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3825" windowWidth="14220" windowHeight="7680" activeTab="0"/>
  </bookViews>
  <sheets>
    <sheet name="doc5" sheetId="1" r:id="rId1"/>
  </sheets>
  <definedNames>
    <definedName name="_xlfn.IFERROR" hidden="1">#NAME?</definedName>
    <definedName name="_xlnm.Print_Area" localSheetId="0">'doc5'!$B$7:$AA$48</definedName>
  </definedNames>
  <calcPr fullCalcOnLoad="1"/>
</workbook>
</file>

<file path=xl/sharedStrings.xml><?xml version="1.0" encoding="utf-8"?>
<sst xmlns="http://schemas.openxmlformats.org/spreadsheetml/2006/main" count="70" uniqueCount="45">
  <si>
    <t>Situación Financiera de la Administración Central</t>
  </si>
  <si>
    <t>Concepto</t>
  </si>
  <si>
    <t xml:space="preserve"> 11 - 10</t>
  </si>
  <si>
    <t xml:space="preserve">Ingresos Totales </t>
  </si>
  <si>
    <t>Ingresos Corrientes</t>
  </si>
  <si>
    <t>Ingresos Tributarios</t>
  </si>
  <si>
    <t xml:space="preserve">No Tributarios y Transferencias </t>
  </si>
  <si>
    <t>Ingresos de Capital</t>
  </si>
  <si>
    <t>Gastos Totales</t>
  </si>
  <si>
    <t>Gastos Corrientes</t>
  </si>
  <si>
    <t>Gastos de Capital</t>
  </si>
  <si>
    <t>Resultado en Cuenta Corriente</t>
  </si>
  <si>
    <t>Resultado Presupuestal</t>
  </si>
  <si>
    <t>Financiamiento Total</t>
  </si>
  <si>
    <t>Financiamiento Externo Neto</t>
  </si>
  <si>
    <t>Desembolsos de Préstamos</t>
  </si>
  <si>
    <t>Amortizaciones de Préstamos</t>
  </si>
  <si>
    <t>Eurobonos</t>
  </si>
  <si>
    <t>Financiamiento Interno Neto</t>
  </si>
  <si>
    <t>Variación de Caja (+) disminución (-) aumento</t>
  </si>
  <si>
    <t>Como Porcentajes del PIB:</t>
  </si>
  <si>
    <t>Ingresos Totales</t>
  </si>
  <si>
    <t>Carga Tributaria</t>
  </si>
  <si>
    <t>Resultado Presupuestario</t>
  </si>
  <si>
    <t>PIB nominal</t>
  </si>
  <si>
    <t>Presione aquí para descargar en formato Excel</t>
  </si>
  <si>
    <t>Negociación Neta  de Bonos</t>
  </si>
  <si>
    <t>*Cifras preliminares</t>
  </si>
  <si>
    <t>Millones de quetzales y porcentajes</t>
  </si>
  <si>
    <t>Negociación Neta de Bonos</t>
  </si>
  <si>
    <t>Variación absoluta</t>
  </si>
  <si>
    <t>Variación relativa (%)</t>
  </si>
  <si>
    <t xml:space="preserve">Costo de Política Monetaria </t>
  </si>
  <si>
    <t>Colocación de Primas de Deuda Interna</t>
  </si>
  <si>
    <t>-</t>
  </si>
  <si>
    <t>Letras de tesorería</t>
  </si>
  <si>
    <t xml:space="preserve"> 17 - 16</t>
  </si>
  <si>
    <t xml:space="preserve"> 18 - 17</t>
  </si>
  <si>
    <t xml:space="preserve"> 19 - 18</t>
  </si>
  <si>
    <t>Gasto Social**</t>
  </si>
  <si>
    <t xml:space="preserve"> 20 - 19</t>
  </si>
  <si>
    <t xml:space="preserve"> 21 - 20</t>
  </si>
  <si>
    <t xml:space="preserve"> 22 - 21</t>
  </si>
  <si>
    <t xml:space="preserve"> 23 - 22</t>
  </si>
  <si>
    <t>A octubre 2016 - 2023*</t>
  </si>
</sst>
</file>

<file path=xl/styles.xml><?xml version="1.0" encoding="utf-8"?>
<styleSheet xmlns="http://schemas.openxmlformats.org/spreadsheetml/2006/main">
  <numFmts count="2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.0"/>
    <numFmt numFmtId="173" formatCode="_([$€]* #,##0.00_);_([$€]* \(#,##0.00\);_([$€]* &quot;-&quot;??_);_(@_)"/>
    <numFmt numFmtId="174" formatCode="#,##0.000"/>
    <numFmt numFmtId="175" formatCode="#,##0.0000"/>
    <numFmt numFmtId="176" formatCode="0.0%"/>
  </numFmts>
  <fonts count="63">
    <font>
      <sz val="10"/>
      <name val="CG Times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8"/>
      <color indexed="8"/>
      <name val="Times New Roman"/>
      <family val="1"/>
    </font>
    <font>
      <b/>
      <i/>
      <u val="single"/>
      <sz val="12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24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0"/>
      <name val="Times New Roman"/>
      <family val="1"/>
    </font>
    <font>
      <b/>
      <sz val="8"/>
      <color theme="1"/>
      <name val="Times New Roman"/>
      <family val="1"/>
    </font>
    <font>
      <b/>
      <i/>
      <u val="single"/>
      <sz val="12"/>
      <color theme="0"/>
      <name val="Times New Roman"/>
      <family val="1"/>
    </font>
    <font>
      <b/>
      <sz val="8"/>
      <color theme="0"/>
      <name val="Times New Roman"/>
      <family val="1"/>
    </font>
    <font>
      <b/>
      <sz val="24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 style="thin"/>
      <bottom/>
    </border>
  </borders>
  <cellStyleXfs count="83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73" fontId="5" fillId="0" borderId="0" applyFon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3" fillId="0" borderId="0">
      <alignment vertical="top"/>
      <protection/>
    </xf>
    <xf numFmtId="0" fontId="34" fillId="0" borderId="0">
      <alignment/>
      <protection/>
    </xf>
    <xf numFmtId="0" fontId="3" fillId="0" borderId="0">
      <alignment vertical="top"/>
      <protection/>
    </xf>
    <xf numFmtId="0" fontId="34" fillId="0" borderId="0">
      <alignment/>
      <protection/>
    </xf>
    <xf numFmtId="0" fontId="3" fillId="0" borderId="0">
      <alignment vertical="top"/>
      <protection/>
    </xf>
    <xf numFmtId="0" fontId="5" fillId="0" borderId="0">
      <alignment/>
      <protection/>
    </xf>
    <xf numFmtId="0" fontId="4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8">
    <xf numFmtId="0" fontId="0" fillId="0" borderId="0" xfId="0" applyAlignment="1">
      <alignment vertical="top"/>
    </xf>
    <xf numFmtId="172" fontId="45" fillId="0" borderId="0" xfId="63" applyNumberFormat="1" applyFont="1" applyFill="1">
      <alignment/>
      <protection/>
    </xf>
    <xf numFmtId="0" fontId="45" fillId="0" borderId="0" xfId="63" applyFont="1" applyFill="1">
      <alignment/>
      <protection/>
    </xf>
    <xf numFmtId="0" fontId="3" fillId="0" borderId="0" xfId="63" applyFont="1" applyFill="1" applyBorder="1" applyAlignment="1">
      <alignment horizontal="left" indent="1"/>
      <protection/>
    </xf>
    <xf numFmtId="172" fontId="45" fillId="0" borderId="0" xfId="63" applyNumberFormat="1" applyFont="1" applyFill="1" applyBorder="1" applyAlignment="1">
      <alignment horizontal="center"/>
      <protection/>
    </xf>
    <xf numFmtId="0" fontId="3" fillId="0" borderId="0" xfId="63" applyFont="1" applyFill="1" applyBorder="1" applyAlignment="1">
      <alignment horizontal="left" indent="2"/>
      <protection/>
    </xf>
    <xf numFmtId="0" fontId="2" fillId="0" borderId="0" xfId="63" applyFont="1" applyFill="1" applyBorder="1" applyAlignment="1">
      <alignment/>
      <protection/>
    </xf>
    <xf numFmtId="172" fontId="52" fillId="0" borderId="0" xfId="63" applyNumberFormat="1" applyFont="1" applyFill="1" applyBorder="1" applyAlignment="1">
      <alignment horizontal="center"/>
      <protection/>
    </xf>
    <xf numFmtId="0" fontId="2" fillId="0" borderId="10" xfId="63" applyFont="1" applyFill="1" applyBorder="1" applyAlignment="1">
      <alignment/>
      <protection/>
    </xf>
    <xf numFmtId="0" fontId="3" fillId="0" borderId="0" xfId="63" applyFont="1" applyFill="1" applyBorder="1" applyAlignment="1">
      <alignment/>
      <protection/>
    </xf>
    <xf numFmtId="0" fontId="2" fillId="0" borderId="0" xfId="63" applyFont="1" applyFill="1" applyBorder="1" applyAlignment="1">
      <alignment horizontal="left" indent="1"/>
      <protection/>
    </xf>
    <xf numFmtId="9" fontId="45" fillId="0" borderId="0" xfId="73" applyFont="1" applyFill="1" applyAlignment="1">
      <alignment/>
    </xf>
    <xf numFmtId="0" fontId="4" fillId="0" borderId="11" xfId="63" applyFont="1" applyFill="1" applyBorder="1" applyAlignment="1">
      <alignment horizontal="left" vertical="center" wrapText="1"/>
      <protection/>
    </xf>
    <xf numFmtId="172" fontId="52" fillId="0" borderId="11" xfId="63" applyNumberFormat="1" applyFont="1" applyFill="1" applyBorder="1" applyAlignment="1">
      <alignment horizontal="center" vertical="center"/>
      <protection/>
    </xf>
    <xf numFmtId="172" fontId="52" fillId="0" borderId="0" xfId="63" applyNumberFormat="1" applyFont="1" applyFill="1">
      <alignment/>
      <protection/>
    </xf>
    <xf numFmtId="172" fontId="45" fillId="0" borderId="0" xfId="63" applyNumberFormat="1" applyFont="1" applyFill="1" applyAlignment="1">
      <alignment horizontal="center"/>
      <protection/>
    </xf>
    <xf numFmtId="172" fontId="52" fillId="0" borderId="0" xfId="63" applyNumberFormat="1" applyFont="1" applyFill="1" applyAlignment="1">
      <alignment horizontal="left" indent="1"/>
      <protection/>
    </xf>
    <xf numFmtId="172" fontId="52" fillId="0" borderId="0" xfId="63" applyNumberFormat="1" applyFont="1" applyFill="1" applyAlignment="1">
      <alignment horizontal="center"/>
      <protection/>
    </xf>
    <xf numFmtId="172" fontId="45" fillId="0" borderId="0" xfId="63" applyNumberFormat="1" applyFont="1" applyFill="1" applyAlignment="1">
      <alignment horizontal="left" indent="1"/>
      <protection/>
    </xf>
    <xf numFmtId="9" fontId="53" fillId="0" borderId="0" xfId="73" applyFont="1" applyFill="1" applyAlignment="1">
      <alignment/>
    </xf>
    <xf numFmtId="0" fontId="54" fillId="0" borderId="0" xfId="63" applyFont="1" applyFill="1" applyAlignment="1">
      <alignment horizontal="center"/>
      <protection/>
    </xf>
    <xf numFmtId="0" fontId="55" fillId="0" borderId="0" xfId="63" applyFont="1" applyFill="1" applyAlignment="1">
      <alignment horizontal="center"/>
      <protection/>
    </xf>
    <xf numFmtId="172" fontId="52" fillId="0" borderId="0" xfId="63" applyNumberFormat="1" applyFont="1" applyFill="1" applyBorder="1" applyAlignment="1">
      <alignment horizontal="center" vertical="center"/>
      <protection/>
    </xf>
    <xf numFmtId="172" fontId="53" fillId="33" borderId="0" xfId="63" applyNumberFormat="1" applyFont="1" applyFill="1" applyBorder="1" applyAlignment="1">
      <alignment horizontal="centerContinuous"/>
      <protection/>
    </xf>
    <xf numFmtId="172" fontId="56" fillId="33" borderId="0" xfId="63" applyNumberFormat="1" applyFont="1" applyFill="1" applyBorder="1" applyAlignment="1">
      <alignment horizontal="center"/>
      <protection/>
    </xf>
    <xf numFmtId="172" fontId="56" fillId="34" borderId="11" xfId="63" applyNumberFormat="1" applyFont="1" applyFill="1" applyBorder="1" applyAlignment="1">
      <alignment horizontal="center"/>
      <protection/>
    </xf>
    <xf numFmtId="172" fontId="57" fillId="0" borderId="10" xfId="63" applyNumberFormat="1" applyFont="1" applyFill="1" applyBorder="1">
      <alignment/>
      <protection/>
    </xf>
    <xf numFmtId="0" fontId="53" fillId="35" borderId="12" xfId="63" applyFont="1" applyFill="1" applyBorder="1" applyAlignment="1">
      <alignment horizontal="center" vertical="center" wrapText="1"/>
      <protection/>
    </xf>
    <xf numFmtId="0" fontId="53" fillId="35" borderId="13" xfId="63" applyFont="1" applyFill="1" applyBorder="1" applyAlignment="1">
      <alignment horizontal="center" vertical="center" wrapText="1"/>
      <protection/>
    </xf>
    <xf numFmtId="0" fontId="53" fillId="35" borderId="14" xfId="63" applyFont="1" applyFill="1" applyBorder="1" applyAlignment="1">
      <alignment horizontal="center" vertical="center" wrapText="1"/>
      <protection/>
    </xf>
    <xf numFmtId="172" fontId="56" fillId="35" borderId="12" xfId="63" applyNumberFormat="1" applyFont="1" applyFill="1" applyBorder="1" applyAlignment="1">
      <alignment horizontal="center"/>
      <protection/>
    </xf>
    <xf numFmtId="172" fontId="56" fillId="35" borderId="0" xfId="63" applyNumberFormat="1" applyFont="1" applyFill="1" applyBorder="1" applyAlignment="1">
      <alignment horizontal="center"/>
      <protection/>
    </xf>
    <xf numFmtId="172" fontId="56" fillId="35" borderId="13" xfId="63" applyNumberFormat="1" applyFont="1" applyFill="1" applyBorder="1" applyAlignment="1">
      <alignment horizontal="center"/>
      <protection/>
    </xf>
    <xf numFmtId="0" fontId="58" fillId="0" borderId="0" xfId="0" applyFont="1" applyFill="1" applyAlignment="1">
      <alignment vertical="center"/>
    </xf>
    <xf numFmtId="174" fontId="52" fillId="0" borderId="12" xfId="63" applyNumberFormat="1" applyFont="1" applyFill="1" applyBorder="1" applyAlignment="1">
      <alignment horizontal="center" vertical="center" wrapText="1"/>
      <protection/>
    </xf>
    <xf numFmtId="174" fontId="45" fillId="0" borderId="10" xfId="63" applyNumberFormat="1" applyFont="1" applyFill="1" applyBorder="1" applyAlignment="1">
      <alignment horizontal="center" vertical="center" wrapText="1"/>
      <protection/>
    </xf>
    <xf numFmtId="172" fontId="45" fillId="0" borderId="0" xfId="63" applyNumberFormat="1" applyFont="1" applyFill="1" applyBorder="1" applyAlignment="1">
      <alignment horizontal="center" vertical="center"/>
      <protection/>
    </xf>
    <xf numFmtId="172" fontId="52" fillId="0" borderId="10" xfId="63" applyNumberFormat="1" applyFont="1" applyFill="1" applyBorder="1" applyAlignment="1">
      <alignment horizontal="center" vertical="center"/>
      <protection/>
    </xf>
    <xf numFmtId="172" fontId="45" fillId="0" borderId="15" xfId="63" applyNumberFormat="1" applyFont="1" applyFill="1" applyBorder="1" applyAlignment="1">
      <alignment horizontal="center" vertical="center"/>
      <protection/>
    </xf>
    <xf numFmtId="174" fontId="52" fillId="0" borderId="12" xfId="63" applyNumberFormat="1" applyFont="1" applyFill="1" applyBorder="1" applyAlignment="1">
      <alignment horizontal="center" vertical="center"/>
      <protection/>
    </xf>
    <xf numFmtId="174" fontId="52" fillId="0" borderId="16" xfId="63" applyNumberFormat="1" applyFont="1" applyFill="1" applyBorder="1" applyAlignment="1">
      <alignment horizontal="center" vertical="center"/>
      <protection/>
    </xf>
    <xf numFmtId="174" fontId="52" fillId="0" borderId="10" xfId="63" applyNumberFormat="1" applyFont="1" applyFill="1" applyBorder="1" applyAlignment="1">
      <alignment horizontal="center" vertical="center"/>
      <protection/>
    </xf>
    <xf numFmtId="174" fontId="52" fillId="0" borderId="17" xfId="63" applyNumberFormat="1" applyFont="1" applyFill="1" applyBorder="1" applyAlignment="1">
      <alignment horizontal="center" vertical="center"/>
      <protection/>
    </xf>
    <xf numFmtId="174" fontId="45" fillId="0" borderId="0" xfId="63" applyNumberFormat="1" applyFont="1" applyFill="1" applyBorder="1" applyAlignment="1">
      <alignment horizontal="center" vertical="center"/>
      <protection/>
    </xf>
    <xf numFmtId="174" fontId="45" fillId="0" borderId="0" xfId="63" applyNumberFormat="1" applyFont="1" applyFill="1" applyAlignment="1">
      <alignment horizontal="center" vertical="center"/>
      <protection/>
    </xf>
    <xf numFmtId="172" fontId="53" fillId="0" borderId="10" xfId="63" applyNumberFormat="1" applyFont="1" applyFill="1" applyBorder="1" applyAlignment="1">
      <alignment horizontal="center" vertical="center"/>
      <protection/>
    </xf>
    <xf numFmtId="174" fontId="45" fillId="0" borderId="14" xfId="63" applyNumberFormat="1" applyFont="1" applyFill="1" applyBorder="1" applyAlignment="1">
      <alignment horizontal="center" vertical="center"/>
      <protection/>
    </xf>
    <xf numFmtId="174" fontId="45" fillId="0" borderId="18" xfId="63" applyNumberFormat="1" applyFont="1" applyFill="1" applyBorder="1" applyAlignment="1">
      <alignment horizontal="center" vertical="center"/>
      <protection/>
    </xf>
    <xf numFmtId="174" fontId="52" fillId="0" borderId="14" xfId="63" applyNumberFormat="1" applyFont="1" applyFill="1" applyBorder="1" applyAlignment="1">
      <alignment horizontal="center" vertical="center"/>
      <protection/>
    </xf>
    <xf numFmtId="174" fontId="52" fillId="0" borderId="19" xfId="63" applyNumberFormat="1" applyFont="1" applyFill="1" applyBorder="1" applyAlignment="1">
      <alignment horizontal="center" vertical="center"/>
      <protection/>
    </xf>
    <xf numFmtId="172" fontId="59" fillId="0" borderId="10" xfId="63" applyNumberFormat="1" applyFont="1" applyFill="1" applyBorder="1" applyAlignment="1">
      <alignment horizontal="center" vertical="center"/>
      <protection/>
    </xf>
    <xf numFmtId="172" fontId="53" fillId="0" borderId="19" xfId="63" applyNumberFormat="1" applyFont="1" applyFill="1" applyBorder="1" applyAlignment="1">
      <alignment horizontal="center" vertical="center"/>
      <protection/>
    </xf>
    <xf numFmtId="172" fontId="52" fillId="0" borderId="20" xfId="63" applyNumberFormat="1" applyFont="1" applyFill="1" applyBorder="1" applyAlignment="1">
      <alignment horizontal="center" vertical="center"/>
      <protection/>
    </xf>
    <xf numFmtId="172" fontId="52" fillId="0" borderId="18" xfId="63" applyNumberFormat="1" applyFont="1" applyFill="1" applyBorder="1" applyAlignment="1">
      <alignment horizontal="center" vertical="center"/>
      <protection/>
    </xf>
    <xf numFmtId="172" fontId="45" fillId="0" borderId="18" xfId="63" applyNumberFormat="1" applyFont="1" applyFill="1" applyBorder="1" applyAlignment="1">
      <alignment horizontal="center" vertical="center"/>
      <protection/>
    </xf>
    <xf numFmtId="172" fontId="52" fillId="0" borderId="19" xfId="63" applyNumberFormat="1" applyFont="1" applyFill="1" applyBorder="1" applyAlignment="1">
      <alignment horizontal="center" vertical="center"/>
      <protection/>
    </xf>
    <xf numFmtId="174" fontId="45" fillId="0" borderId="12" xfId="63" applyNumberFormat="1" applyFont="1" applyFill="1" applyBorder="1" applyAlignment="1">
      <alignment horizontal="center" vertical="center"/>
      <protection/>
    </xf>
    <xf numFmtId="172" fontId="57" fillId="0" borderId="10" xfId="63" applyNumberFormat="1" applyFont="1" applyFill="1" applyBorder="1" applyAlignment="1">
      <alignment horizontal="center" vertical="center"/>
      <protection/>
    </xf>
    <xf numFmtId="172" fontId="57" fillId="0" borderId="19" xfId="63" applyNumberFormat="1" applyFont="1" applyFill="1" applyBorder="1" applyAlignment="1">
      <alignment horizontal="center" vertical="center"/>
      <protection/>
    </xf>
    <xf numFmtId="172" fontId="45" fillId="0" borderId="0" xfId="63" applyNumberFormat="1" applyFont="1" applyFill="1" applyAlignment="1">
      <alignment horizontal="center" vertical="center"/>
      <protection/>
    </xf>
    <xf numFmtId="172" fontId="52" fillId="0" borderId="0" xfId="63" applyNumberFormat="1" applyFont="1" applyFill="1" applyAlignment="1">
      <alignment horizontal="center" vertical="center"/>
      <protection/>
    </xf>
    <xf numFmtId="172" fontId="56" fillId="34" borderId="20" xfId="63" applyNumberFormat="1" applyFont="1" applyFill="1" applyBorder="1" applyAlignment="1">
      <alignment horizontal="center"/>
      <protection/>
    </xf>
    <xf numFmtId="174" fontId="52" fillId="0" borderId="14" xfId="63" applyNumberFormat="1" applyFont="1" applyFill="1" applyBorder="1" applyAlignment="1">
      <alignment horizontal="center" vertical="center" wrapText="1"/>
      <protection/>
    </xf>
    <xf numFmtId="174" fontId="45" fillId="0" borderId="19" xfId="63" applyNumberFormat="1" applyFont="1" applyFill="1" applyBorder="1" applyAlignment="1">
      <alignment horizontal="center" vertical="center" wrapText="1"/>
      <protection/>
    </xf>
    <xf numFmtId="1" fontId="56" fillId="34" borderId="12" xfId="63" applyNumberFormat="1" applyFont="1" applyFill="1" applyBorder="1" applyAlignment="1">
      <alignment horizontal="center" vertical="center" wrapText="1"/>
      <protection/>
    </xf>
    <xf numFmtId="1" fontId="56" fillId="34" borderId="11" xfId="63" applyNumberFormat="1" applyFont="1" applyFill="1" applyBorder="1" applyAlignment="1">
      <alignment horizontal="center" vertical="center" wrapText="1"/>
      <protection/>
    </xf>
    <xf numFmtId="1" fontId="56" fillId="34" borderId="14" xfId="63" applyNumberFormat="1" applyFont="1" applyFill="1" applyBorder="1" applyAlignment="1">
      <alignment horizontal="center" vertical="center" wrapText="1"/>
      <protection/>
    </xf>
    <xf numFmtId="1" fontId="56" fillId="34" borderId="20" xfId="63" applyNumberFormat="1" applyFont="1" applyFill="1" applyBorder="1" applyAlignment="1">
      <alignment horizontal="center" vertical="center" wrapText="1"/>
      <protection/>
    </xf>
    <xf numFmtId="0" fontId="60" fillId="0" borderId="0" xfId="63" applyFont="1" applyFill="1" applyAlignment="1">
      <alignment horizontal="center"/>
      <protection/>
    </xf>
    <xf numFmtId="0" fontId="61" fillId="0" borderId="0" xfId="63" applyFont="1" applyFill="1" applyAlignment="1">
      <alignment horizontal="center" vertical="center"/>
      <protection/>
    </xf>
    <xf numFmtId="0" fontId="55" fillId="0" borderId="0" xfId="63" applyFont="1" applyFill="1" applyAlignment="1">
      <alignment horizontal="center" vertical="center"/>
      <protection/>
    </xf>
    <xf numFmtId="0" fontId="62" fillId="0" borderId="0" xfId="63" applyFont="1" applyFill="1" applyBorder="1" applyAlignment="1">
      <alignment horizontal="center"/>
      <protection/>
    </xf>
    <xf numFmtId="172" fontId="56" fillId="34" borderId="13" xfId="63" applyNumberFormat="1" applyFont="1" applyFill="1" applyBorder="1" applyAlignment="1">
      <alignment horizontal="center" vertical="center"/>
      <protection/>
    </xf>
    <xf numFmtId="172" fontId="56" fillId="34" borderId="12" xfId="63" applyNumberFormat="1" applyFont="1" applyFill="1" applyBorder="1" applyAlignment="1">
      <alignment horizontal="center" vertical="center"/>
      <protection/>
    </xf>
    <xf numFmtId="0" fontId="53" fillId="34" borderId="11" xfId="63" applyFont="1" applyFill="1" applyBorder="1" applyAlignment="1">
      <alignment horizontal="center" vertical="center" wrapText="1"/>
      <protection/>
    </xf>
    <xf numFmtId="1" fontId="56" fillId="34" borderId="13" xfId="63" applyNumberFormat="1" applyFont="1" applyFill="1" applyBorder="1" applyAlignment="1">
      <alignment horizontal="center" vertical="center" wrapText="1"/>
      <protection/>
    </xf>
    <xf numFmtId="0" fontId="53" fillId="34" borderId="21" xfId="63" applyFont="1" applyFill="1" applyBorder="1" applyAlignment="1">
      <alignment horizontal="center" vertical="center" wrapText="1"/>
      <protection/>
    </xf>
    <xf numFmtId="172" fontId="45" fillId="0" borderId="22" xfId="63" applyNumberFormat="1" applyFont="1" applyFill="1" applyBorder="1" applyAlignment="1">
      <alignment horizontal="center" vertical="center"/>
      <protection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 2" xfId="50"/>
    <cellStyle name="Millares 16" xfId="51"/>
    <cellStyle name="Millares 2" xfId="52"/>
    <cellStyle name="Millares 3" xfId="53"/>
    <cellStyle name="Millares 38" xfId="54"/>
    <cellStyle name="Millares 41" xfId="55"/>
    <cellStyle name="Currency" xfId="56"/>
    <cellStyle name="Currency [0]" xfId="57"/>
    <cellStyle name="Neutral" xfId="58"/>
    <cellStyle name="Normal 11" xfId="59"/>
    <cellStyle name="Normal 2" xfId="60"/>
    <cellStyle name="Normal 2 4" xfId="61"/>
    <cellStyle name="Normal 24 3" xfId="62"/>
    <cellStyle name="Normal 3" xfId="63"/>
    <cellStyle name="Normal 31" xfId="64"/>
    <cellStyle name="Normal 4" xfId="65"/>
    <cellStyle name="Normal 45" xfId="66"/>
    <cellStyle name="Normal 6 10" xfId="67"/>
    <cellStyle name="Normal 8" xfId="68"/>
    <cellStyle name="Notas" xfId="69"/>
    <cellStyle name="Percent" xfId="70"/>
    <cellStyle name="Porcentaje 11" xfId="71"/>
    <cellStyle name="Porcentaje 2" xfId="72"/>
    <cellStyle name="Porcentaje 3" xfId="73"/>
    <cellStyle name="Porcentual 3 2" xfId="74"/>
    <cellStyle name="Porcentual 4" xfId="75"/>
    <cellStyle name="Salida" xfId="76"/>
    <cellStyle name="Texto de advertencia" xfId="77"/>
    <cellStyle name="Texto explicativo" xfId="78"/>
    <cellStyle name="Título" xfId="79"/>
    <cellStyle name="Título 2" xfId="80"/>
    <cellStyle name="Título 3" xfId="81"/>
    <cellStyle name="Total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7:CA84"/>
  <sheetViews>
    <sheetView showGridLines="0" tabSelected="1" view="pageBreakPreview" zoomScale="85" zoomScaleNormal="115" zoomScaleSheetLayoutView="85" zoomScalePageLayoutView="0" workbookViewId="0" topLeftCell="A1">
      <selection activeCell="S46" sqref="S46"/>
    </sheetView>
  </sheetViews>
  <sheetFormatPr defaultColWidth="12" defaultRowHeight="12.75"/>
  <cols>
    <col min="1" max="2" width="3.16015625" style="2" customWidth="1"/>
    <col min="3" max="3" width="52.5" style="2" customWidth="1"/>
    <col min="4" max="4" width="10.83203125" style="2" bestFit="1" customWidth="1"/>
    <col min="5" max="6" width="11.16015625" style="2" bestFit="1" customWidth="1"/>
    <col min="7" max="7" width="11.83203125" style="2" bestFit="1" customWidth="1"/>
    <col min="8" max="8" width="11.16015625" style="2" bestFit="1" customWidth="1"/>
    <col min="9" max="9" width="11.83203125" style="2" bestFit="1" customWidth="1"/>
    <col min="10" max="10" width="11.33203125" style="2" bestFit="1" customWidth="1"/>
    <col min="11" max="13" width="11.16015625" style="2" bestFit="1" customWidth="1"/>
    <col min="14" max="14" width="10" style="2" bestFit="1" customWidth="1"/>
    <col min="15" max="16" width="10.83203125" style="2" bestFit="1" customWidth="1"/>
    <col min="17" max="17" width="11.16015625" style="2" customWidth="1"/>
    <col min="18" max="18" width="11.33203125" style="2" bestFit="1" customWidth="1"/>
    <col min="19" max="25" width="10.83203125" style="2" bestFit="1" customWidth="1"/>
    <col min="26" max="26" width="4.16015625" style="2" customWidth="1"/>
    <col min="27" max="27" width="3.16015625" style="2" customWidth="1"/>
    <col min="28" max="16384" width="12" style="2" customWidth="1"/>
  </cols>
  <sheetData>
    <row r="7" spans="3:77" ht="30">
      <c r="C7" s="68" t="s">
        <v>0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20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</row>
    <row r="8" spans="3:77" ht="20.25">
      <c r="C8" s="69" t="s">
        <v>44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2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3:77" ht="15.75" customHeight="1" thickBot="1">
      <c r="C9" s="71" t="s">
        <v>28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3:79" ht="28.5" customHeight="1">
      <c r="C10" s="64" t="s">
        <v>1</v>
      </c>
      <c r="D10" s="75">
        <v>2016</v>
      </c>
      <c r="E10" s="64">
        <f aca="true" t="shared" si="0" ref="E10:J10">+D10+1</f>
        <v>2017</v>
      </c>
      <c r="F10" s="64">
        <f t="shared" si="0"/>
        <v>2018</v>
      </c>
      <c r="G10" s="64">
        <f t="shared" si="0"/>
        <v>2019</v>
      </c>
      <c r="H10" s="64">
        <f t="shared" si="0"/>
        <v>2020</v>
      </c>
      <c r="I10" s="64">
        <f t="shared" si="0"/>
        <v>2021</v>
      </c>
      <c r="J10" s="64">
        <f t="shared" si="0"/>
        <v>2022</v>
      </c>
      <c r="K10" s="66">
        <f>+J10+1</f>
        <v>2023</v>
      </c>
      <c r="L10" s="72" t="s">
        <v>30</v>
      </c>
      <c r="M10" s="73"/>
      <c r="N10" s="73"/>
      <c r="O10" s="73"/>
      <c r="P10" s="73"/>
      <c r="Q10" s="73"/>
      <c r="R10" s="73"/>
      <c r="S10" s="72" t="s">
        <v>31</v>
      </c>
      <c r="T10" s="73"/>
      <c r="U10" s="73"/>
      <c r="V10" s="73"/>
      <c r="W10" s="73"/>
      <c r="X10" s="73"/>
      <c r="Y10" s="73"/>
      <c r="Z10" s="23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3:79" ht="15.75" thickBot="1">
      <c r="C11" s="74"/>
      <c r="D11" s="76"/>
      <c r="E11" s="65"/>
      <c r="F11" s="65"/>
      <c r="G11" s="65"/>
      <c r="H11" s="65"/>
      <c r="I11" s="65"/>
      <c r="J11" s="65"/>
      <c r="K11" s="67"/>
      <c r="L11" s="25" t="s">
        <v>36</v>
      </c>
      <c r="M11" s="25" t="s">
        <v>37</v>
      </c>
      <c r="N11" s="25" t="s">
        <v>38</v>
      </c>
      <c r="O11" s="25" t="s">
        <v>40</v>
      </c>
      <c r="P11" s="25" t="s">
        <v>41</v>
      </c>
      <c r="Q11" s="25" t="s">
        <v>42</v>
      </c>
      <c r="R11" s="61" t="s">
        <v>43</v>
      </c>
      <c r="S11" s="25" t="s">
        <v>36</v>
      </c>
      <c r="T11" s="25" t="s">
        <v>37</v>
      </c>
      <c r="U11" s="25" t="s">
        <v>38</v>
      </c>
      <c r="V11" s="25" t="s">
        <v>40</v>
      </c>
      <c r="W11" s="25" t="s">
        <v>41</v>
      </c>
      <c r="X11" s="25" t="s">
        <v>42</v>
      </c>
      <c r="Y11" s="25" t="s">
        <v>43</v>
      </c>
      <c r="Z11" s="24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3:79" ht="3.75" customHeight="1">
      <c r="C12" s="27"/>
      <c r="D12" s="28"/>
      <c r="E12" s="27"/>
      <c r="F12" s="27"/>
      <c r="G12" s="27"/>
      <c r="H12" s="27"/>
      <c r="I12" s="27"/>
      <c r="J12" s="27"/>
      <c r="K12" s="29"/>
      <c r="L12" s="27"/>
      <c r="M12" s="27"/>
      <c r="N12" s="27"/>
      <c r="O12" s="30"/>
      <c r="P12" s="30"/>
      <c r="Q12" s="30"/>
      <c r="R12" s="30"/>
      <c r="S12" s="32"/>
      <c r="T12" s="30"/>
      <c r="U12" s="30"/>
      <c r="V12" s="30"/>
      <c r="W12" s="30"/>
      <c r="X12" s="30"/>
      <c r="Y12" s="31"/>
      <c r="Z12" s="24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3:79" ht="15">
      <c r="C13" s="6" t="s">
        <v>3</v>
      </c>
      <c r="D13" s="22">
        <v>48582.392678230004</v>
      </c>
      <c r="E13" s="22">
        <v>50868.462152939996</v>
      </c>
      <c r="F13" s="22">
        <v>53001.177812309994</v>
      </c>
      <c r="G13" s="22">
        <v>56182.13092448001</v>
      </c>
      <c r="H13" s="22">
        <v>53468.310231250005</v>
      </c>
      <c r="I13" s="22">
        <v>68122.08166573</v>
      </c>
      <c r="J13" s="22">
        <v>78975.63501252001</v>
      </c>
      <c r="K13" s="53">
        <v>85993.0718125</v>
      </c>
      <c r="L13" s="22">
        <f>+E13-D13</f>
        <v>2286.0694747099915</v>
      </c>
      <c r="M13" s="22">
        <f>+F13-E13</f>
        <v>2132.7156593699983</v>
      </c>
      <c r="N13" s="22">
        <f>+G13-F13</f>
        <v>3180.953112170013</v>
      </c>
      <c r="O13" s="22">
        <f>+H13-G13</f>
        <v>-2713.820693230002</v>
      </c>
      <c r="P13" s="22">
        <f>+I13-H13</f>
        <v>14653.771434479997</v>
      </c>
      <c r="Q13" s="22">
        <f>+J13-I13</f>
        <v>10853.55334679001</v>
      </c>
      <c r="R13" s="53">
        <f>+K13-J13</f>
        <v>7017.436799979987</v>
      </c>
      <c r="S13" s="22">
        <v>4.705551432699167</v>
      </c>
      <c r="T13" s="22">
        <v>4.19260887612019</v>
      </c>
      <c r="U13" s="22">
        <v>6.001664950606454</v>
      </c>
      <c r="V13" s="22">
        <v>-4.830398293147539</v>
      </c>
      <c r="W13" s="22">
        <v>27.406460707478047</v>
      </c>
      <c r="X13" s="22">
        <f>+(J13/I13-1)*100</f>
        <v>15.932503942036869</v>
      </c>
      <c r="Y13" s="22">
        <f>+(K13/J13-1)*100</f>
        <v>8.885571858798613</v>
      </c>
      <c r="Z13" s="7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3:79" ht="15">
      <c r="C14" s="3" t="s">
        <v>4</v>
      </c>
      <c r="D14" s="36">
        <v>48578.95895734</v>
      </c>
      <c r="E14" s="36">
        <v>50865.490040200006</v>
      </c>
      <c r="F14" s="36">
        <v>52998.66243932</v>
      </c>
      <c r="G14" s="36">
        <v>56178.75350410999</v>
      </c>
      <c r="H14" s="36">
        <v>53467.311373959994</v>
      </c>
      <c r="I14" s="36">
        <v>67992.75053645</v>
      </c>
      <c r="J14" s="36">
        <v>78864.14374942</v>
      </c>
      <c r="K14" s="54">
        <v>85933.92485415</v>
      </c>
      <c r="L14" s="36">
        <v>2286.531082860005</v>
      </c>
      <c r="M14" s="36">
        <v>2133.172399119998</v>
      </c>
      <c r="N14" s="36">
        <v>3180.0910647899873</v>
      </c>
      <c r="O14" s="36">
        <v>-2711.442130149997</v>
      </c>
      <c r="P14" s="36">
        <v>14525.439162490002</v>
      </c>
      <c r="Q14" s="36">
        <f aca="true" t="shared" si="1" ref="Q14:Q33">+J14-I14</f>
        <v>10871.393212970012</v>
      </c>
      <c r="R14" s="54">
        <f aca="true" t="shared" si="2" ref="R14:R33">+K14-J14</f>
        <v>7069.781104729991</v>
      </c>
      <c r="S14" s="36">
        <v>4.706834258980194</v>
      </c>
      <c r="T14" s="36">
        <v>4.193751790131401</v>
      </c>
      <c r="U14" s="36">
        <v>6.000323250480093</v>
      </c>
      <c r="V14" s="36">
        <v>-4.826454773425382</v>
      </c>
      <c r="W14" s="36">
        <v>27.166952646817165</v>
      </c>
      <c r="X14" s="36">
        <f>+(J14/I14-1)*100</f>
        <v>15.989047548741242</v>
      </c>
      <c r="Y14" s="36">
        <f aca="true" t="shared" si="3" ref="Y14:Y33">+(K14/J14-1)*100</f>
        <v>8.964506261797812</v>
      </c>
      <c r="Z14" s="4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3:79" ht="15">
      <c r="C15" s="5" t="s">
        <v>5</v>
      </c>
      <c r="D15" s="36">
        <v>45861.26373023</v>
      </c>
      <c r="E15" s="36">
        <v>48233.581339690005</v>
      </c>
      <c r="F15" s="36">
        <v>50118.35103206</v>
      </c>
      <c r="G15" s="36">
        <v>52965.64612471</v>
      </c>
      <c r="H15" s="36">
        <v>50402.026801540014</v>
      </c>
      <c r="I15" s="36">
        <v>64668.43775817999</v>
      </c>
      <c r="J15" s="36">
        <v>75199.12625292</v>
      </c>
      <c r="K15" s="54">
        <v>81661.61106714999</v>
      </c>
      <c r="L15" s="36">
        <v>2372.3176094600058</v>
      </c>
      <c r="M15" s="36">
        <v>1884.7696923699987</v>
      </c>
      <c r="N15" s="36">
        <v>2847.295092649998</v>
      </c>
      <c r="O15" s="36">
        <v>-2563.619323169987</v>
      </c>
      <c r="P15" s="36">
        <v>14266.410956639978</v>
      </c>
      <c r="Q15" s="36">
        <f t="shared" si="1"/>
        <v>10530.68849474001</v>
      </c>
      <c r="R15" s="54">
        <f t="shared" si="2"/>
        <v>6462.484814229989</v>
      </c>
      <c r="S15" s="36">
        <v>5.172813430119817</v>
      </c>
      <c r="T15" s="36">
        <v>3.9075881160395483</v>
      </c>
      <c r="U15" s="36">
        <v>5.68114280301964</v>
      </c>
      <c r="V15" s="36">
        <v>-4.840154913118269</v>
      </c>
      <c r="W15" s="36">
        <v>28.305232670135524</v>
      </c>
      <c r="X15" s="36">
        <f>+(J15/I15-1)*100</f>
        <v>16.284123847429676</v>
      </c>
      <c r="Y15" s="36">
        <f t="shared" si="3"/>
        <v>8.59382965766713</v>
      </c>
      <c r="Z15" s="4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3:79" ht="15">
      <c r="C16" s="5" t="s">
        <v>6</v>
      </c>
      <c r="D16" s="36">
        <v>2717.69522711</v>
      </c>
      <c r="E16" s="36">
        <v>2631.9087005099996</v>
      </c>
      <c r="F16" s="36">
        <v>2880.3114072599997</v>
      </c>
      <c r="G16" s="36">
        <v>3213.1073794000004</v>
      </c>
      <c r="H16" s="36">
        <v>3065.2845724199997</v>
      </c>
      <c r="I16" s="36">
        <v>3324.3127782700008</v>
      </c>
      <c r="J16" s="36">
        <v>3665.0174964999997</v>
      </c>
      <c r="K16" s="54">
        <v>4272.313787</v>
      </c>
      <c r="L16" s="36">
        <v>-85.78652660000034</v>
      </c>
      <c r="M16" s="36">
        <v>248.4027067500001</v>
      </c>
      <c r="N16" s="36">
        <v>332.7959721400007</v>
      </c>
      <c r="O16" s="36">
        <v>-147.82280698000068</v>
      </c>
      <c r="P16" s="36">
        <v>259.0282058500011</v>
      </c>
      <c r="Q16" s="36">
        <f t="shared" si="1"/>
        <v>340.7047182299989</v>
      </c>
      <c r="R16" s="54">
        <f t="shared" si="2"/>
        <v>607.2962905000004</v>
      </c>
      <c r="S16" s="36">
        <v>-3.1565911344380453</v>
      </c>
      <c r="T16" s="36">
        <v>9.43812020158093</v>
      </c>
      <c r="U16" s="36">
        <v>11.554166375940042</v>
      </c>
      <c r="V16" s="36">
        <v>-4.600618327533283</v>
      </c>
      <c r="W16" s="36">
        <v>8.450380371878552</v>
      </c>
      <c r="X16" s="36">
        <f>+(J16/I16-1)*100</f>
        <v>10.248876713920541</v>
      </c>
      <c r="Y16" s="36">
        <f t="shared" si="3"/>
        <v>16.5700788899358</v>
      </c>
      <c r="Z16" s="4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3:79" ht="15">
      <c r="C17" s="3" t="s">
        <v>7</v>
      </c>
      <c r="D17" s="36">
        <v>3.43372089</v>
      </c>
      <c r="E17" s="36">
        <v>2.97211274</v>
      </c>
      <c r="F17" s="36">
        <v>2.5153729899999995</v>
      </c>
      <c r="G17" s="36">
        <v>3.37742037</v>
      </c>
      <c r="H17" s="36">
        <v>0.99885729</v>
      </c>
      <c r="I17" s="36">
        <v>129.33112928</v>
      </c>
      <c r="J17" s="36">
        <v>111.49126310000004</v>
      </c>
      <c r="K17" s="54">
        <v>59.146958350000006</v>
      </c>
      <c r="L17" s="36">
        <v>-0.46160815</v>
      </c>
      <c r="M17" s="36">
        <v>-0.45673975000000056</v>
      </c>
      <c r="N17" s="36">
        <v>0.8620473800000004</v>
      </c>
      <c r="O17" s="36">
        <v>-2.3785630799999997</v>
      </c>
      <c r="P17" s="36">
        <v>128.33227199</v>
      </c>
      <c r="Q17" s="36">
        <f t="shared" si="1"/>
        <v>-17.83986617999996</v>
      </c>
      <c r="R17" s="54">
        <f t="shared" si="2"/>
        <v>-52.344304750000035</v>
      </c>
      <c r="S17" s="36">
        <v>-13.443380076241425</v>
      </c>
      <c r="T17" s="36">
        <v>-15.36751092423232</v>
      </c>
      <c r="U17" s="36">
        <v>34.271155149837284</v>
      </c>
      <c r="V17" s="36">
        <v>-70.42543774318504</v>
      </c>
      <c r="W17" s="36">
        <v>12847.908632673641</v>
      </c>
      <c r="X17" s="36">
        <f>+(J17/I17-1)*100</f>
        <v>-13.79394603551084</v>
      </c>
      <c r="Y17" s="36">
        <f t="shared" si="3"/>
        <v>-46.949243639881246</v>
      </c>
      <c r="Z17" s="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3:79" ht="15">
      <c r="C18" s="6" t="s">
        <v>8</v>
      </c>
      <c r="D18" s="22">
        <v>49299.57218294999</v>
      </c>
      <c r="E18" s="22">
        <v>51642.293321159996</v>
      </c>
      <c r="F18" s="22">
        <v>56157.64522425</v>
      </c>
      <c r="G18" s="22">
        <v>63507.63444365001</v>
      </c>
      <c r="H18" s="22">
        <v>72829.52620543</v>
      </c>
      <c r="I18" s="22">
        <v>68682.3356839</v>
      </c>
      <c r="J18" s="22">
        <v>82356.54000000001</v>
      </c>
      <c r="K18" s="53">
        <v>90532.39111936</v>
      </c>
      <c r="L18" s="22">
        <v>2342.7211382100068</v>
      </c>
      <c r="M18" s="22">
        <v>4515.351903090006</v>
      </c>
      <c r="N18" s="22">
        <v>7349.989219400006</v>
      </c>
      <c r="O18" s="22">
        <v>9321.891761779989</v>
      </c>
      <c r="P18" s="22">
        <v>-4147.190521529992</v>
      </c>
      <c r="Q18" s="22">
        <f t="shared" si="1"/>
        <v>13674.204316100004</v>
      </c>
      <c r="R18" s="53">
        <f t="shared" si="2"/>
        <v>8175.851119359999</v>
      </c>
      <c r="S18" s="22">
        <v>4.7520110915287574</v>
      </c>
      <c r="T18" s="22">
        <v>8.743515465142764</v>
      </c>
      <c r="U18" s="22">
        <v>13.088136423900721</v>
      </c>
      <c r="V18" s="22">
        <v>14.678379762438269</v>
      </c>
      <c r="W18" s="22">
        <v>-5.694380751334322</v>
      </c>
      <c r="X18" s="22">
        <f>+(J18/I18-1)*100</f>
        <v>19.90934667544424</v>
      </c>
      <c r="Y18" s="22">
        <f t="shared" si="3"/>
        <v>9.927385389624188</v>
      </c>
      <c r="Z18" s="7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3:79" ht="15">
      <c r="C19" s="3" t="s">
        <v>9</v>
      </c>
      <c r="D19" s="36">
        <v>41444.19880952</v>
      </c>
      <c r="E19" s="36">
        <v>43099.25918077001</v>
      </c>
      <c r="F19" s="36">
        <v>46155.70546666</v>
      </c>
      <c r="G19" s="36">
        <v>50999.92617603</v>
      </c>
      <c r="H19" s="36">
        <v>59554.036540170004</v>
      </c>
      <c r="I19" s="36">
        <v>56895.21034195</v>
      </c>
      <c r="J19" s="36">
        <v>68790.19</v>
      </c>
      <c r="K19" s="54">
        <v>74395.64940808</v>
      </c>
      <c r="L19" s="36">
        <v>1655.0603712500088</v>
      </c>
      <c r="M19" s="36">
        <v>3056.4462858899933</v>
      </c>
      <c r="N19" s="36">
        <v>4844.220709369998</v>
      </c>
      <c r="O19" s="36">
        <v>8554.110364140004</v>
      </c>
      <c r="P19" s="36">
        <v>-2658.8261982200056</v>
      </c>
      <c r="Q19" s="36">
        <f t="shared" si="1"/>
        <v>11894.979658050004</v>
      </c>
      <c r="R19" s="54">
        <f t="shared" si="2"/>
        <v>5605.459408080002</v>
      </c>
      <c r="S19" s="36">
        <v>3.993466923698435</v>
      </c>
      <c r="T19" s="36">
        <v>7.091644598971939</v>
      </c>
      <c r="U19" s="36">
        <v>10.49538872906875</v>
      </c>
      <c r="V19" s="36">
        <v>16.77278969897891</v>
      </c>
      <c r="W19" s="36">
        <v>-4.464560847066338</v>
      </c>
      <c r="X19" s="36">
        <f>+(J19/I19-1)*100</f>
        <v>20.9068207790412</v>
      </c>
      <c r="Y19" s="36">
        <f t="shared" si="3"/>
        <v>8.148631960574605</v>
      </c>
      <c r="Z19" s="4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3:79" ht="15">
      <c r="C20" s="3" t="s">
        <v>10</v>
      </c>
      <c r="D20" s="36">
        <v>7855.373373430001</v>
      </c>
      <c r="E20" s="36">
        <v>8543.03414039</v>
      </c>
      <c r="F20" s="36">
        <v>10001.93975759</v>
      </c>
      <c r="G20" s="36">
        <v>12507.708267619999</v>
      </c>
      <c r="H20" s="36">
        <v>13275.48966526</v>
      </c>
      <c r="I20" s="36">
        <v>11787.12534195</v>
      </c>
      <c r="J20" s="36">
        <v>13566.35</v>
      </c>
      <c r="K20" s="54">
        <v>16136.74171128</v>
      </c>
      <c r="L20" s="36">
        <v>687.6607669599989</v>
      </c>
      <c r="M20" s="36">
        <v>1458.9056172</v>
      </c>
      <c r="N20" s="36">
        <v>2505.7685100299987</v>
      </c>
      <c r="O20" s="36">
        <v>767.7813976400012</v>
      </c>
      <c r="P20" s="36">
        <v>-1488.3643233099992</v>
      </c>
      <c r="Q20" s="36">
        <f t="shared" si="1"/>
        <v>1779.2246580499996</v>
      </c>
      <c r="R20" s="54">
        <f t="shared" si="2"/>
        <v>2570.391711279999</v>
      </c>
      <c r="S20" s="36">
        <v>8.75401759114267</v>
      </c>
      <c r="T20" s="36">
        <v>17.077136684992794</v>
      </c>
      <c r="U20" s="36">
        <v>25.05282545946639</v>
      </c>
      <c r="V20" s="36">
        <v>6.138465826130897</v>
      </c>
      <c r="W20" s="36">
        <v>-11.211370434077693</v>
      </c>
      <c r="X20" s="36">
        <f>+(J20/I20-1)*100</f>
        <v>15.09464442290942</v>
      </c>
      <c r="Y20" s="36">
        <f t="shared" si="3"/>
        <v>18.946818497827334</v>
      </c>
      <c r="Z20" s="4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3:79" ht="15">
      <c r="C21" s="6" t="s">
        <v>11</v>
      </c>
      <c r="D21" s="22">
        <v>7134.760147820001</v>
      </c>
      <c r="E21" s="22">
        <v>7766.230859430001</v>
      </c>
      <c r="F21" s="22">
        <v>6842.956972659999</v>
      </c>
      <c r="G21" s="22">
        <v>5178.827328080002</v>
      </c>
      <c r="H21" s="22">
        <v>-6086.725166209998</v>
      </c>
      <c r="I21" s="22">
        <v>11097.540194499996</v>
      </c>
      <c r="J21" s="22">
        <v>10073.953749420005</v>
      </c>
      <c r="K21" s="53">
        <v>11538.275446069994</v>
      </c>
      <c r="L21" s="22">
        <v>631.4707116099999</v>
      </c>
      <c r="M21" s="22">
        <v>-923.2738867700018</v>
      </c>
      <c r="N21" s="22">
        <v>-1664.1296445799971</v>
      </c>
      <c r="O21" s="22">
        <v>-11265.552494290001</v>
      </c>
      <c r="P21" s="22">
        <v>17184.265360709993</v>
      </c>
      <c r="Q21" s="22">
        <f t="shared" si="1"/>
        <v>-1023.5864450799909</v>
      </c>
      <c r="R21" s="53">
        <f t="shared" si="2"/>
        <v>1464.3216966499895</v>
      </c>
      <c r="S21" s="22">
        <v>8.850622845435723</v>
      </c>
      <c r="T21" s="22">
        <v>-11.888313694009412</v>
      </c>
      <c r="U21" s="22">
        <v>-24.318867577697418</v>
      </c>
      <c r="V21" s="22">
        <v>-217.53095402905797</v>
      </c>
      <c r="W21" s="22">
        <v>-282.3236615989689</v>
      </c>
      <c r="X21" s="22">
        <f>+(J21/I21-1)*100</f>
        <v>-9.223543480268592</v>
      </c>
      <c r="Y21" s="22">
        <f t="shared" si="3"/>
        <v>14.535719868023978</v>
      </c>
      <c r="Z21" s="7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3:79" ht="15">
      <c r="C22" s="8" t="s">
        <v>12</v>
      </c>
      <c r="D22" s="37">
        <v>-717.1795047199848</v>
      </c>
      <c r="E22" s="37">
        <v>-773.8311682199997</v>
      </c>
      <c r="F22" s="37">
        <v>-3156.4674119400015</v>
      </c>
      <c r="G22" s="37">
        <v>-7325.503519169999</v>
      </c>
      <c r="H22" s="37">
        <v>-19361.215974179995</v>
      </c>
      <c r="I22" s="37">
        <v>-560.2540181700024</v>
      </c>
      <c r="J22" s="37">
        <v>-3380.9049874799966</v>
      </c>
      <c r="K22" s="55">
        <v>-4539.3193068600085</v>
      </c>
      <c r="L22" s="37">
        <v>-56.65166350001482</v>
      </c>
      <c r="M22" s="37">
        <v>-2382.636243720002</v>
      </c>
      <c r="N22" s="37">
        <v>-4169.0361072299975</v>
      </c>
      <c r="O22" s="37">
        <v>-12035.712455009996</v>
      </c>
      <c r="P22" s="37">
        <v>18800.961956009993</v>
      </c>
      <c r="Q22" s="37">
        <f t="shared" si="1"/>
        <v>-2820.6509693099943</v>
      </c>
      <c r="R22" s="55">
        <f t="shared" si="2"/>
        <v>-1158.4143193800119</v>
      </c>
      <c r="S22" s="37">
        <v>7.8992306845318865</v>
      </c>
      <c r="T22" s="37">
        <v>307.90130219239506</v>
      </c>
      <c r="U22" s="37">
        <v>132.07917469572922</v>
      </c>
      <c r="V22" s="37">
        <v>164.29877377730998</v>
      </c>
      <c r="W22" s="37">
        <v>-97.10630768792025</v>
      </c>
      <c r="X22" s="37">
        <f>+(J22/I22-1)*100</f>
        <v>503.4593020007759</v>
      </c>
      <c r="Y22" s="37">
        <f t="shared" si="3"/>
        <v>34.26343903983684</v>
      </c>
      <c r="Z22" s="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3:79" ht="15">
      <c r="C23" s="9" t="s">
        <v>13</v>
      </c>
      <c r="D23" s="38">
        <v>717.1795047199848</v>
      </c>
      <c r="E23" s="38">
        <v>773.8311682199997</v>
      </c>
      <c r="F23" s="38">
        <v>3156.4674119400015</v>
      </c>
      <c r="G23" s="38">
        <v>7325.503519169999</v>
      </c>
      <c r="H23" s="38">
        <v>19361.215974179995</v>
      </c>
      <c r="I23" s="38">
        <v>560.2540181700024</v>
      </c>
      <c r="J23" s="36">
        <v>3380.9049874799966</v>
      </c>
      <c r="K23" s="54">
        <v>4539.3193068600085</v>
      </c>
      <c r="L23" s="36">
        <v>56.65166350001482</v>
      </c>
      <c r="M23" s="36">
        <v>2382.636243720002</v>
      </c>
      <c r="N23" s="36">
        <v>4169.0361072299975</v>
      </c>
      <c r="O23" s="36">
        <v>12035.712455009996</v>
      </c>
      <c r="P23" s="38">
        <v>-18800.961956009993</v>
      </c>
      <c r="Q23" s="38">
        <f t="shared" si="1"/>
        <v>2820.6509693099943</v>
      </c>
      <c r="R23" s="77">
        <f t="shared" si="2"/>
        <v>1158.4143193800119</v>
      </c>
      <c r="S23" s="36">
        <v>7.8992306845318865</v>
      </c>
      <c r="T23" s="36">
        <v>307.90130219239506</v>
      </c>
      <c r="U23" s="36">
        <v>132.07917469572922</v>
      </c>
      <c r="V23" s="36">
        <v>164.29877377730998</v>
      </c>
      <c r="W23" s="38">
        <v>-97.10630768792025</v>
      </c>
      <c r="X23" s="38">
        <f>+(J23/I23-1)*100</f>
        <v>503.4593020007759</v>
      </c>
      <c r="Y23" s="38">
        <f t="shared" si="3"/>
        <v>34.26343903983684</v>
      </c>
      <c r="Z23" s="4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3:79" ht="15">
      <c r="C24" s="10" t="s">
        <v>14</v>
      </c>
      <c r="D24" s="22">
        <v>3559.3929601800005</v>
      </c>
      <c r="E24" s="22">
        <v>1560.5943705599996</v>
      </c>
      <c r="F24" s="22">
        <v>609.7095019099999</v>
      </c>
      <c r="G24" s="22">
        <v>6801.08724359</v>
      </c>
      <c r="H24" s="22">
        <v>10082.86073481</v>
      </c>
      <c r="I24" s="22">
        <v>5335.0308003</v>
      </c>
      <c r="J24" s="22">
        <v>240.93636492999985</v>
      </c>
      <c r="K24" s="53">
        <v>10714.18754112</v>
      </c>
      <c r="L24" s="22">
        <v>-1998.798589620001</v>
      </c>
      <c r="M24" s="22">
        <v>-950.8848686499997</v>
      </c>
      <c r="N24" s="22">
        <v>6191.37774168</v>
      </c>
      <c r="O24" s="22">
        <v>3281.7734912199994</v>
      </c>
      <c r="P24" s="22">
        <v>-4747.8299345099995</v>
      </c>
      <c r="Q24" s="22">
        <f t="shared" si="1"/>
        <v>-5094.09443537</v>
      </c>
      <c r="R24" s="53">
        <f t="shared" si="2"/>
        <v>10473.25117619</v>
      </c>
      <c r="S24" s="22">
        <v>-56.155603272275975</v>
      </c>
      <c r="T24" s="22">
        <v>-60.93094314500101</v>
      </c>
      <c r="U24" s="22">
        <v>1015.4635481790342</v>
      </c>
      <c r="V24" s="22">
        <v>48.253659652918856</v>
      </c>
      <c r="W24" s="22">
        <v>-47.0881236921048</v>
      </c>
      <c r="X24" s="22">
        <f>+(J24/I24-1)*100</f>
        <v>-95.48388052574221</v>
      </c>
      <c r="Y24" s="22">
        <f t="shared" si="3"/>
        <v>4346.8951560022215</v>
      </c>
      <c r="Z24" s="7"/>
      <c r="AA24" s="1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3:79" ht="15">
      <c r="C25" s="5" t="s">
        <v>15</v>
      </c>
      <c r="D25" s="36">
        <v>507.37922961999993</v>
      </c>
      <c r="E25" s="36">
        <v>441.00252498</v>
      </c>
      <c r="F25" s="36">
        <v>2745.99044898</v>
      </c>
      <c r="G25" s="36">
        <v>228.7843081</v>
      </c>
      <c r="H25" s="36">
        <v>3657.70756029</v>
      </c>
      <c r="I25" s="36">
        <v>316.67523817999995</v>
      </c>
      <c r="J25" s="36">
        <v>4489.31836493</v>
      </c>
      <c r="K25" s="54">
        <v>944.4457599399999</v>
      </c>
      <c r="L25" s="36">
        <v>-66.37670463999996</v>
      </c>
      <c r="M25" s="36">
        <v>2304.987924</v>
      </c>
      <c r="N25" s="36">
        <v>-2517.20614088</v>
      </c>
      <c r="O25" s="36">
        <v>3428.92325219</v>
      </c>
      <c r="P25" s="36">
        <v>-3341.0323221099998</v>
      </c>
      <c r="Q25" s="36">
        <f t="shared" si="1"/>
        <v>4172.64312675</v>
      </c>
      <c r="R25" s="54">
        <f t="shared" si="2"/>
        <v>-3544.87260499</v>
      </c>
      <c r="S25" s="36">
        <v>-13.08226682627756</v>
      </c>
      <c r="T25" s="36">
        <v>522.670006051447</v>
      </c>
      <c r="U25" s="36">
        <v>-91.66842302073621</v>
      </c>
      <c r="V25" s="36">
        <v>1498.7580576073608</v>
      </c>
      <c r="W25" s="36">
        <v>-91.34224830825752</v>
      </c>
      <c r="X25" s="36">
        <f>+(J25/I25-1)*100</f>
        <v>1317.641111042047</v>
      </c>
      <c r="Y25" s="36">
        <f t="shared" si="3"/>
        <v>-78.96237951583267</v>
      </c>
      <c r="Z25" s="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3:79" ht="15">
      <c r="C26" s="5" t="s">
        <v>16</v>
      </c>
      <c r="D26" s="36">
        <v>2355.88526944</v>
      </c>
      <c r="E26" s="36">
        <v>2558.26315442</v>
      </c>
      <c r="F26" s="36">
        <v>2136.28094707</v>
      </c>
      <c r="G26" s="36">
        <v>2694.93706451</v>
      </c>
      <c r="H26" s="36">
        <v>2829.36682548</v>
      </c>
      <c r="I26" s="36">
        <v>2713.80443788</v>
      </c>
      <c r="J26" s="36">
        <v>2634.07</v>
      </c>
      <c r="K26" s="54">
        <v>2499.12501882</v>
      </c>
      <c r="L26" s="36">
        <v>202.3778849800001</v>
      </c>
      <c r="M26" s="36">
        <v>-421.98220734999995</v>
      </c>
      <c r="N26" s="36">
        <v>558.6561174399999</v>
      </c>
      <c r="O26" s="36">
        <v>134.4297609700002</v>
      </c>
      <c r="P26" s="36">
        <v>-115.56238759999997</v>
      </c>
      <c r="Q26" s="36">
        <f t="shared" si="1"/>
        <v>-79.73443787999986</v>
      </c>
      <c r="R26" s="54">
        <f t="shared" si="2"/>
        <v>-134.94498118</v>
      </c>
      <c r="S26" s="36">
        <v>8.59031157438774</v>
      </c>
      <c r="T26" s="36">
        <v>-16.494871007344443</v>
      </c>
      <c r="U26" s="36">
        <v>26.150873002271567</v>
      </c>
      <c r="V26" s="36">
        <v>4.988233778826398</v>
      </c>
      <c r="W26" s="36">
        <v>-4.084390421181766</v>
      </c>
      <c r="X26" s="36">
        <f>+(J26/I26-1)*100</f>
        <v>-2.9381055158966274</v>
      </c>
      <c r="Y26" s="36">
        <f t="shared" si="3"/>
        <v>-5.12305979643669</v>
      </c>
      <c r="Z26" s="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3:79" ht="15">
      <c r="C27" s="5" t="s">
        <v>17</v>
      </c>
      <c r="D27" s="36">
        <v>5407.899</v>
      </c>
      <c r="E27" s="36">
        <v>3677.855</v>
      </c>
      <c r="F27" s="36">
        <v>0</v>
      </c>
      <c r="G27" s="36">
        <v>9267.24</v>
      </c>
      <c r="H27" s="36">
        <v>9254.52</v>
      </c>
      <c r="I27" s="36">
        <v>7732.16</v>
      </c>
      <c r="J27" s="36">
        <v>-1614.312</v>
      </c>
      <c r="K27" s="54">
        <v>12268.8668</v>
      </c>
      <c r="L27" s="36">
        <v>-1730.0440000000003</v>
      </c>
      <c r="M27" s="36">
        <v>-3677.855</v>
      </c>
      <c r="N27" s="36">
        <v>9267.24</v>
      </c>
      <c r="O27" s="36">
        <v>-12.719999999999345</v>
      </c>
      <c r="P27" s="36">
        <v>-1522.3600000000006</v>
      </c>
      <c r="Q27" s="36">
        <f t="shared" si="1"/>
        <v>-9346.472</v>
      </c>
      <c r="R27" s="54">
        <f t="shared" si="2"/>
        <v>13883.1788</v>
      </c>
      <c r="S27" s="36">
        <v>-31.991056045980145</v>
      </c>
      <c r="T27" s="36">
        <v>-100</v>
      </c>
      <c r="U27" s="36" t="s">
        <v>34</v>
      </c>
      <c r="V27" s="36">
        <v>-0.13725769484764783</v>
      </c>
      <c r="W27" s="36">
        <v>-16.449907720767797</v>
      </c>
      <c r="X27" s="36">
        <f>+(J27/I27-1)*100</f>
        <v>-120.87789181806895</v>
      </c>
      <c r="Y27" s="36">
        <f t="shared" si="3"/>
        <v>-860.0059220274645</v>
      </c>
      <c r="Z27" s="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3:79" ht="15">
      <c r="C28" s="10" t="s">
        <v>18</v>
      </c>
      <c r="D28" s="22">
        <v>-2842.2134554600157</v>
      </c>
      <c r="E28" s="22">
        <v>-786.7632023399999</v>
      </c>
      <c r="F28" s="22">
        <v>2546.7579100300018</v>
      </c>
      <c r="G28" s="22">
        <v>524.4162755799987</v>
      </c>
      <c r="H28" s="22">
        <v>9278.355239369997</v>
      </c>
      <c r="I28" s="22">
        <v>-4774.776782129998</v>
      </c>
      <c r="J28" s="22">
        <v>3139.968622549997</v>
      </c>
      <c r="K28" s="53">
        <v>-6174.868234259991</v>
      </c>
      <c r="L28" s="22">
        <v>2055.450253120016</v>
      </c>
      <c r="M28" s="22">
        <v>3333.521112370002</v>
      </c>
      <c r="N28" s="22">
        <v>-2022.341634450003</v>
      </c>
      <c r="O28" s="22">
        <v>8753.938963789999</v>
      </c>
      <c r="P28" s="22">
        <v>-14053.132021499994</v>
      </c>
      <c r="Q28" s="22">
        <f t="shared" si="1"/>
        <v>7914.745404679994</v>
      </c>
      <c r="R28" s="53">
        <f t="shared" si="2"/>
        <v>-9314.836856809989</v>
      </c>
      <c r="S28" s="22">
        <v>-72.31864479324754</v>
      </c>
      <c r="T28" s="22">
        <v>-423.70068941396926</v>
      </c>
      <c r="U28" s="22">
        <v>-79.40847563426942</v>
      </c>
      <c r="V28" s="22">
        <v>1669.2729366776873</v>
      </c>
      <c r="W28" s="22">
        <v>-151.46145689561035</v>
      </c>
      <c r="X28" s="22">
        <f>+(J28/I28-1)*100</f>
        <v>-165.76157935385783</v>
      </c>
      <c r="Y28" s="22">
        <f t="shared" si="3"/>
        <v>-296.65381972018963</v>
      </c>
      <c r="Z28" s="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3:79" ht="15">
      <c r="C29" s="5" t="s">
        <v>26</v>
      </c>
      <c r="D29" s="36">
        <v>2685.71</v>
      </c>
      <c r="E29" s="36">
        <v>4880.993507200001</v>
      </c>
      <c r="F29" s="36">
        <v>8875.871730600002</v>
      </c>
      <c r="G29" s="36">
        <v>4764.164499999999</v>
      </c>
      <c r="H29" s="36">
        <v>21097.41159957</v>
      </c>
      <c r="I29" s="36">
        <v>11246.03783915</v>
      </c>
      <c r="J29" s="36">
        <v>8515.743651649998</v>
      </c>
      <c r="K29" s="54">
        <v>-2487.58650528</v>
      </c>
      <c r="L29" s="36">
        <v>2195.2835072000007</v>
      </c>
      <c r="M29" s="36">
        <v>3994.878223400001</v>
      </c>
      <c r="N29" s="36">
        <v>-4111.707230600003</v>
      </c>
      <c r="O29" s="36">
        <v>16333.247099570002</v>
      </c>
      <c r="P29" s="36">
        <v>-9851.373760420001</v>
      </c>
      <c r="Q29" s="36">
        <f t="shared" si="1"/>
        <v>-2730.2941875000015</v>
      </c>
      <c r="R29" s="54">
        <f t="shared" si="2"/>
        <v>-11003.330156929998</v>
      </c>
      <c r="S29" s="36">
        <v>81.73940995863293</v>
      </c>
      <c r="T29" s="36">
        <v>81.84559593261324</v>
      </c>
      <c r="U29" s="36">
        <v>-46.32454541253329</v>
      </c>
      <c r="V29" s="36">
        <v>342.8354982194675</v>
      </c>
      <c r="W29" s="36">
        <v>-46.694703347498745</v>
      </c>
      <c r="X29" s="36">
        <f>+(J29/I29-1)*100</f>
        <v>-24.277832126753395</v>
      </c>
      <c r="Y29" s="36">
        <f t="shared" si="3"/>
        <v>-129.21161799883453</v>
      </c>
      <c r="Z29" s="7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3:79" ht="15">
      <c r="C30" s="5" t="s">
        <v>35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/>
      <c r="K30" s="54"/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f t="shared" si="1"/>
        <v>0</v>
      </c>
      <c r="R30" s="54">
        <f t="shared" si="2"/>
        <v>0</v>
      </c>
      <c r="S30" s="36" t="s">
        <v>34</v>
      </c>
      <c r="T30" s="36" t="s">
        <v>34</v>
      </c>
      <c r="U30" s="36" t="s">
        <v>34</v>
      </c>
      <c r="V30" s="36" t="s">
        <v>34</v>
      </c>
      <c r="W30" s="36" t="s">
        <v>34</v>
      </c>
      <c r="X30" s="36" t="s">
        <v>34</v>
      </c>
      <c r="Y30" s="36" t="s">
        <v>34</v>
      </c>
      <c r="Z30" s="4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3:79" ht="15">
      <c r="C31" s="5" t="s">
        <v>32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/>
      <c r="K31" s="54"/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f t="shared" si="1"/>
        <v>0</v>
      </c>
      <c r="R31" s="54">
        <f t="shared" si="2"/>
        <v>0</v>
      </c>
      <c r="S31" s="36" t="s">
        <v>34</v>
      </c>
      <c r="T31" s="36" t="s">
        <v>34</v>
      </c>
      <c r="U31" s="36" t="s">
        <v>34</v>
      </c>
      <c r="V31" s="36" t="s">
        <v>34</v>
      </c>
      <c r="W31" s="36" t="s">
        <v>34</v>
      </c>
      <c r="X31" s="36" t="s">
        <v>34</v>
      </c>
      <c r="Y31" s="36" t="s">
        <v>34</v>
      </c>
      <c r="Z31" s="4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3:79" ht="15">
      <c r="C32" s="5" t="s">
        <v>33</v>
      </c>
      <c r="D32" s="36">
        <v>82.48071399</v>
      </c>
      <c r="E32" s="36">
        <v>156.73865593</v>
      </c>
      <c r="F32" s="36">
        <v>533.08941721</v>
      </c>
      <c r="G32" s="36">
        <v>485.62261682999997</v>
      </c>
      <c r="H32" s="36">
        <v>1884.09667819</v>
      </c>
      <c r="I32" s="36">
        <v>3082.95872951</v>
      </c>
      <c r="J32" s="36">
        <v>0</v>
      </c>
      <c r="K32" s="54"/>
      <c r="L32" s="36">
        <v>74.25794194</v>
      </c>
      <c r="M32" s="36">
        <v>376.35076128</v>
      </c>
      <c r="N32" s="36">
        <v>-47.466800379999995</v>
      </c>
      <c r="O32" s="36">
        <v>1398.47406136</v>
      </c>
      <c r="P32" s="36">
        <v>1198.86205132</v>
      </c>
      <c r="Q32" s="36">
        <f t="shared" si="1"/>
        <v>-3082.95872951</v>
      </c>
      <c r="R32" s="54">
        <f t="shared" si="2"/>
        <v>0</v>
      </c>
      <c r="S32" s="36">
        <v>90.0306730480086</v>
      </c>
      <c r="T32" s="36">
        <v>240.11355657412264</v>
      </c>
      <c r="U32" s="36">
        <v>-8.90409729542641</v>
      </c>
      <c r="V32" s="36">
        <v>287.9754799084159</v>
      </c>
      <c r="W32" s="36">
        <v>63.6306016139105</v>
      </c>
      <c r="X32" s="36">
        <f>+(J32/I32-1)*100</f>
        <v>-100</v>
      </c>
      <c r="Y32" s="36" t="s">
        <v>34</v>
      </c>
      <c r="Z32" s="4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3:79" ht="30.75" customHeight="1" thickBot="1">
      <c r="C33" s="12" t="s">
        <v>19</v>
      </c>
      <c r="D33" s="13">
        <v>-5604.759278420016</v>
      </c>
      <c r="E33" s="13">
        <v>-5805.57580744</v>
      </c>
      <c r="F33" s="13">
        <v>-6834.105118269999</v>
      </c>
      <c r="G33" s="13">
        <v>-4715.461498560003</v>
      </c>
      <c r="H33" s="13">
        <v>-13703.153038390003</v>
      </c>
      <c r="I33" s="13">
        <v>-19103.773350789994</v>
      </c>
      <c r="J33" s="13">
        <v>-5381.993406620001</v>
      </c>
      <c r="K33" s="52">
        <v>-3687.2870720099913</v>
      </c>
      <c r="L33" s="13">
        <v>-200.81652901998405</v>
      </c>
      <c r="M33" s="13">
        <v>-1028.5293108299993</v>
      </c>
      <c r="N33" s="13">
        <v>2118.6436197099965</v>
      </c>
      <c r="O33" s="13">
        <v>-8987.69153983</v>
      </c>
      <c r="P33" s="13">
        <v>-5400.620312399991</v>
      </c>
      <c r="Q33" s="13">
        <f t="shared" si="1"/>
        <v>13721.779944169994</v>
      </c>
      <c r="R33" s="52">
        <f t="shared" si="2"/>
        <v>1694.70633461001</v>
      </c>
      <c r="S33" s="13">
        <v>3.582964388732762</v>
      </c>
      <c r="T33" s="13">
        <f>+(F33/E33-1)*100</f>
        <v>17.71623254857704</v>
      </c>
      <c r="U33" s="13">
        <f>+(G33/F33-1)*100</f>
        <v>-31.001039390601516</v>
      </c>
      <c r="V33" s="13">
        <f>+(H33/G33-1)*100</f>
        <v>190.60046492956505</v>
      </c>
      <c r="W33" s="13">
        <f>+(I33/H33-1)*100</f>
        <v>39.411515709340094</v>
      </c>
      <c r="X33" s="13">
        <f>+(J33/I33-1)*100</f>
        <v>-71.82758972379956</v>
      </c>
      <c r="Y33" s="13">
        <f t="shared" si="3"/>
        <v>-31.4884505901749</v>
      </c>
      <c r="Z33" s="22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54" ht="15">
      <c r="A34" s="1"/>
      <c r="B34" s="1"/>
      <c r="C34" s="14" t="s">
        <v>20</v>
      </c>
      <c r="D34" s="56"/>
      <c r="E34" s="56"/>
      <c r="F34" s="56"/>
      <c r="G34" s="56"/>
      <c r="H34" s="56"/>
      <c r="I34" s="56"/>
      <c r="J34" s="56"/>
      <c r="K34" s="46"/>
      <c r="L34" s="43"/>
      <c r="M34" s="43"/>
      <c r="N34" s="44"/>
      <c r="O34" s="44"/>
      <c r="P34" s="44"/>
      <c r="Q34" s="56"/>
      <c r="R34" s="46"/>
      <c r="S34" s="43"/>
      <c r="T34" s="43"/>
      <c r="U34" s="44"/>
      <c r="V34" s="44"/>
      <c r="W34" s="44"/>
      <c r="X34" s="44"/>
      <c r="Y34" s="44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5" customHeight="1" hidden="1">
      <c r="A35" s="1"/>
      <c r="B35" s="1"/>
      <c r="D35" s="43"/>
      <c r="E35" s="43"/>
      <c r="F35" s="43"/>
      <c r="G35" s="43"/>
      <c r="H35" s="43"/>
      <c r="I35" s="43"/>
      <c r="J35" s="43"/>
      <c r="K35" s="47"/>
      <c r="L35" s="43"/>
      <c r="M35" s="43"/>
      <c r="N35" s="44"/>
      <c r="O35" s="44"/>
      <c r="P35" s="44"/>
      <c r="Q35" s="43"/>
      <c r="R35" s="47"/>
      <c r="S35" s="43"/>
      <c r="T35" s="43"/>
      <c r="U35" s="44"/>
      <c r="V35" s="44"/>
      <c r="W35" s="44"/>
      <c r="X35" s="44"/>
      <c r="Y35" s="4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5" customHeight="1" hidden="1">
      <c r="A36" s="1"/>
      <c r="B36" s="1"/>
      <c r="C36" s="1"/>
      <c r="D36" s="34"/>
      <c r="E36" s="34"/>
      <c r="F36" s="34">
        <v>2010</v>
      </c>
      <c r="G36" s="34"/>
      <c r="H36" s="62">
        <v>2011</v>
      </c>
      <c r="I36" s="34"/>
      <c r="J36" s="34"/>
      <c r="K36" s="62"/>
      <c r="L36" s="34"/>
      <c r="M36" s="34"/>
      <c r="N36" s="40"/>
      <c r="O36" s="39"/>
      <c r="P36" s="39"/>
      <c r="Q36" s="39"/>
      <c r="R36" s="48"/>
      <c r="S36" s="39"/>
      <c r="T36" s="39"/>
      <c r="U36" s="40"/>
      <c r="V36" s="44"/>
      <c r="W36" s="44"/>
      <c r="X36" s="44"/>
      <c r="Y36" s="44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5" customHeight="1" hidden="1">
      <c r="A37" s="1"/>
      <c r="B37" s="1"/>
      <c r="C37" s="1"/>
      <c r="D37" s="35"/>
      <c r="E37" s="35"/>
      <c r="F37" s="35"/>
      <c r="G37" s="35"/>
      <c r="H37" s="63"/>
      <c r="I37" s="35"/>
      <c r="J37" s="35"/>
      <c r="K37" s="63"/>
      <c r="L37" s="35"/>
      <c r="M37" s="35"/>
      <c r="N37" s="42" t="s">
        <v>2</v>
      </c>
      <c r="O37" s="41"/>
      <c r="P37" s="41"/>
      <c r="Q37" s="41"/>
      <c r="R37" s="49"/>
      <c r="S37" s="41"/>
      <c r="T37" s="41"/>
      <c r="U37" s="42" t="s">
        <v>2</v>
      </c>
      <c r="V37" s="44"/>
      <c r="W37" s="44"/>
      <c r="X37" s="44"/>
      <c r="Y37" s="4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5">
      <c r="A38" s="1"/>
      <c r="B38" s="1"/>
      <c r="C38" s="1" t="s">
        <v>21</v>
      </c>
      <c r="D38" s="36">
        <v>9.677734610695621</v>
      </c>
      <c r="E38" s="36">
        <v>9.66149018491641</v>
      </c>
      <c r="F38" s="36">
        <v>9.612667024016181</v>
      </c>
      <c r="G38" s="36">
        <v>9.458946693321753</v>
      </c>
      <c r="H38" s="36">
        <v>8.920294587179061</v>
      </c>
      <c r="I38" s="36">
        <v>10.243179599730006</v>
      </c>
      <c r="J38" s="36">
        <v>10.72879651276414</v>
      </c>
      <c r="K38" s="54">
        <v>10.79732513798461</v>
      </c>
      <c r="L38" s="36">
        <v>0.4553907834794168</v>
      </c>
      <c r="M38" s="36">
        <v>0.4053048343121743</v>
      </c>
      <c r="N38" s="59">
        <v>0.578576022148459</v>
      </c>
      <c r="O38" s="59">
        <v>-0.4596450528711425</v>
      </c>
      <c r="P38" s="59">
        <v>2.450879854249484</v>
      </c>
      <c r="Q38" s="36">
        <v>4.318151921214131</v>
      </c>
      <c r="R38" s="54">
        <v>0.8837117765216019</v>
      </c>
      <c r="S38" s="36">
        <v>0.0008937293768574207</v>
      </c>
      <c r="T38" s="36">
        <v>0.0007604010844966081</v>
      </c>
      <c r="U38" s="59">
        <v>0.0010104534645592816</v>
      </c>
      <c r="V38" s="59">
        <v>-0.0008058712826705245</v>
      </c>
      <c r="W38" s="59">
        <v>0.004120973586760882</v>
      </c>
      <c r="X38" s="59">
        <v>0.00913177540505506</v>
      </c>
      <c r="Y38" s="59">
        <v>0.001115676023361093</v>
      </c>
      <c r="Z38" s="15"/>
      <c r="AA38" s="15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5">
      <c r="A39" s="1"/>
      <c r="B39" s="1"/>
      <c r="C39" s="16" t="s">
        <v>22</v>
      </c>
      <c r="D39" s="22">
        <v>9.135678891566208</v>
      </c>
      <c r="E39" s="22">
        <v>9.16104503603219</v>
      </c>
      <c r="F39" s="22">
        <v>9.08981724840188</v>
      </c>
      <c r="G39" s="22">
        <v>8.91741226306312</v>
      </c>
      <c r="H39" s="22">
        <v>8.408736406969119</v>
      </c>
      <c r="I39" s="22">
        <v>9.723872292121044</v>
      </c>
      <c r="J39" s="22">
        <v>10.215759878060329</v>
      </c>
      <c r="K39" s="53">
        <v>10.25346516177705</v>
      </c>
      <c r="L39" s="22">
        <v>0.4725716286339281</v>
      </c>
      <c r="M39" s="22">
        <v>0.35818476997927</v>
      </c>
      <c r="N39" s="60">
        <v>0.5178877558067622</v>
      </c>
      <c r="O39" s="60">
        <v>-0.4342051566927466</v>
      </c>
      <c r="P39" s="60">
        <v>2.3860928473198753</v>
      </c>
      <c r="Q39" s="22">
        <v>4.125238625645368</v>
      </c>
      <c r="R39" s="53">
        <v>0.8138262016044584</v>
      </c>
      <c r="S39" s="22">
        <v>0.0009824768445573682</v>
      </c>
      <c r="T39" s="22">
        <v>0.0007087077113551746</v>
      </c>
      <c r="U39" s="60">
        <v>0.0009564896533231426</v>
      </c>
      <c r="V39" s="60">
        <v>-0.000807499011767211</v>
      </c>
      <c r="W39" s="60">
        <v>0.004256117469736698</v>
      </c>
      <c r="X39" s="60">
        <v>0.009182240085129526</v>
      </c>
      <c r="Y39" s="60">
        <v>0.0010790447537053665</v>
      </c>
      <c r="Z39" s="17"/>
      <c r="AA39" s="15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5">
      <c r="A40" s="1"/>
      <c r="B40" s="1"/>
      <c r="C40" s="14" t="s">
        <v>8</v>
      </c>
      <c r="D40" s="22">
        <v>9.820598568855925</v>
      </c>
      <c r="E40" s="22">
        <v>9.808464595388298</v>
      </c>
      <c r="F40" s="22">
        <v>10.185146192509114</v>
      </c>
      <c r="G40" s="22">
        <v>10.69228452065891</v>
      </c>
      <c r="H40" s="22">
        <v>12.150390120565529</v>
      </c>
      <c r="I40" s="22">
        <v>10.32742221811835</v>
      </c>
      <c r="J40" s="22">
        <v>11.188090592943576</v>
      </c>
      <c r="K40" s="53">
        <v>11.367283919875385</v>
      </c>
      <c r="L40" s="22">
        <v>0.46667593719503475</v>
      </c>
      <c r="M40" s="22">
        <v>0.8581049925256625</v>
      </c>
      <c r="N40" s="60">
        <v>1.336872118336093</v>
      </c>
      <c r="O40" s="60">
        <v>1.5788668140055664</v>
      </c>
      <c r="P40" s="60">
        <v>-0.6936279678169388</v>
      </c>
      <c r="Q40" s="22">
        <v>4.600466213176138</v>
      </c>
      <c r="R40" s="53">
        <v>1.029591875666961</v>
      </c>
      <c r="S40" s="22">
        <v>0.0009025534992857162</v>
      </c>
      <c r="T40" s="22">
        <v>0.0015857855665658872</v>
      </c>
      <c r="U40" s="60">
        <v>0.0022035473327811574</v>
      </c>
      <c r="V40" s="60">
        <v>0.002448842519562371</v>
      </c>
      <c r="W40" s="60">
        <v>-0.0008562357948980022</v>
      </c>
      <c r="X40" s="60">
        <v>0.009466708775927505</v>
      </c>
      <c r="Y40" s="60">
        <v>0.001246486554818819</v>
      </c>
      <c r="Z40" s="17"/>
      <c r="AA40" s="15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5">
      <c r="A41" s="1"/>
      <c r="B41" s="1"/>
      <c r="C41" s="18" t="s">
        <v>39</v>
      </c>
      <c r="D41" s="36">
        <v>3.449006767745562</v>
      </c>
      <c r="E41" s="36">
        <v>3.357689962717187</v>
      </c>
      <c r="F41" s="36">
        <v>3.5223695355485556</v>
      </c>
      <c r="G41" s="36">
        <v>3.874256471139475</v>
      </c>
      <c r="H41" s="36">
        <v>3.803255340365641</v>
      </c>
      <c r="I41" s="36">
        <v>3.774365520820986</v>
      </c>
      <c r="J41" s="36">
        <v>1.153087407400714</v>
      </c>
      <c r="K41" s="54">
        <v>1.175188911911087</v>
      </c>
      <c r="L41" s="36">
        <v>3.4490067969271814</v>
      </c>
      <c r="M41" s="36">
        <v>3.3596490238395864</v>
      </c>
      <c r="N41" s="59">
        <v>3.532479920305935</v>
      </c>
      <c r="O41" s="59">
        <v>3.8974920420597927</v>
      </c>
      <c r="P41" s="59">
        <v>3.8128116750270613</v>
      </c>
      <c r="Q41" s="36">
        <v>0.18567958783655608</v>
      </c>
      <c r="R41" s="54">
        <v>0.10975755037296936</v>
      </c>
      <c r="S41" s="36">
        <v>0.00039975245831619437</v>
      </c>
      <c r="T41" s="36">
        <v>0.0017879056053575846</v>
      </c>
      <c r="U41" s="59">
        <v>0.0031123535884344934</v>
      </c>
      <c r="V41" s="59">
        <v>-0.0001556578349406474</v>
      </c>
      <c r="W41" s="59">
        <v>0.001520097948388461</v>
      </c>
      <c r="X41" s="59">
        <v>0.0026058903221520247</v>
      </c>
      <c r="Y41" s="59">
        <v>0.0012892900826220997</v>
      </c>
      <c r="Z41" s="15"/>
      <c r="AA41" s="15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5">
      <c r="A42" s="1"/>
      <c r="B42" s="1"/>
      <c r="C42" s="1" t="s">
        <v>23</v>
      </c>
      <c r="D42" s="36">
        <v>-0.14286395816030462</v>
      </c>
      <c r="E42" s="36">
        <v>-0.14697441047188847</v>
      </c>
      <c r="F42" s="36">
        <v>-0.5724791684929337</v>
      </c>
      <c r="G42" s="36">
        <v>-1.233337827337158</v>
      </c>
      <c r="H42" s="36">
        <v>-3.230095533386467</v>
      </c>
      <c r="I42" s="36">
        <v>-0.08424261838834451</v>
      </c>
      <c r="J42" s="36">
        <v>-0.45929408017943646</v>
      </c>
      <c r="K42" s="54">
        <v>-0.5699587818907751</v>
      </c>
      <c r="L42" s="36">
        <v>-0.01128515371561786</v>
      </c>
      <c r="M42" s="36">
        <v>-0.45280015821348707</v>
      </c>
      <c r="N42" s="59">
        <v>-0.7582960961876348</v>
      </c>
      <c r="O42" s="59">
        <v>-2.0385118668767097</v>
      </c>
      <c r="P42" s="59">
        <v>3.1445078220664233</v>
      </c>
      <c r="Q42" s="36">
        <v>-0.2823142919620064</v>
      </c>
      <c r="R42" s="54">
        <v>-0.1458800991453592</v>
      </c>
      <c r="S42" s="36">
        <v>0.0015003075873915419</v>
      </c>
      <c r="T42" s="36">
        <v>0.05584314946203041</v>
      </c>
      <c r="U42" s="59">
        <v>0.022237139321471852</v>
      </c>
      <c r="V42" s="59">
        <v>0.027410506448908065</v>
      </c>
      <c r="W42" s="59">
        <v>-0.014601393932657806</v>
      </c>
      <c r="X42" s="59">
        <v>0.021564598948749136</v>
      </c>
      <c r="Y42" s="59">
        <v>0.004302131367806969</v>
      </c>
      <c r="Z42" s="15"/>
      <c r="AA42" s="15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5">
      <c r="A43" s="1"/>
      <c r="B43" s="1"/>
      <c r="C43" s="1" t="s">
        <v>29</v>
      </c>
      <c r="D43" s="36">
        <v>0.5350001757517037</v>
      </c>
      <c r="E43" s="36">
        <v>0.927051238951756</v>
      </c>
      <c r="F43" s="36">
        <v>1.6097906313757342</v>
      </c>
      <c r="G43" s="36">
        <v>0.8021051765425353</v>
      </c>
      <c r="H43" s="36">
        <v>3.5197507772583547</v>
      </c>
      <c r="I43" s="36">
        <v>1.691010940285519</v>
      </c>
      <c r="J43" s="36">
        <v>1.1568590841837736</v>
      </c>
      <c r="K43" s="54">
        <v>-0.3123423752664078</v>
      </c>
      <c r="L43" s="36">
        <v>0.43730599063708364</v>
      </c>
      <c r="M43" s="36">
        <v>0.7591933079868431</v>
      </c>
      <c r="N43" s="59">
        <v>-0.7478686826970303</v>
      </c>
      <c r="O43" s="59">
        <v>2.7663936108114173</v>
      </c>
      <c r="P43" s="59">
        <v>-1.6476668545057156</v>
      </c>
      <c r="Q43" s="36">
        <v>-0.4605758995457898</v>
      </c>
      <c r="R43" s="54">
        <v>-1.3856587124036595</v>
      </c>
      <c r="S43" s="36">
        <v>0.015524835499485369</v>
      </c>
      <c r="T43" s="36">
        <v>0.01484409391558188</v>
      </c>
      <c r="U43" s="59">
        <v>-0.007799301992274347</v>
      </c>
      <c r="V43" s="59">
        <v>0.057196377178057256</v>
      </c>
      <c r="W43" s="59">
        <v>-0.007021250981312302</v>
      </c>
      <c r="X43" s="59">
        <v>-0.0038717990991731428</v>
      </c>
      <c r="Y43" s="59"/>
      <c r="Z43" s="15"/>
      <c r="AA43" s="15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5">
      <c r="A44" s="1"/>
      <c r="B44" s="1"/>
      <c r="C44" s="1" t="s">
        <v>14</v>
      </c>
      <c r="D44" s="36">
        <v>0.7090400152159679</v>
      </c>
      <c r="E44" s="36">
        <v>0.29640501315862583</v>
      </c>
      <c r="F44" s="36">
        <v>0.11058121093071882</v>
      </c>
      <c r="G44" s="36">
        <v>1.1450459538500282</v>
      </c>
      <c r="H44" s="36">
        <v>1.6821569196222426</v>
      </c>
      <c r="I44" s="36">
        <v>0.802202124792902</v>
      </c>
      <c r="J44" s="36">
        <v>0.032731072456071514</v>
      </c>
      <c r="K44" s="54">
        <v>1.3452777535736375</v>
      </c>
      <c r="L44" s="36">
        <v>-0.3981657013551948</v>
      </c>
      <c r="M44" s="36">
        <v>-0.18070774340916496</v>
      </c>
      <c r="N44" s="59">
        <v>1.1261350227686935</v>
      </c>
      <c r="O44" s="59">
        <v>0.5558403153332747</v>
      </c>
      <c r="P44" s="59">
        <v>-0.7940864090805393</v>
      </c>
      <c r="Q44" s="36">
        <v>0.22737786513170083</v>
      </c>
      <c r="R44" s="54">
        <v>1.3189054161334546</v>
      </c>
      <c r="S44" s="36">
        <v>-0.010665681384507849</v>
      </c>
      <c r="T44" s="36">
        <v>-0.01105086513334275</v>
      </c>
      <c r="U44" s="59">
        <v>0.1709656684996191</v>
      </c>
      <c r="V44" s="59">
        <v>0.00805031722812778</v>
      </c>
      <c r="W44" s="59">
        <v>-0.00708040764754223</v>
      </c>
      <c r="X44" s="59">
        <v>-0.015926564050296292</v>
      </c>
      <c r="Y44" s="59">
        <v>0.5457979270983996</v>
      </c>
      <c r="Z44" s="15"/>
      <c r="AA44" s="1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5">
      <c r="A45" s="1"/>
      <c r="B45" s="1"/>
      <c r="C45" s="26" t="s">
        <v>24</v>
      </c>
      <c r="D45" s="57">
        <v>502001.70424737426</v>
      </c>
      <c r="E45" s="57">
        <v>526507.4142740031</v>
      </c>
      <c r="F45" s="57">
        <v>551368.0821346713</v>
      </c>
      <c r="G45" s="57">
        <v>593972.0198715976</v>
      </c>
      <c r="H45" s="57">
        <v>600089.4433358326</v>
      </c>
      <c r="I45" s="57">
        <v>665567.9361807593</v>
      </c>
      <c r="J45" s="57">
        <v>736108.9840651002</v>
      </c>
      <c r="K45" s="58">
        <v>796429.4</v>
      </c>
      <c r="L45" s="50">
        <v>476022.8</v>
      </c>
      <c r="M45" s="50">
        <v>502001.7</v>
      </c>
      <c r="N45" s="50">
        <v>526200.4</v>
      </c>
      <c r="O45" s="45">
        <v>549790</v>
      </c>
      <c r="P45" s="45">
        <v>590416.6</v>
      </c>
      <c r="Q45" s="45">
        <v>733844.8</v>
      </c>
      <c r="R45" s="51">
        <v>794086.6</v>
      </c>
      <c r="S45" s="45">
        <v>526507.4142740031</v>
      </c>
      <c r="T45" s="45">
        <v>551368.0821346713</v>
      </c>
      <c r="U45" s="45">
        <v>593972.0198715976</v>
      </c>
      <c r="V45" s="45">
        <v>600089.4433358326</v>
      </c>
      <c r="W45" s="45">
        <v>665567.9361807593</v>
      </c>
      <c r="X45" s="45">
        <v>736108.9840651002</v>
      </c>
      <c r="Y45" s="45">
        <v>796429.4</v>
      </c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5">
      <c r="A46" s="1"/>
      <c r="B46" s="1"/>
      <c r="C46" s="1" t="s">
        <v>27</v>
      </c>
      <c r="D46" s="1"/>
      <c r="E46" s="1"/>
      <c r="F46" s="1"/>
      <c r="G46" s="19">
        <v>0.07925833913230096</v>
      </c>
      <c r="H46" s="19">
        <v>0.10006658632118093</v>
      </c>
      <c r="I46" s="19">
        <v>0.08302107763615618</v>
      </c>
      <c r="J46" s="19"/>
      <c r="K46" s="19"/>
      <c r="L46" s="19"/>
      <c r="M46" s="19"/>
      <c r="N46" s="1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3:6" ht="21" customHeight="1">
      <c r="C47" s="33" t="s">
        <v>25</v>
      </c>
      <c r="D47" s="33"/>
      <c r="E47" s="33"/>
      <c r="F47" s="33"/>
    </row>
    <row r="48" ht="6" customHeight="1"/>
    <row r="70" spans="7:21" ht="1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7:21" ht="1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7:21" ht="1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7:21" ht="1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7:21" ht="1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7:21" ht="1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7:21" ht="1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7:21" ht="1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7:21" ht="1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7:21" ht="1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7:21" ht="1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7:21" ht="15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7:21" ht="15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7:21" ht="15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7:21" ht="15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</sheetData>
  <sheetProtection/>
  <mergeCells count="14">
    <mergeCell ref="C10:C11"/>
    <mergeCell ref="G10:G11"/>
    <mergeCell ref="H10:H11"/>
    <mergeCell ref="I10:I11"/>
    <mergeCell ref="D10:D11"/>
    <mergeCell ref="E10:E11"/>
    <mergeCell ref="F10:F11"/>
    <mergeCell ref="J10:J11"/>
    <mergeCell ref="K10:K11"/>
    <mergeCell ref="C7:Y7"/>
    <mergeCell ref="C8:Y8"/>
    <mergeCell ref="C9:Y9"/>
    <mergeCell ref="L10:R10"/>
    <mergeCell ref="S10:Y10"/>
  </mergeCells>
  <printOptions horizontalCentered="1" verticalCentered="1"/>
  <pageMargins left="0" right="0" top="0" bottom="0" header="0" footer="0"/>
  <pageSetup fitToHeight="1" fitToWidth="1" horizontalDpi="600" verticalDpi="600" orientation="landscape" paperSize="122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OBI 1 sitfin administracion central 2008 2013</dc:title>
  <dc:subject/>
  <dc:creator>DAF</dc:creator>
  <cp:keywords>periodicidad mensual</cp:keywords>
  <dc:description/>
  <cp:lastModifiedBy>Saul Enrique De León Meneses</cp:lastModifiedBy>
  <cp:lastPrinted>2023-08-16T20:55:38Z</cp:lastPrinted>
  <dcterms:created xsi:type="dcterms:W3CDTF">2012-04-18T15:10:25Z</dcterms:created>
  <dcterms:modified xsi:type="dcterms:W3CDTF">2023-11-14T13:40:19Z</dcterms:modified>
  <cp:category/>
  <cp:version/>
  <cp:contentType/>
  <cp:contentStatus/>
</cp:coreProperties>
</file>