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theme/themeOverride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6.xml" ContentType="application/vnd.openxmlformats-officedocument.drawing+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11640" windowHeight="5190" firstSheet="22" activeTab="32"/>
  </bookViews>
  <sheets>
    <sheet name="Crecimiento mundial" sheetId="53" r:id="rId1"/>
    <sheet name="PIB Nacional" sheetId="54" r:id="rId2"/>
    <sheet name="IMAE" sheetId="55" r:id="rId3"/>
    <sheet name="Inflación " sheetId="56" r:id="rId4"/>
    <sheet name="Remesas" sheetId="57" r:id="rId5"/>
    <sheet name="RMI" sheetId="58" r:id="rId6"/>
    <sheet name="Tasa lider" sheetId="59" r:id="rId7"/>
    <sheet name="Tipo de cambio " sheetId="60" r:id="rId8"/>
    <sheet name="Resultado Presupuestario" sheetId="61" r:id="rId9"/>
    <sheet name="Ingresos" sheetId="20" r:id="rId10"/>
    <sheet name="Serie Tributarios" sheetId="62" r:id="rId11"/>
    <sheet name="Tributarios" sheetId="63" r:id="rId12"/>
    <sheet name="Carga tributaria" sheetId="64" r:id="rId13"/>
    <sheet name="Deuda y déficit" sheetId="65" r:id="rId14"/>
    <sheet name="Deuda" sheetId="66" r:id="rId15"/>
    <sheet name="Financiamiento" sheetId="67" r:id="rId16"/>
    <sheet name="Series Gasto" sheetId="68" r:id="rId17"/>
    <sheet name="Gasto Social" sheetId="69" r:id="rId18"/>
    <sheet name="Fideicomisos" sheetId="70" r:id="rId19"/>
    <sheet name="ONGs" sheetId="71" r:id="rId20"/>
    <sheet name="Hambre Cero" sheetId="72" r:id="rId21"/>
    <sheet name="Déficit" sheetId="73" r:id="rId22"/>
    <sheet name="Sit Fin" sheetId="74" r:id="rId23"/>
    <sheet name="alim escolar" sheetId="2" r:id="rId24"/>
    <sheet name="alimentos" sheetId="38" r:id="rId25"/>
    <sheet name="cupones " sheetId="39" r:id="rId26"/>
    <sheet name="vacunas" sheetId="3" r:id="rId27"/>
    <sheet name="bilingüe" sheetId="4" r:id="rId28"/>
    <sheet name="valija" sheetId="40" r:id="rId29"/>
    <sheet name="seguridad" sheetId="1" r:id="rId30"/>
    <sheet name="desc aprobado" sheetId="5" r:id="rId31"/>
    <sheet name="desc devengado" sheetId="7" r:id="rId32"/>
    <sheet name="Entidad Programa" sheetId="75" r:id="rId33"/>
    <sheet name="MSPAS" sheetId="76" r:id="rId34"/>
    <sheet name="Secretarías" sheetId="77" r:id="rId35"/>
    <sheet name="Obligaciones" sheetId="78"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 localSheetId="24">#REF!</definedName>
    <definedName name="\a" localSheetId="12">#REF!</definedName>
    <definedName name="\a" localSheetId="25">#REF!</definedName>
    <definedName name="\a" localSheetId="13">#REF!</definedName>
    <definedName name="\a" localSheetId="18">#REF!</definedName>
    <definedName name="\a" localSheetId="15">#REF!</definedName>
    <definedName name="\a" localSheetId="17">#REF!</definedName>
    <definedName name="\a" localSheetId="20">#REF!</definedName>
    <definedName name="\a" localSheetId="19">#REF!</definedName>
    <definedName name="\a" localSheetId="8">#REF!</definedName>
    <definedName name="\a" localSheetId="28">#REF!</definedName>
    <definedName name="\a">#REF!</definedName>
    <definedName name="\b" localSheetId="24">#REF!</definedName>
    <definedName name="\b" localSheetId="12">#REF!</definedName>
    <definedName name="\b" localSheetId="25">#REF!</definedName>
    <definedName name="\b" localSheetId="13">#REF!</definedName>
    <definedName name="\b" localSheetId="18">#REF!</definedName>
    <definedName name="\b" localSheetId="15">#REF!</definedName>
    <definedName name="\b" localSheetId="17">#REF!</definedName>
    <definedName name="\b" localSheetId="20">#REF!</definedName>
    <definedName name="\b" localSheetId="19">#REF!</definedName>
    <definedName name="\b" localSheetId="8">#REF!</definedName>
    <definedName name="\b" localSheetId="28">#REF!</definedName>
    <definedName name="\b">#REF!</definedName>
    <definedName name="\s">#N/A</definedName>
    <definedName name="________VI9">[1]MAYO!$I$12</definedName>
    <definedName name="_______VI9">[1]MAYO!$I$12</definedName>
    <definedName name="______VI9">[1]MAYO!$I$12</definedName>
    <definedName name="____VI9">[1]MAYO!$I$12</definedName>
    <definedName name="___VI9">[1]MAYO!$I$12</definedName>
    <definedName name="__VI9">[1]MAYO!$I$12</definedName>
    <definedName name="_Key1" localSheetId="24" hidden="1">#REF!</definedName>
    <definedName name="_Key1" localSheetId="12" hidden="1">#REF!</definedName>
    <definedName name="_Key1" localSheetId="25" hidden="1">#REF!</definedName>
    <definedName name="_Key1" localSheetId="13" hidden="1">#REF!</definedName>
    <definedName name="_Key1" localSheetId="18" hidden="1">#REF!</definedName>
    <definedName name="_Key1" localSheetId="15" hidden="1">#REF!</definedName>
    <definedName name="_Key1" localSheetId="17" hidden="1">#REF!</definedName>
    <definedName name="_Key1" localSheetId="20" hidden="1">#REF!</definedName>
    <definedName name="_Key1" localSheetId="19" hidden="1">#REF!</definedName>
    <definedName name="_Key1" localSheetId="8" hidden="1">#REF!</definedName>
    <definedName name="_Key1" localSheetId="28" hidden="1">#REF!</definedName>
    <definedName name="_Key1" hidden="1">#REF!</definedName>
    <definedName name="_Key2" localSheetId="24" hidden="1">#REF!</definedName>
    <definedName name="_Key2" localSheetId="25" hidden="1">#REF!</definedName>
    <definedName name="_Key2" localSheetId="28" hidden="1">#REF!</definedName>
    <definedName name="_Key2" hidden="1">#REF!</definedName>
    <definedName name="_Order1" hidden="1">255</definedName>
    <definedName name="_Order2" hidden="1">255</definedName>
    <definedName name="_pcSlicerSheet_Slicer1" localSheetId="24" hidden="1">#REF!</definedName>
    <definedName name="_pcSlicerSheet_Slicer1" localSheetId="12" hidden="1">#REF!</definedName>
    <definedName name="_pcSlicerSheet_Slicer1" localSheetId="25" hidden="1">#REF!</definedName>
    <definedName name="_pcSlicerSheet_Slicer1" localSheetId="13" hidden="1">#REF!</definedName>
    <definedName name="_pcSlicerSheet_Slicer1" localSheetId="18" hidden="1">#REF!</definedName>
    <definedName name="_pcSlicerSheet_Slicer1" localSheetId="15" hidden="1">#REF!</definedName>
    <definedName name="_pcSlicerSheet_Slicer1" localSheetId="17" hidden="1">#REF!</definedName>
    <definedName name="_pcSlicerSheet_Slicer1" localSheetId="20" hidden="1">#REF!</definedName>
    <definedName name="_pcSlicerSheet_Slicer1" localSheetId="19" hidden="1">#REF!</definedName>
    <definedName name="_pcSlicerSheet_Slicer1" localSheetId="8" hidden="1">#REF!</definedName>
    <definedName name="_pcSlicerSheet_Slicer1" localSheetId="28" hidden="1">#REF!</definedName>
    <definedName name="_pcSlicerSheet_Slicer1" hidden="1">#REF!</definedName>
    <definedName name="_Sort" localSheetId="24" hidden="1">#REF!</definedName>
    <definedName name="_Sort" localSheetId="12" hidden="1">#REF!</definedName>
    <definedName name="_Sort" localSheetId="25" hidden="1">#REF!</definedName>
    <definedName name="_Sort" localSheetId="13" hidden="1">#REF!</definedName>
    <definedName name="_Sort" localSheetId="18" hidden="1">#REF!</definedName>
    <definedName name="_Sort" localSheetId="15" hidden="1">#REF!</definedName>
    <definedName name="_Sort" localSheetId="17" hidden="1">#REF!</definedName>
    <definedName name="_Sort" localSheetId="20" hidden="1">#REF!</definedName>
    <definedName name="_Sort" localSheetId="19" hidden="1">#REF!</definedName>
    <definedName name="_Sort" localSheetId="8" hidden="1">#REF!</definedName>
    <definedName name="_Sort" localSheetId="28" hidden="1">#REF!</definedName>
    <definedName name="_Sort" hidden="1">#REF!</definedName>
    <definedName name="_VI9">[2]MAYO!$I$12</definedName>
    <definedName name="a" localSheetId="24">#REF!</definedName>
    <definedName name="a" localSheetId="25">#REF!</definedName>
    <definedName name="a" localSheetId="14">#REF!</definedName>
    <definedName name="a" localSheetId="13">#REF!</definedName>
    <definedName name="a" localSheetId="18">#REF!</definedName>
    <definedName name="a" localSheetId="15">#REF!</definedName>
    <definedName name="a" localSheetId="17">#REF!</definedName>
    <definedName name="a" localSheetId="20">#REF!</definedName>
    <definedName name="a" localSheetId="19">#REF!</definedName>
    <definedName name="a" localSheetId="8">#REF!</definedName>
    <definedName name="a" localSheetId="10">#REF!</definedName>
    <definedName name="a" localSheetId="28">#REF!</definedName>
    <definedName name="a">#REF!</definedName>
    <definedName name="A_IMPRESIÓN_IM" localSheetId="24">#REF!</definedName>
    <definedName name="A_IMPRESIÓN_IM" localSheetId="25">#REF!</definedName>
    <definedName name="A_IMPRESIÓN_IM" localSheetId="14">#REF!</definedName>
    <definedName name="A_IMPRESIÓN_IM" localSheetId="13">#REF!</definedName>
    <definedName name="A_IMPRESIÓN_IM" localSheetId="18">#REF!</definedName>
    <definedName name="A_IMPRESIÓN_IM" localSheetId="15">#REF!</definedName>
    <definedName name="A_IMPRESIÓN_IM" localSheetId="17">#REF!</definedName>
    <definedName name="A_IMPRESIÓN_IM" localSheetId="20">#REF!</definedName>
    <definedName name="A_IMPRESIÓN_IM" localSheetId="19">#REF!</definedName>
    <definedName name="A_IMPRESIÓN_IM" localSheetId="8">#REF!</definedName>
    <definedName name="A_IMPRESIÓN_IM" localSheetId="10">#REF!</definedName>
    <definedName name="A_IMPRESIÓN_IM" localSheetId="28">#REF!</definedName>
    <definedName name="A_IMPRESIÓN_IM">#REF!</definedName>
    <definedName name="aaa" localSheetId="24">#REF!</definedName>
    <definedName name="aaa" localSheetId="25">#REF!</definedName>
    <definedName name="aaa" localSheetId="28">#REF!</definedName>
    <definedName name="aaa">#REF!</definedName>
    <definedName name="AI">[2]MAYO!$BD$90</definedName>
    <definedName name="Año_Calendario">[3]Hoja2!$AE$3</definedName>
    <definedName name="_xlnm.Print_Area" localSheetId="17">'Gasto Social'!$B$1:$F$19</definedName>
    <definedName name="_xlnm.Print_Area" localSheetId="20">'Hambre Cero'!$B$1:$F$145</definedName>
    <definedName name="bbb" localSheetId="24">#REF!</definedName>
    <definedName name="bbb" localSheetId="25">#REF!</definedName>
    <definedName name="bbb" localSheetId="28">#REF!</definedName>
    <definedName name="bbb">#REF!</definedName>
    <definedName name="Bodoque">'[4]Indic. '!$A$1</definedName>
    <definedName name="C.1" localSheetId="24">#REF!</definedName>
    <definedName name="C.1" localSheetId="12">#REF!</definedName>
    <definedName name="C.1" localSheetId="25">#REF!</definedName>
    <definedName name="C.1" localSheetId="14">#REF!</definedName>
    <definedName name="C.1" localSheetId="13">#REF!</definedName>
    <definedName name="C.1" localSheetId="18">#REF!</definedName>
    <definedName name="C.1" localSheetId="15">#REF!</definedName>
    <definedName name="C.1" localSheetId="17">#REF!</definedName>
    <definedName name="C.1" localSheetId="20">#REF!</definedName>
    <definedName name="C.1" localSheetId="19">#REF!</definedName>
    <definedName name="C.1" localSheetId="8">#REF!</definedName>
    <definedName name="C.1" localSheetId="10">#REF!</definedName>
    <definedName name="C.1" localSheetId="28">#REF!</definedName>
    <definedName name="C.1">#REF!</definedName>
    <definedName name="ccc" localSheetId="24">#REF!</definedName>
    <definedName name="ccc" localSheetId="25">#REF!</definedName>
    <definedName name="ccc" localSheetId="28">#REF!</definedName>
    <definedName name="ccc">#REF!</definedName>
    <definedName name="COSTOTOTAL" localSheetId="24">#REF!</definedName>
    <definedName name="COSTOTOTAL" localSheetId="25">#REF!</definedName>
    <definedName name="COSTOTOTAL" localSheetId="13">#REF!</definedName>
    <definedName name="COSTOTOTAL" localSheetId="18">#REF!</definedName>
    <definedName name="COSTOTOTAL" localSheetId="15">#REF!</definedName>
    <definedName name="COSTOTOTAL" localSheetId="17">#REF!</definedName>
    <definedName name="COSTOTOTAL" localSheetId="20">#REF!</definedName>
    <definedName name="COSTOTOTAL" localSheetId="19">#REF!</definedName>
    <definedName name="COSTOTOTAL" localSheetId="8">#REF!</definedName>
    <definedName name="COSTOTOTAL" localSheetId="28">#REF!</definedName>
    <definedName name="COSTOTOTAL">#REF!</definedName>
    <definedName name="CUADRO">[5]MAYO!$BD$90</definedName>
    <definedName name="cuadro2" localSheetId="24">#REF!</definedName>
    <definedName name="cuadro2" localSheetId="12">#REF!</definedName>
    <definedName name="cuadro2" localSheetId="25">#REF!</definedName>
    <definedName name="cuadro2" localSheetId="13">#REF!</definedName>
    <definedName name="cuadro2" localSheetId="18">#REF!</definedName>
    <definedName name="cuadro2" localSheetId="15">#REF!</definedName>
    <definedName name="cuadro2" localSheetId="17">#REF!</definedName>
    <definedName name="cuadro2" localSheetId="20">#REF!</definedName>
    <definedName name="cuadro2" localSheetId="19">#REF!</definedName>
    <definedName name="cuadro2" localSheetId="8">#REF!</definedName>
    <definedName name="cuadro2" localSheetId="28">#REF!</definedName>
    <definedName name="cuadro2">#REF!</definedName>
    <definedName name="DicDom1" localSheetId="18">DATE(Año_Calendario,12,1)-WEEKDAY(DATE(Año_Calendario,12,1))+1</definedName>
    <definedName name="DicDom1" localSheetId="15">DATE(Año_Calendario,12,1)-WEEKDAY(DATE(Año_Calendario,12,1))+1</definedName>
    <definedName name="DicDom1" localSheetId="17">DATE(Año_Calendario,12,1)-WEEKDAY(DATE(Año_Calendario,12,1))+1</definedName>
    <definedName name="DicDom1" localSheetId="20">DATE(Año_Calendario,12,1)-WEEKDAY(DATE(Año_Calendario,12,1))+1</definedName>
    <definedName name="DicDom1" localSheetId="19">DATE(Año_Calendario,12,1)-WEEKDAY(DATE(Año_Calendario,12,1))+1</definedName>
    <definedName name="DicDom1">DATE(Año_Calendario,12,1)-WEEKDAY(DATE(Año_Calendario,12,1))+1</definedName>
    <definedName name="DISTRIBUCIONREC" localSheetId="24">#REF!</definedName>
    <definedName name="DISTRIBUCIONREC" localSheetId="25">#REF!</definedName>
    <definedName name="DISTRIBUCIONREC" localSheetId="13">#REF!</definedName>
    <definedName name="DISTRIBUCIONREC" localSheetId="18">#REF!</definedName>
    <definedName name="DISTRIBUCIONREC" localSheetId="15">#REF!</definedName>
    <definedName name="DISTRIBUCIONREC" localSheetId="17">#REF!</definedName>
    <definedName name="DISTRIBUCIONREC" localSheetId="20">#REF!</definedName>
    <definedName name="DISTRIBUCIONREC" localSheetId="19">#REF!</definedName>
    <definedName name="DISTRIBUCIONREC" localSheetId="8">#REF!</definedName>
    <definedName name="DISTRIBUCIONREC" localSheetId="28">#REF!</definedName>
    <definedName name="DISTRIBUCIONREC">#REF!</definedName>
    <definedName name="Ejecucion" localSheetId="12">'[6]Info. Ejecución'!$A$11:$I$107</definedName>
    <definedName name="Ejecucion">'[6]Info. Ejecución'!$A$11:$I$107</definedName>
    <definedName name="envolver.asp?karchivo_boescu51" localSheetId="1">'PIB Nacional'!$J$30:$O$64</definedName>
    <definedName name="FechasImportantes">'[7]Calendario familiar'!$D$6:$G$20</definedName>
    <definedName name="final">[8]Tabla1!$G$5:$G$53</definedName>
    <definedName name="HTML_CodePage" hidden="1">1252</definedName>
    <definedName name="HTML_Description" hidden="1">""</definedName>
    <definedName name="HTML_Email" hidden="1">""</definedName>
    <definedName name="HTML_Header" hidden="1">""</definedName>
    <definedName name="HTML_LastUpdate" hidden="1">"13/12/99"</definedName>
    <definedName name="HTML_LineAfter" hidden="1">FALSE</definedName>
    <definedName name="HTML_LineBefore" hidden="1">FALSE</definedName>
    <definedName name="HTML_Name" hidden="1">"Hugo Edgardo Roldán Valdés"</definedName>
    <definedName name="HTML_OBDlg2" hidden="1">TRUE</definedName>
    <definedName name="HTML_OBDlg3" hidden="1">TRUE</definedName>
    <definedName name="HTML_OBDlg4" hidden="1">TRUE</definedName>
    <definedName name="HTML_OS" hidden="1">0</definedName>
    <definedName name="HTML_PathFile" hidden="1">"C:\WINDOWS\Profiles\heroldan\Desktop\HTML.htm"</definedName>
    <definedName name="HTML_PathTemplate" hidden="1">"C:\WINDOWS\Profiles\heroldan\Desktop\HTML.htm"</definedName>
    <definedName name="HTML_Title" hidden="1">""</definedName>
    <definedName name="IMPRE" localSheetId="24">#REF!</definedName>
    <definedName name="IMPRE" localSheetId="25">#REF!</definedName>
    <definedName name="IMPRE" localSheetId="13">#REF!</definedName>
    <definedName name="IMPRE" localSheetId="18">#REF!</definedName>
    <definedName name="IMPRE" localSheetId="15">#REF!</definedName>
    <definedName name="IMPRE" localSheetId="17">#REF!</definedName>
    <definedName name="IMPRE" localSheetId="20">#REF!</definedName>
    <definedName name="IMPRE" localSheetId="19">#REF!</definedName>
    <definedName name="IMPRE" localSheetId="8">#REF!</definedName>
    <definedName name="IMPRE" localSheetId="28">#REF!</definedName>
    <definedName name="IMPRE">#REF!</definedName>
    <definedName name="kkkkkkj" localSheetId="24">#REF!</definedName>
    <definedName name="kkkkkkj" localSheetId="25">#REF!</definedName>
    <definedName name="kkkkkkj" localSheetId="13">#REF!</definedName>
    <definedName name="kkkkkkj" localSheetId="18">#REF!</definedName>
    <definedName name="kkkkkkj" localSheetId="15">#REF!</definedName>
    <definedName name="kkkkkkj" localSheetId="17">#REF!</definedName>
    <definedName name="kkkkkkj" localSheetId="20">#REF!</definedName>
    <definedName name="kkkkkkj" localSheetId="19">#REF!</definedName>
    <definedName name="kkkkkkj" localSheetId="8">#REF!</definedName>
    <definedName name="kkkkkkj" localSheetId="28">#REF!</definedName>
    <definedName name="kkkkkkj">#REF!</definedName>
    <definedName name="loan">[8]Tabla1!$A$5:$A$53</definedName>
    <definedName name="lpn" localSheetId="24">#REF!</definedName>
    <definedName name="lpn" localSheetId="12">#REF!</definedName>
    <definedName name="lpn" localSheetId="25">#REF!</definedName>
    <definedName name="lpn" localSheetId="13">#REF!</definedName>
    <definedName name="lpn" localSheetId="18">#REF!</definedName>
    <definedName name="lpn" localSheetId="15">#REF!</definedName>
    <definedName name="lpn" localSheetId="17">#REF!</definedName>
    <definedName name="lpn" localSheetId="20">#REF!</definedName>
    <definedName name="lpn" localSheetId="19">#REF!</definedName>
    <definedName name="lpn" localSheetId="8">#REF!</definedName>
    <definedName name="lpn" localSheetId="28">#REF!</definedName>
    <definedName name="lpn">#REF!</definedName>
    <definedName name="NADA" localSheetId="24">#REF!</definedName>
    <definedName name="NADA" localSheetId="12">#REF!</definedName>
    <definedName name="NADA" localSheetId="25">#REF!</definedName>
    <definedName name="NADA" localSheetId="13">#REF!</definedName>
    <definedName name="NADA" localSheetId="18">#REF!</definedName>
    <definedName name="NADA" localSheetId="15">#REF!</definedName>
    <definedName name="NADA" localSheetId="17">#REF!</definedName>
    <definedName name="NADA" localSheetId="20">#REF!</definedName>
    <definedName name="NADA" localSheetId="19">#REF!</definedName>
    <definedName name="NADA" localSheetId="8">#REF!</definedName>
    <definedName name="NADA" localSheetId="28">#REF!</definedName>
    <definedName name="NADA">#REF!</definedName>
    <definedName name="NovDom1" localSheetId="18">DATE(Año_Calendario,11,1)-WEEKDAY(DATE(Año_Calendario,11,1))+1</definedName>
    <definedName name="NovDom1" localSheetId="15">DATE(Año_Calendario,11,1)-WEEKDAY(DATE(Año_Calendario,11,1))+1</definedName>
    <definedName name="NovDom1" localSheetId="17">DATE(Año_Calendario,11,1)-WEEKDAY(DATE(Año_Calendario,11,1))+1</definedName>
    <definedName name="NovDom1" localSheetId="20">DATE(Año_Calendario,11,1)-WEEKDAY(DATE(Año_Calendario,11,1))+1</definedName>
    <definedName name="NovDom1" localSheetId="19">DATE(Año_Calendario,11,1)-WEEKDAY(DATE(Año_Calendario,11,1))+1</definedName>
    <definedName name="NovDom1">DATE(Año_Calendario,11,1)-WEEKDAY(DATE(Año_Calendario,11,1))+1</definedName>
    <definedName name="PRESTAMOS__EN_GESTION_A_SUSCRIBIR_EN_EL_AÑO_2004" localSheetId="24">#REF!</definedName>
    <definedName name="PRESTAMOS__EN_GESTION_A_SUSCRIBIR_EN_EL_AÑO_2004" localSheetId="12">#REF!</definedName>
    <definedName name="PRESTAMOS__EN_GESTION_A_SUSCRIBIR_EN_EL_AÑO_2004" localSheetId="25">#REF!</definedName>
    <definedName name="PRESTAMOS__EN_GESTION_A_SUSCRIBIR_EN_EL_AÑO_2004" localSheetId="13">#REF!</definedName>
    <definedName name="PRESTAMOS__EN_GESTION_A_SUSCRIBIR_EN_EL_AÑO_2004" localSheetId="18">#REF!</definedName>
    <definedName name="PRESTAMOS__EN_GESTION_A_SUSCRIBIR_EN_EL_AÑO_2004" localSheetId="15">#REF!</definedName>
    <definedName name="PRESTAMOS__EN_GESTION_A_SUSCRIBIR_EN_EL_AÑO_2004" localSheetId="17">#REF!</definedName>
    <definedName name="PRESTAMOS__EN_GESTION_A_SUSCRIBIR_EN_EL_AÑO_2004" localSheetId="20">#REF!</definedName>
    <definedName name="PRESTAMOS__EN_GESTION_A_SUSCRIBIR_EN_EL_AÑO_2004" localSheetId="19">#REF!</definedName>
    <definedName name="PRESTAMOS__EN_GESTION_A_SUSCRIBIR_EN_EL_AÑO_2004" localSheetId="8">#REF!</definedName>
    <definedName name="PRESTAMOS__EN_GESTION_A_SUSCRIBIR_EN_EL_AÑO_2004" localSheetId="28">#REF!</definedName>
    <definedName name="PRESTAMOS__EN_GESTION_A_SUSCRIBIR_EN_EL_AÑO_2004">#REF!</definedName>
    <definedName name="ProjectName" localSheetId="12">{"Client Name or Project Name"}</definedName>
    <definedName name="ProjectName" localSheetId="13">{"Client Name or Project Name"}</definedName>
    <definedName name="ProjectName" localSheetId="18">{"Client Name or Project Name"}</definedName>
    <definedName name="ProjectName" localSheetId="15">{"Client Name or Project Name"}</definedName>
    <definedName name="ProjectName" localSheetId="17">{"Client Name or Project Name"}</definedName>
    <definedName name="ProjectName" localSheetId="20">{"Client Name or Project Name"}</definedName>
    <definedName name="ProjectName" localSheetId="2">{"Client Name or Project Name"}</definedName>
    <definedName name="ProjectName" localSheetId="3">{"Client Name or Project Name"}</definedName>
    <definedName name="ProjectName" localSheetId="9">{"Client Name or Project Name"}</definedName>
    <definedName name="ProjectName" localSheetId="19">{"Client Name or Project Name"}</definedName>
    <definedName name="ProjectName" localSheetId="1">{"Client Name or Project Name"}</definedName>
    <definedName name="ProjectName" localSheetId="4">{"Client Name or Project Name"}</definedName>
    <definedName name="ProjectName" localSheetId="8">{"Client Name or Project Name"}</definedName>
    <definedName name="ProjectName" localSheetId="5">{"Client Name or Project Name"}</definedName>
    <definedName name="ProjectName" localSheetId="10">{"Client Name or Project Name"}</definedName>
    <definedName name="ProjectName" localSheetId="6">{"Client Name or Project Name"}</definedName>
    <definedName name="ProjectName" localSheetId="7">{"Client Name or Project Name"}</definedName>
    <definedName name="ProjectName" localSheetId="11">{"Client Name or Project Name"}</definedName>
    <definedName name="ProjectName">{"Client Name or Project Name"}</definedName>
    <definedName name="proyecciones" localSheetId="24">#REF!</definedName>
    <definedName name="proyecciones" localSheetId="25">#REF!</definedName>
    <definedName name="proyecciones" localSheetId="28">#REF!</definedName>
    <definedName name="proyecciones">#REF!</definedName>
    <definedName name="Rec" localSheetId="24" hidden="1">#REF!</definedName>
    <definedName name="Rec" localSheetId="25" hidden="1">#REF!</definedName>
    <definedName name="Rec" localSheetId="13" hidden="1">#REF!</definedName>
    <definedName name="Rec" localSheetId="18" hidden="1">#REF!</definedName>
    <definedName name="Rec" localSheetId="15" hidden="1">#REF!</definedName>
    <definedName name="Rec" localSheetId="17" hidden="1">#REF!</definedName>
    <definedName name="Rec" localSheetId="20" hidden="1">#REF!</definedName>
    <definedName name="Rec" localSheetId="19" hidden="1">#REF!</definedName>
    <definedName name="Rec" localSheetId="8" hidden="1">#REF!</definedName>
    <definedName name="Rec" localSheetId="28" hidden="1">#REF!</definedName>
    <definedName name="Rec" hidden="1">#REF!</definedName>
    <definedName name="RESUMEN" localSheetId="24">#REF!</definedName>
    <definedName name="RESUMEN" localSheetId="25">#REF!</definedName>
    <definedName name="RESUMEN" localSheetId="13">#REF!</definedName>
    <definedName name="RESUMEN" localSheetId="18">#REF!</definedName>
    <definedName name="RESUMEN" localSheetId="15">#REF!</definedName>
    <definedName name="RESUMEN" localSheetId="17">#REF!</definedName>
    <definedName name="RESUMEN" localSheetId="20">#REF!</definedName>
    <definedName name="RESUMEN" localSheetId="19">#REF!</definedName>
    <definedName name="RESUMEN" localSheetId="8">#REF!</definedName>
    <definedName name="RESUMEN" localSheetId="28">#REF!</definedName>
    <definedName name="RESUMEN">#REF!</definedName>
    <definedName name="Tabla2" localSheetId="12">'[6]Info. gestión'!$B$5:$J$15</definedName>
    <definedName name="Tabla2">'[6]Info. gestión'!$B$5:$J$15</definedName>
    <definedName name="TOTAL" localSheetId="24">#REF!</definedName>
    <definedName name="TOTAL" localSheetId="12">#REF!</definedName>
    <definedName name="TOTAL" localSheetId="25">#REF!</definedName>
    <definedName name="TOTAL" localSheetId="13">#REF!</definedName>
    <definedName name="TOTAL" localSheetId="18">#REF!</definedName>
    <definedName name="TOTAL" localSheetId="15">#REF!</definedName>
    <definedName name="TOTAL" localSheetId="17">#REF!</definedName>
    <definedName name="TOTAL" localSheetId="20">#REF!</definedName>
    <definedName name="TOTAL" localSheetId="19">#REF!</definedName>
    <definedName name="TOTAL" localSheetId="8">#REF!</definedName>
    <definedName name="TOTAL" localSheetId="28">#REF!</definedName>
    <definedName name="TOTAL">#REF!</definedName>
    <definedName name="tu" localSheetId="24">#REF!</definedName>
    <definedName name="tu" localSheetId="12">#REF!</definedName>
    <definedName name="tu" localSheetId="25">#REF!</definedName>
    <definedName name="tu" localSheetId="13">#REF!</definedName>
    <definedName name="tu" localSheetId="18">#REF!</definedName>
    <definedName name="tu" localSheetId="15">#REF!</definedName>
    <definedName name="tu" localSheetId="17">#REF!</definedName>
    <definedName name="tu" localSheetId="20">#REF!</definedName>
    <definedName name="tu" localSheetId="19">#REF!</definedName>
    <definedName name="tu" localSheetId="8">#REF!</definedName>
    <definedName name="tu" localSheetId="28">#REF!</definedName>
    <definedName name="tu">#REF!</definedName>
    <definedName name="undis">[8]Tabla1!$F$5:$F$53</definedName>
    <definedName name="xxx" localSheetId="24">#REF!</definedName>
    <definedName name="xxx" localSheetId="25">#REF!</definedName>
    <definedName name="xxx" localSheetId="28">#REF!</definedName>
    <definedName name="xxx">#REF!</definedName>
  </definedNames>
  <calcPr calcId="145621"/>
</workbook>
</file>

<file path=xl/calcChain.xml><?xml version="1.0" encoding="utf-8"?>
<calcChain xmlns="http://schemas.openxmlformats.org/spreadsheetml/2006/main">
  <c r="D13" i="71" l="1"/>
  <c r="C13" i="71"/>
  <c r="D15" i="71"/>
  <c r="D18" i="71"/>
  <c r="D12" i="71"/>
  <c r="D24" i="71" l="1"/>
  <c r="D11" i="71"/>
  <c r="G20" i="71" s="1"/>
  <c r="C11" i="71"/>
  <c r="F20" i="71"/>
  <c r="F18" i="71"/>
  <c r="F17" i="71"/>
  <c r="F16" i="71"/>
  <c r="F15" i="71"/>
  <c r="F14" i="71"/>
  <c r="F13" i="71"/>
  <c r="F12" i="71"/>
  <c r="E20" i="71"/>
  <c r="E19" i="71"/>
  <c r="E18" i="71"/>
  <c r="E17" i="71"/>
  <c r="E16" i="71"/>
  <c r="E15" i="71"/>
  <c r="E14" i="71"/>
  <c r="E13" i="71"/>
  <c r="E12" i="71"/>
  <c r="F11" i="71" l="1"/>
  <c r="G17" i="71"/>
  <c r="G13" i="71"/>
  <c r="G14" i="71"/>
  <c r="G18" i="71"/>
  <c r="E24" i="71"/>
  <c r="G15" i="71"/>
  <c r="G19" i="71"/>
  <c r="E11" i="71"/>
  <c r="G12" i="71"/>
  <c r="G16" i="71"/>
  <c r="F61" i="78"/>
  <c r="E61" i="78"/>
  <c r="F60" i="78"/>
  <c r="E60" i="78"/>
  <c r="F59" i="78"/>
  <c r="E59" i="78"/>
  <c r="F58" i="78"/>
  <c r="E58" i="78"/>
  <c r="F57" i="78"/>
  <c r="E57" i="78"/>
  <c r="F56" i="78"/>
  <c r="E56" i="78"/>
  <c r="F55" i="78"/>
  <c r="E55" i="78"/>
  <c r="F47" i="78"/>
  <c r="E47" i="78"/>
  <c r="F46" i="78"/>
  <c r="E46" i="78"/>
  <c r="F45" i="78"/>
  <c r="E45" i="78"/>
  <c r="F44" i="78"/>
  <c r="E44" i="78"/>
  <c r="F43" i="78"/>
  <c r="E43" i="78"/>
  <c r="F42" i="78"/>
  <c r="E42" i="78"/>
  <c r="F41" i="78"/>
  <c r="E41" i="78"/>
  <c r="F40" i="78"/>
  <c r="E40" i="78"/>
  <c r="F39" i="78"/>
  <c r="E39" i="78"/>
  <c r="F38" i="78"/>
  <c r="E38" i="78"/>
  <c r="F37" i="78"/>
  <c r="E37" i="78"/>
  <c r="F36" i="78"/>
  <c r="E36" i="78"/>
  <c r="F35" i="78"/>
  <c r="E35" i="78"/>
  <c r="F34" i="78"/>
  <c r="E34" i="78"/>
  <c r="F23" i="78"/>
  <c r="E23" i="78"/>
  <c r="F22" i="78"/>
  <c r="E22" i="78"/>
  <c r="F21" i="78"/>
  <c r="E21" i="78"/>
  <c r="F20" i="78"/>
  <c r="E20" i="78"/>
  <c r="F19" i="78"/>
  <c r="E19" i="78"/>
  <c r="F18" i="78"/>
  <c r="E18" i="78"/>
  <c r="F17" i="78"/>
  <c r="E17" i="78"/>
  <c r="F16" i="78"/>
  <c r="E16" i="78"/>
  <c r="F15" i="78"/>
  <c r="E15" i="78"/>
  <c r="F14" i="78"/>
  <c r="E14" i="78"/>
  <c r="F13" i="78"/>
  <c r="E13" i="78"/>
  <c r="F12" i="78"/>
  <c r="E12" i="78"/>
  <c r="F11" i="78"/>
  <c r="E11" i="78"/>
  <c r="F10" i="78"/>
  <c r="E10" i="78"/>
  <c r="F9" i="78"/>
  <c r="E9" i="78"/>
  <c r="F8" i="78"/>
  <c r="E8" i="78"/>
  <c r="F7" i="78"/>
  <c r="E7" i="78"/>
  <c r="C7" i="76"/>
  <c r="F213" i="75"/>
  <c r="E213" i="75"/>
  <c r="F212" i="75"/>
  <c r="E212" i="75"/>
  <c r="F211" i="75"/>
  <c r="E211" i="75"/>
  <c r="F210" i="75"/>
  <c r="E210" i="75"/>
  <c r="F209" i="75"/>
  <c r="D209" i="75"/>
  <c r="C209" i="75"/>
  <c r="E209" i="75" s="1"/>
  <c r="F206" i="75"/>
  <c r="E206" i="75"/>
  <c r="F205" i="75"/>
  <c r="E205" i="75"/>
  <c r="F204" i="75"/>
  <c r="E204" i="75"/>
  <c r="F203" i="75"/>
  <c r="E203" i="75"/>
  <c r="F202" i="75"/>
  <c r="E202" i="75"/>
  <c r="F201" i="75"/>
  <c r="E201" i="75"/>
  <c r="F200" i="75"/>
  <c r="E200" i="75"/>
  <c r="F199" i="75"/>
  <c r="E199" i="75"/>
  <c r="F198" i="75"/>
  <c r="D198" i="75"/>
  <c r="C198" i="75"/>
  <c r="E198" i="75" s="1"/>
  <c r="F195" i="75"/>
  <c r="E195" i="75"/>
  <c r="D194" i="75"/>
  <c r="E194" i="75" s="1"/>
  <c r="C194" i="75"/>
  <c r="F191" i="75"/>
  <c r="E191" i="75"/>
  <c r="F190" i="75"/>
  <c r="E190" i="75"/>
  <c r="F189" i="75"/>
  <c r="E189" i="75"/>
  <c r="F188" i="75"/>
  <c r="E188" i="75"/>
  <c r="F187" i="75"/>
  <c r="E187" i="75"/>
  <c r="F186" i="75"/>
  <c r="E186" i="75"/>
  <c r="F185" i="75"/>
  <c r="E185" i="75"/>
  <c r="F182" i="75"/>
  <c r="E182" i="75"/>
  <c r="F181" i="75"/>
  <c r="E181" i="75"/>
  <c r="F180" i="75"/>
  <c r="E180" i="75"/>
  <c r="F179" i="75"/>
  <c r="E179" i="75"/>
  <c r="F178" i="75"/>
  <c r="E178" i="75"/>
  <c r="F177" i="75"/>
  <c r="E177" i="75"/>
  <c r="F176" i="75"/>
  <c r="E176" i="75"/>
  <c r="F175" i="75"/>
  <c r="E175" i="75"/>
  <c r="F174" i="75"/>
  <c r="E174" i="75"/>
  <c r="F173" i="75"/>
  <c r="E173" i="75"/>
  <c r="F172" i="75"/>
  <c r="E172" i="75"/>
  <c r="F171" i="75"/>
  <c r="E171" i="75"/>
  <c r="F170" i="75"/>
  <c r="E170" i="75"/>
  <c r="F169" i="75"/>
  <c r="E169" i="75"/>
  <c r="F168" i="75"/>
  <c r="E168" i="75"/>
  <c r="F167" i="75"/>
  <c r="E167" i="75"/>
  <c r="F166" i="75"/>
  <c r="E166" i="75"/>
  <c r="F165" i="75"/>
  <c r="E165" i="75"/>
  <c r="F164" i="75"/>
  <c r="E164" i="75"/>
  <c r="F163" i="75"/>
  <c r="E163" i="75"/>
  <c r="F162" i="75"/>
  <c r="E162" i="75"/>
  <c r="F161" i="75"/>
  <c r="E161" i="75"/>
  <c r="G160" i="75"/>
  <c r="F160" i="75"/>
  <c r="E160" i="75"/>
  <c r="F159" i="75"/>
  <c r="E159" i="75"/>
  <c r="F158" i="75"/>
  <c r="E158" i="75"/>
  <c r="F157" i="75"/>
  <c r="E157" i="75"/>
  <c r="F156" i="75"/>
  <c r="E156" i="75"/>
  <c r="F155" i="75"/>
  <c r="E155" i="75"/>
  <c r="D154" i="75"/>
  <c r="F154" i="75" s="1"/>
  <c r="C154" i="75"/>
  <c r="E154" i="75" s="1"/>
  <c r="F151" i="75"/>
  <c r="E151" i="75"/>
  <c r="F150" i="75"/>
  <c r="E150" i="75"/>
  <c r="F149" i="75"/>
  <c r="E149" i="75"/>
  <c r="F148" i="75"/>
  <c r="E148" i="75"/>
  <c r="F147" i="75"/>
  <c r="E147" i="75"/>
  <c r="F146" i="75"/>
  <c r="E146" i="75"/>
  <c r="D145" i="75"/>
  <c r="F145" i="75" s="1"/>
  <c r="C145" i="75"/>
  <c r="E145" i="75" s="1"/>
  <c r="F142" i="75"/>
  <c r="E142" i="75"/>
  <c r="F141" i="75"/>
  <c r="E141" i="75"/>
  <c r="F140" i="75"/>
  <c r="E140" i="75"/>
  <c r="F139" i="75"/>
  <c r="E139" i="75"/>
  <c r="F138" i="75"/>
  <c r="E138" i="75"/>
  <c r="F137" i="75"/>
  <c r="E137" i="75"/>
  <c r="F136" i="75"/>
  <c r="E136" i="75"/>
  <c r="F135" i="75"/>
  <c r="E135" i="75"/>
  <c r="D134" i="75"/>
  <c r="F134" i="75" s="1"/>
  <c r="C134" i="75"/>
  <c r="E134" i="75" s="1"/>
  <c r="F131" i="75"/>
  <c r="E131" i="75"/>
  <c r="F130" i="75"/>
  <c r="E130" i="75"/>
  <c r="F129" i="75"/>
  <c r="E129" i="75"/>
  <c r="F128" i="75"/>
  <c r="E128" i="75"/>
  <c r="F127" i="75"/>
  <c r="E127" i="75"/>
  <c r="F126" i="75"/>
  <c r="E126" i="75"/>
  <c r="F125" i="75"/>
  <c r="E125" i="75"/>
  <c r="F124" i="75"/>
  <c r="E124" i="75"/>
  <c r="F123" i="75"/>
  <c r="E123" i="75"/>
  <c r="F122" i="75"/>
  <c r="E122" i="75"/>
  <c r="F121" i="75"/>
  <c r="E121" i="75"/>
  <c r="F120" i="75"/>
  <c r="E120" i="75"/>
  <c r="F119" i="75"/>
  <c r="E119" i="75"/>
  <c r="F118" i="75"/>
  <c r="E118" i="75"/>
  <c r="F117" i="75"/>
  <c r="E117" i="75"/>
  <c r="F116" i="75"/>
  <c r="E116" i="75"/>
  <c r="F115" i="75"/>
  <c r="E115" i="75"/>
  <c r="E114" i="75"/>
  <c r="D114" i="75"/>
  <c r="F114" i="75" s="1"/>
  <c r="C114" i="75"/>
  <c r="F111" i="75"/>
  <c r="E111" i="75"/>
  <c r="F110" i="75"/>
  <c r="E110" i="75"/>
  <c r="F109" i="75"/>
  <c r="E109" i="75"/>
  <c r="F108" i="75"/>
  <c r="E108" i="75"/>
  <c r="F107" i="75"/>
  <c r="E107" i="75"/>
  <c r="F106" i="75"/>
  <c r="E106" i="75"/>
  <c r="E105" i="75"/>
  <c r="D105" i="75"/>
  <c r="F105" i="75" s="1"/>
  <c r="C105" i="75"/>
  <c r="F102" i="75"/>
  <c r="E102" i="75"/>
  <c r="F101" i="75"/>
  <c r="E101" i="75"/>
  <c r="F100" i="75"/>
  <c r="E100" i="75"/>
  <c r="F99" i="75"/>
  <c r="E99" i="75"/>
  <c r="F98" i="75"/>
  <c r="E98" i="75"/>
  <c r="F97" i="75"/>
  <c r="E97" i="75"/>
  <c r="F96" i="75"/>
  <c r="E96" i="75"/>
  <c r="D95" i="75"/>
  <c r="C95" i="75"/>
  <c r="F95" i="75" s="1"/>
  <c r="F92" i="75"/>
  <c r="E92" i="75"/>
  <c r="F91" i="75"/>
  <c r="E91" i="75"/>
  <c r="F90" i="75"/>
  <c r="E90" i="75"/>
  <c r="F89" i="75"/>
  <c r="E89" i="75"/>
  <c r="F88" i="75"/>
  <c r="E88" i="75"/>
  <c r="F87" i="75"/>
  <c r="E87" i="75"/>
  <c r="D86" i="75"/>
  <c r="F86" i="75" s="1"/>
  <c r="C86" i="75"/>
  <c r="E86" i="75" s="1"/>
  <c r="F83" i="75"/>
  <c r="E83" i="75"/>
  <c r="F82" i="75"/>
  <c r="E82" i="75"/>
  <c r="F81" i="75"/>
  <c r="E81" i="75"/>
  <c r="F80" i="75"/>
  <c r="E80" i="75"/>
  <c r="F79" i="75"/>
  <c r="E79" i="75"/>
  <c r="F78" i="75"/>
  <c r="E78" i="75"/>
  <c r="F77" i="75"/>
  <c r="E77" i="75"/>
  <c r="F76" i="75"/>
  <c r="E76" i="75"/>
  <c r="F75" i="75"/>
  <c r="E75" i="75"/>
  <c r="F74" i="75"/>
  <c r="E74" i="75"/>
  <c r="F73" i="75"/>
  <c r="E73" i="75"/>
  <c r="F72" i="75"/>
  <c r="E72" i="75"/>
  <c r="D71" i="75"/>
  <c r="F71" i="75" s="1"/>
  <c r="C71" i="75"/>
  <c r="E71" i="75" s="1"/>
  <c r="F68" i="75"/>
  <c r="E68" i="75"/>
  <c r="F67" i="75"/>
  <c r="E67" i="75"/>
  <c r="F66" i="75"/>
  <c r="E66" i="75"/>
  <c r="F65" i="75"/>
  <c r="E65" i="75"/>
  <c r="F64" i="75"/>
  <c r="E64" i="75"/>
  <c r="F63" i="75"/>
  <c r="E63" i="75"/>
  <c r="F62" i="75"/>
  <c r="E62" i="75"/>
  <c r="F61" i="75"/>
  <c r="E61" i="75"/>
  <c r="F60" i="75"/>
  <c r="E60" i="75"/>
  <c r="F59" i="75"/>
  <c r="E59" i="75"/>
  <c r="F58" i="75"/>
  <c r="E58" i="75"/>
  <c r="F57" i="75"/>
  <c r="E57" i="75"/>
  <c r="D56" i="75"/>
  <c r="F56" i="75" s="1"/>
  <c r="C56" i="75"/>
  <c r="E56" i="75" s="1"/>
  <c r="F53" i="75"/>
  <c r="E53" i="75"/>
  <c r="F52" i="75"/>
  <c r="E52" i="75"/>
  <c r="F51" i="75"/>
  <c r="E51" i="75"/>
  <c r="F50" i="75"/>
  <c r="E50" i="75"/>
  <c r="D49" i="75"/>
  <c r="F49" i="75" s="1"/>
  <c r="C49" i="75"/>
  <c r="E49" i="75" s="1"/>
  <c r="F46" i="75"/>
  <c r="E46" i="75"/>
  <c r="F45" i="75"/>
  <c r="E45" i="75"/>
  <c r="F44" i="75"/>
  <c r="E44" i="75"/>
  <c r="F43" i="75"/>
  <c r="E43" i="75"/>
  <c r="F42" i="75"/>
  <c r="E42" i="75"/>
  <c r="F41" i="75"/>
  <c r="E41" i="75"/>
  <c r="F40" i="75"/>
  <c r="E40" i="75"/>
  <c r="F39" i="75"/>
  <c r="E39" i="75"/>
  <c r="F38" i="75"/>
  <c r="E38" i="75"/>
  <c r="E37" i="75"/>
  <c r="D37" i="75"/>
  <c r="F37" i="75" s="1"/>
  <c r="C37" i="75"/>
  <c r="F34" i="75"/>
  <c r="E34" i="75"/>
  <c r="F33" i="75"/>
  <c r="E33" i="75"/>
  <c r="F32" i="75"/>
  <c r="E32" i="75"/>
  <c r="F31" i="75"/>
  <c r="E31" i="75"/>
  <c r="F30" i="75"/>
  <c r="E30" i="75"/>
  <c r="F29" i="75"/>
  <c r="E29" i="75"/>
  <c r="F28" i="75"/>
  <c r="E28" i="75"/>
  <c r="F27" i="75"/>
  <c r="E27" i="75"/>
  <c r="F26" i="75"/>
  <c r="E26" i="75"/>
  <c r="F25" i="75"/>
  <c r="E25" i="75"/>
  <c r="E24" i="75"/>
  <c r="D24" i="75"/>
  <c r="F24" i="75" s="1"/>
  <c r="C24" i="75"/>
  <c r="F21" i="75"/>
  <c r="E21" i="75"/>
  <c r="F20" i="75"/>
  <c r="E20" i="75"/>
  <c r="F19" i="75"/>
  <c r="E19" i="75"/>
  <c r="F18" i="75"/>
  <c r="E18" i="75"/>
  <c r="F17" i="75"/>
  <c r="E17" i="75"/>
  <c r="D16" i="75"/>
  <c r="C16" i="75"/>
  <c r="F16" i="75" s="1"/>
  <c r="F13" i="75"/>
  <c r="E13" i="75"/>
  <c r="F12" i="75"/>
  <c r="E12" i="75"/>
  <c r="F11" i="75"/>
  <c r="E11" i="75"/>
  <c r="F10" i="75"/>
  <c r="E10" i="75"/>
  <c r="F9" i="75"/>
  <c r="E9" i="75"/>
  <c r="E8" i="75"/>
  <c r="D8" i="75"/>
  <c r="F8" i="75" s="1"/>
  <c r="C8" i="75"/>
  <c r="G29" i="73"/>
  <c r="G28" i="73"/>
  <c r="G27" i="73"/>
  <c r="G26" i="73"/>
  <c r="G25" i="73"/>
  <c r="G24" i="73"/>
  <c r="G23" i="73"/>
  <c r="G22" i="73"/>
  <c r="G21" i="73"/>
  <c r="G20" i="73"/>
  <c r="G19" i="73"/>
  <c r="G18" i="73"/>
  <c r="G17" i="73"/>
  <c r="G16" i="73"/>
  <c r="G15" i="73"/>
  <c r="G14" i="73"/>
  <c r="G13" i="73"/>
  <c r="G12" i="73"/>
  <c r="G11" i="73"/>
  <c r="F10" i="73"/>
  <c r="F11" i="73" s="1"/>
  <c r="F12" i="73" s="1"/>
  <c r="F13" i="73" s="1"/>
  <c r="F14" i="73" s="1"/>
  <c r="F15" i="73" s="1"/>
  <c r="F16" i="73" s="1"/>
  <c r="F17" i="73" s="1"/>
  <c r="F18" i="73" s="1"/>
  <c r="F19" i="73" s="1"/>
  <c r="F20" i="73" s="1"/>
  <c r="F21" i="73" s="1"/>
  <c r="F22" i="73" s="1"/>
  <c r="F23" i="73" s="1"/>
  <c r="F24" i="73" s="1"/>
  <c r="F25" i="73" s="1"/>
  <c r="F26" i="73" s="1"/>
  <c r="F27" i="73" s="1"/>
  <c r="F28" i="73" s="1"/>
  <c r="F29" i="73" s="1"/>
  <c r="L76" i="72"/>
  <c r="L77" i="72" s="1"/>
  <c r="K76" i="72"/>
  <c r="K14" i="72"/>
  <c r="K9" i="72"/>
  <c r="L8" i="72"/>
  <c r="K8" i="72"/>
  <c r="D21" i="70"/>
  <c r="F19" i="70"/>
  <c r="E19" i="70"/>
  <c r="G18" i="70"/>
  <c r="E18" i="70"/>
  <c r="F17" i="70"/>
  <c r="E17" i="70"/>
  <c r="F16" i="70"/>
  <c r="E16" i="70"/>
  <c r="G15" i="70"/>
  <c r="F15" i="70"/>
  <c r="E15" i="70"/>
  <c r="F14" i="70"/>
  <c r="E14" i="70"/>
  <c r="F13" i="70"/>
  <c r="E13" i="70"/>
  <c r="F12" i="70"/>
  <c r="E12" i="70"/>
  <c r="G11" i="70"/>
  <c r="F11" i="70"/>
  <c r="E11" i="70"/>
  <c r="F10" i="70"/>
  <c r="E10" i="70"/>
  <c r="E9" i="70"/>
  <c r="D9" i="70"/>
  <c r="G17" i="70" s="1"/>
  <c r="C9" i="70"/>
  <c r="F17" i="69"/>
  <c r="E17" i="69"/>
  <c r="C16" i="69"/>
  <c r="F15" i="69"/>
  <c r="E15" i="69"/>
  <c r="F14" i="69"/>
  <c r="E14" i="69"/>
  <c r="F13" i="69"/>
  <c r="E13" i="69"/>
  <c r="D12" i="69"/>
  <c r="D16" i="69" s="1"/>
  <c r="F16" i="69" s="1"/>
  <c r="C12" i="69"/>
  <c r="F11" i="69"/>
  <c r="E11" i="69"/>
  <c r="F10" i="69"/>
  <c r="E10" i="69"/>
  <c r="F9" i="69"/>
  <c r="E9" i="69"/>
  <c r="E12" i="69" s="1"/>
  <c r="E16" i="69" s="1"/>
  <c r="B4" i="69"/>
  <c r="H43" i="68"/>
  <c r="D43" i="68"/>
  <c r="H42" i="68"/>
  <c r="D42" i="68"/>
  <c r="H41" i="68"/>
  <c r="D41" i="68"/>
  <c r="H40" i="68"/>
  <c r="D40" i="68"/>
  <c r="H39" i="68"/>
  <c r="D39" i="68"/>
  <c r="H38" i="68"/>
  <c r="D38" i="68"/>
  <c r="H37" i="68"/>
  <c r="D37" i="68"/>
  <c r="H36" i="68"/>
  <c r="D36" i="68"/>
  <c r="H35" i="68"/>
  <c r="D35" i="68"/>
  <c r="H34" i="68"/>
  <c r="D34" i="68"/>
  <c r="H33" i="68"/>
  <c r="D33" i="68"/>
  <c r="H32" i="68"/>
  <c r="E32" i="68"/>
  <c r="E33" i="68" s="1"/>
  <c r="E34" i="68" s="1"/>
  <c r="E35" i="68" s="1"/>
  <c r="E36" i="68" s="1"/>
  <c r="E37" i="68" s="1"/>
  <c r="E38" i="68" s="1"/>
  <c r="E39" i="68" s="1"/>
  <c r="E40" i="68" s="1"/>
  <c r="E41" i="68" s="1"/>
  <c r="E42" i="68" s="1"/>
  <c r="E43" i="68" s="1"/>
  <c r="D32" i="68"/>
  <c r="E22" i="68"/>
  <c r="E21" i="68"/>
  <c r="E20" i="68"/>
  <c r="E19" i="68"/>
  <c r="E18" i="68"/>
  <c r="E17" i="68"/>
  <c r="E16" i="68"/>
  <c r="E15" i="68"/>
  <c r="E14" i="68"/>
  <c r="E13" i="68"/>
  <c r="E12" i="68"/>
  <c r="E11" i="68"/>
  <c r="D11" i="67"/>
  <c r="F11" i="67" s="1"/>
  <c r="C11" i="67"/>
  <c r="E11" i="67" s="1"/>
  <c r="D10" i="67"/>
  <c r="F10" i="67" s="1"/>
  <c r="C10" i="67"/>
  <c r="E10" i="67" s="1"/>
  <c r="C9" i="67"/>
  <c r="O44" i="66"/>
  <c r="C54" i="66" s="1"/>
  <c r="C39" i="66"/>
  <c r="O37" i="66"/>
  <c r="C38" i="66" s="1"/>
  <c r="O31" i="66"/>
  <c r="C24" i="66" s="1"/>
  <c r="O23" i="66"/>
  <c r="C11" i="66"/>
  <c r="C10" i="66"/>
  <c r="P61" i="65"/>
  <c r="P59" i="65"/>
  <c r="S41" i="65"/>
  <c r="R41" i="65"/>
  <c r="Q41" i="65"/>
  <c r="P41" i="65"/>
  <c r="P66" i="65" s="1"/>
  <c r="Q40" i="65"/>
  <c r="P40" i="65"/>
  <c r="P65" i="65" s="1"/>
  <c r="Q39" i="65"/>
  <c r="P39" i="65"/>
  <c r="P64" i="65" s="1"/>
  <c r="Q38" i="65"/>
  <c r="P38" i="65"/>
  <c r="P63" i="65" s="1"/>
  <c r="R37" i="65"/>
  <c r="Q37" i="65"/>
  <c r="P37" i="65"/>
  <c r="P62" i="65" s="1"/>
  <c r="Q36" i="65"/>
  <c r="P36" i="65"/>
  <c r="Q35" i="65"/>
  <c r="P35" i="65"/>
  <c r="P60" i="65" s="1"/>
  <c r="Q34" i="65"/>
  <c r="P34" i="65"/>
  <c r="Q33" i="65"/>
  <c r="P33" i="65"/>
  <c r="P58" i="65" s="1"/>
  <c r="P32" i="65"/>
  <c r="P57" i="65" s="1"/>
  <c r="S8" i="64"/>
  <c r="R8" i="64"/>
  <c r="Q8" i="64"/>
  <c r="P8" i="64"/>
  <c r="O8" i="64"/>
  <c r="N8" i="64"/>
  <c r="M8" i="64"/>
  <c r="L8" i="64"/>
  <c r="L27" i="63"/>
  <c r="K27" i="63"/>
  <c r="J27" i="63"/>
  <c r="F27" i="63"/>
  <c r="E27" i="63"/>
  <c r="K26" i="63"/>
  <c r="L26" i="63" s="1"/>
  <c r="J26" i="63"/>
  <c r="F26" i="63"/>
  <c r="E26" i="63"/>
  <c r="K25" i="63"/>
  <c r="L25" i="63" s="1"/>
  <c r="J25" i="63"/>
  <c r="F25" i="63"/>
  <c r="E25" i="63"/>
  <c r="K24" i="63"/>
  <c r="L24" i="63" s="1"/>
  <c r="J24" i="63"/>
  <c r="F24" i="63"/>
  <c r="E24" i="63"/>
  <c r="L23" i="63"/>
  <c r="K23" i="63"/>
  <c r="J23" i="63"/>
  <c r="F23" i="63"/>
  <c r="E23" i="63"/>
  <c r="K22" i="63"/>
  <c r="L22" i="63" s="1"/>
  <c r="J22" i="63"/>
  <c r="F22" i="63"/>
  <c r="E22" i="63"/>
  <c r="K21" i="63"/>
  <c r="L21" i="63" s="1"/>
  <c r="J21" i="63"/>
  <c r="F21" i="63"/>
  <c r="E21" i="63"/>
  <c r="K20" i="63"/>
  <c r="L20" i="63" s="1"/>
  <c r="J20" i="63"/>
  <c r="F20" i="63"/>
  <c r="E20" i="63"/>
  <c r="L19" i="63"/>
  <c r="K19" i="63"/>
  <c r="J19" i="63"/>
  <c r="F19" i="63"/>
  <c r="E19" i="63"/>
  <c r="K18" i="63"/>
  <c r="L18" i="63" s="1"/>
  <c r="J18" i="63"/>
  <c r="F18" i="63"/>
  <c r="E18" i="63"/>
  <c r="K17" i="63"/>
  <c r="L17" i="63" s="1"/>
  <c r="J17" i="63"/>
  <c r="F17" i="63"/>
  <c r="E17" i="63"/>
  <c r="K16" i="63"/>
  <c r="L16" i="63" s="1"/>
  <c r="J16" i="63"/>
  <c r="F16" i="63"/>
  <c r="E16" i="63"/>
  <c r="L15" i="63"/>
  <c r="K15" i="63"/>
  <c r="J15" i="63"/>
  <c r="F15" i="63"/>
  <c r="E15" i="63"/>
  <c r="K14" i="63"/>
  <c r="L14" i="63" s="1"/>
  <c r="J14" i="63"/>
  <c r="F14" i="63"/>
  <c r="E14" i="63"/>
  <c r="K13" i="63"/>
  <c r="L13" i="63" s="1"/>
  <c r="J13" i="63"/>
  <c r="J11" i="63" s="1"/>
  <c r="F13" i="63"/>
  <c r="E13" i="63"/>
  <c r="K12" i="63"/>
  <c r="K11" i="63" s="1"/>
  <c r="J12" i="63"/>
  <c r="F12" i="63"/>
  <c r="E12" i="63"/>
  <c r="E11" i="63"/>
  <c r="D11" i="63"/>
  <c r="D28" i="63" s="1"/>
  <c r="C11" i="63"/>
  <c r="C28" i="63" s="1"/>
  <c r="K10" i="63"/>
  <c r="K8" i="63" s="1"/>
  <c r="J10" i="63"/>
  <c r="F10" i="63"/>
  <c r="E10" i="63"/>
  <c r="L9" i="63"/>
  <c r="K9" i="63"/>
  <c r="J9" i="63"/>
  <c r="J8" i="63" s="1"/>
  <c r="F9" i="63"/>
  <c r="E9" i="63"/>
  <c r="F8" i="63"/>
  <c r="D8" i="63"/>
  <c r="E8" i="63" s="1"/>
  <c r="C8" i="63"/>
  <c r="F15" i="61"/>
  <c r="F14" i="61"/>
  <c r="F13" i="61"/>
  <c r="F12" i="61"/>
  <c r="F11" i="61"/>
  <c r="F10" i="61"/>
  <c r="F9" i="61"/>
  <c r="F8" i="61"/>
  <c r="F7" i="61"/>
  <c r="K12" i="57"/>
  <c r="H12" i="57"/>
  <c r="G12" i="57"/>
  <c r="D12" i="57"/>
  <c r="C12" i="57"/>
  <c r="K11" i="57"/>
  <c r="J11" i="57"/>
  <c r="J12" i="57" s="1"/>
  <c r="I11" i="57"/>
  <c r="I12" i="57" s="1"/>
  <c r="H11" i="57"/>
  <c r="G11" i="57"/>
  <c r="F11" i="57"/>
  <c r="F12" i="57" s="1"/>
  <c r="E11" i="57"/>
  <c r="E12" i="57" s="1"/>
  <c r="D11" i="57"/>
  <c r="C11" i="57"/>
  <c r="B11" i="57"/>
  <c r="B12" i="57" s="1"/>
  <c r="L49" i="54"/>
  <c r="G11" i="71" l="1"/>
  <c r="E16" i="75"/>
  <c r="E95" i="75"/>
  <c r="F194" i="75"/>
  <c r="E9" i="67"/>
  <c r="Q55" i="65"/>
  <c r="Q56" i="65" s="1"/>
  <c r="Q57" i="65" s="1"/>
  <c r="Q58" i="65" s="1"/>
  <c r="Q59" i="65" s="1"/>
  <c r="Q60" i="65" s="1"/>
  <c r="Q61" i="65" s="1"/>
  <c r="Q62" i="65" s="1"/>
  <c r="Q63" i="65" s="1"/>
  <c r="Q64" i="65" s="1"/>
  <c r="Q65" i="65" s="1"/>
  <c r="Q66" i="65" s="1"/>
  <c r="D9" i="67"/>
  <c r="F9" i="67" s="1"/>
  <c r="C25" i="66"/>
  <c r="G12" i="70"/>
  <c r="G16" i="70"/>
  <c r="G21" i="70" s="1"/>
  <c r="G19" i="70"/>
  <c r="C53" i="66"/>
  <c r="F12" i="69"/>
  <c r="F9" i="70"/>
  <c r="G10" i="70"/>
  <c r="G14" i="70"/>
  <c r="G13" i="70"/>
  <c r="E28" i="63"/>
  <c r="E31" i="63"/>
  <c r="F28" i="63"/>
  <c r="J28" i="63"/>
  <c r="K28" i="63"/>
  <c r="L28" i="63" s="1"/>
  <c r="L11" i="63"/>
  <c r="L8" i="63"/>
  <c r="L10" i="63"/>
  <c r="F11" i="63"/>
  <c r="L12" i="63"/>
  <c r="G9" i="70" l="1"/>
  <c r="M9" i="7" l="1"/>
  <c r="F9" i="20" l="1"/>
  <c r="F8" i="20"/>
  <c r="F7" i="20"/>
  <c r="F17" i="20"/>
  <c r="E8" i="20" l="1"/>
  <c r="E9" i="20"/>
  <c r="E10" i="20"/>
  <c r="E11" i="20"/>
  <c r="E12" i="20"/>
  <c r="E13" i="20"/>
  <c r="E14" i="20"/>
  <c r="E15" i="20"/>
  <c r="E16" i="20"/>
  <c r="E7" i="20"/>
  <c r="D17" i="20"/>
  <c r="C17" i="20"/>
  <c r="F16" i="20" l="1"/>
  <c r="F15" i="20"/>
  <c r="F11" i="20"/>
  <c r="F12" i="20"/>
  <c r="F14" i="20"/>
  <c r="F10" i="20"/>
  <c r="F13" i="20"/>
  <c r="E17" i="20"/>
  <c r="H56" i="7" l="1"/>
  <c r="H55" i="7"/>
  <c r="H49" i="7"/>
  <c r="H47" i="7"/>
  <c r="H46" i="7"/>
  <c r="H9" i="7" l="1"/>
  <c r="H56" i="5" l="1"/>
  <c r="H55" i="5"/>
  <c r="H54" i="5"/>
  <c r="H49" i="5"/>
  <c r="H47" i="5"/>
  <c r="H46" i="5"/>
  <c r="D7" i="5"/>
  <c r="E7" i="5"/>
  <c r="F7" i="5"/>
  <c r="G7" i="5"/>
  <c r="I7" i="5"/>
  <c r="J7" i="5"/>
  <c r="K13" i="5"/>
  <c r="K12" i="5"/>
  <c r="K10" i="5"/>
  <c r="K9" i="5"/>
  <c r="K8" i="5"/>
  <c r="C7" i="5"/>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H7" i="5" l="1"/>
  <c r="K7" i="5" s="1"/>
  <c r="F7" i="40"/>
  <c r="E7" i="40"/>
  <c r="D7" i="40"/>
  <c r="C7" i="40"/>
  <c r="D7" i="4"/>
  <c r="E7" i="4"/>
  <c r="C7" i="4"/>
  <c r="F8" i="2"/>
  <c r="E8" i="2"/>
  <c r="D8" i="2"/>
  <c r="C8" i="2"/>
  <c r="C7" i="38" l="1"/>
  <c r="C7" i="39"/>
  <c r="J7" i="7" l="1"/>
  <c r="F7" i="4"/>
  <c r="K45" i="5" l="1"/>
  <c r="K34" i="5"/>
  <c r="K36" i="5"/>
  <c r="K27" i="5"/>
  <c r="K23" i="5"/>
  <c r="K18" i="5"/>
  <c r="K44" i="5"/>
  <c r="K16" i="5"/>
  <c r="K50" i="5"/>
  <c r="K47" i="5"/>
  <c r="K39" i="5"/>
  <c r="K30" i="5"/>
  <c r="K25" i="5"/>
  <c r="K20" i="5"/>
  <c r="K19" i="5"/>
  <c r="K15" i="5"/>
  <c r="F7" i="7"/>
  <c r="K11" i="5"/>
  <c r="K14" i="5"/>
  <c r="K17" i="5"/>
  <c r="K21" i="5"/>
  <c r="K22" i="5"/>
  <c r="K24" i="5"/>
  <c r="K28" i="5"/>
  <c r="K29" i="5"/>
  <c r="K31" i="5"/>
  <c r="K32" i="5"/>
  <c r="K33" i="5"/>
  <c r="K37" i="5"/>
  <c r="K38" i="5"/>
  <c r="K41" i="5"/>
  <c r="K42" i="5"/>
  <c r="K43" i="5"/>
  <c r="K52" i="5"/>
  <c r="K55" i="5"/>
  <c r="K56" i="5"/>
  <c r="K59" i="5"/>
  <c r="C7" i="7" l="1"/>
  <c r="E7" i="7"/>
  <c r="G7" i="7"/>
  <c r="D7" i="7"/>
  <c r="H7" i="7"/>
  <c r="I7" i="7"/>
  <c r="K49" i="5"/>
  <c r="K57" i="5"/>
  <c r="K48" i="5"/>
  <c r="K58" i="5"/>
  <c r="K46" i="5"/>
  <c r="K40" i="5"/>
  <c r="K53" i="5"/>
  <c r="K26" i="5"/>
  <c r="K35" i="5"/>
  <c r="K54" i="5"/>
  <c r="K51" i="5"/>
  <c r="K7" i="7" l="1"/>
</calcChain>
</file>

<file path=xl/connections.xml><?xml version="1.0" encoding="utf-8"?>
<connections xmlns="http://schemas.openxmlformats.org/spreadsheetml/2006/main">
  <connection id="1" name="Conexión" type="4" refreshedVersion="6" background="1" saveData="1">
    <webPr sourceData="1" parsePre="1" consecutive="1" xl2000="1" url="https://www.banguat.gob.gt/estaeco/boletin/envolver.asp?karchivo=boescu51"/>
  </connection>
</connections>
</file>

<file path=xl/sharedStrings.xml><?xml version="1.0" encoding="utf-8"?>
<sst xmlns="http://schemas.openxmlformats.org/spreadsheetml/2006/main" count="1414" uniqueCount="854">
  <si>
    <t>Guatemala</t>
  </si>
  <si>
    <t>El Progreso</t>
  </si>
  <si>
    <t>Sacatepéquez</t>
  </si>
  <si>
    <t>Chimaltenango</t>
  </si>
  <si>
    <t>Escuintla</t>
  </si>
  <si>
    <t>Santa Rosa</t>
  </si>
  <si>
    <t>Sololá</t>
  </si>
  <si>
    <t>Totonicapán</t>
  </si>
  <si>
    <t>Quetzaltenango</t>
  </si>
  <si>
    <t>Suchitepéquez</t>
  </si>
  <si>
    <t>Retalhuleu</t>
  </si>
  <si>
    <t>San Marcos</t>
  </si>
  <si>
    <t>Huehuetenango</t>
  </si>
  <si>
    <t>Quiché</t>
  </si>
  <si>
    <t>Baja Verapaz</t>
  </si>
  <si>
    <t>Alta Verapaz</t>
  </si>
  <si>
    <t>Petén</t>
  </si>
  <si>
    <t>Izabal</t>
  </si>
  <si>
    <t>Zacapa</t>
  </si>
  <si>
    <t>Chiquimula</t>
  </si>
  <si>
    <t>Jalapa</t>
  </si>
  <si>
    <t>Jutiapa</t>
  </si>
  <si>
    <t>Total</t>
  </si>
  <si>
    <t>Descripción</t>
  </si>
  <si>
    <t>Vigilancia del agua para consumo humano y uso recreativo</t>
  </si>
  <si>
    <t>Básicos</t>
  </si>
  <si>
    <t>Diversificado</t>
  </si>
  <si>
    <t>Departamento</t>
  </si>
  <si>
    <t>* Por cada 100,000 habitantes</t>
  </si>
  <si>
    <t>Preprimaria</t>
  </si>
  <si>
    <t>Primaria</t>
  </si>
  <si>
    <t>Tasa de Homicidios y de Hechos Delictivos contra el Patrimonio</t>
  </si>
  <si>
    <t>a Nivel Departamental</t>
  </si>
  <si>
    <t>Tasa de Homicidios*</t>
  </si>
  <si>
    <t>Tasa de Hechos Delictivos*</t>
  </si>
  <si>
    <t>Nivel Educativo</t>
  </si>
  <si>
    <t>Agencia Nacional de Alianzas para el Desarrollo de Infraestructura Económica</t>
  </si>
  <si>
    <t>Comité Olímpico Guatemalteco</t>
  </si>
  <si>
    <t>Comité Permanente de Exposiciones</t>
  </si>
  <si>
    <t>Consejo Nacional de Atención a Personas Discapacitadas</t>
  </si>
  <si>
    <t>Escuela Nacional Central de Agricultura</t>
  </si>
  <si>
    <t>Federación Nacional de Patinaje</t>
  </si>
  <si>
    <t>Federación Nacional de Andinismo</t>
  </si>
  <si>
    <t>Federación Nacional de Atletismo</t>
  </si>
  <si>
    <t>Federación Nacional de Balonmano</t>
  </si>
  <si>
    <t>Federación Nacional de Béisbol</t>
  </si>
  <si>
    <t>Federación Nacional de Boliche</t>
  </si>
  <si>
    <t>Federación Nacional de Boxeo</t>
  </si>
  <si>
    <t>Federación Nacional de Esgrima</t>
  </si>
  <si>
    <t>Federación Nacional de Físico Culturismo</t>
  </si>
  <si>
    <t>Federación Nacional de Fútbol</t>
  </si>
  <si>
    <t>Federación Nacional de Gimnasia</t>
  </si>
  <si>
    <t>Federación Nacional de Judo</t>
  </si>
  <si>
    <t>Federación Nacional de Karate</t>
  </si>
  <si>
    <t>Federación Nacional de Levantamiento de Pesas</t>
  </si>
  <si>
    <t>Federación Nacional de Levantamiento de Potencia</t>
  </si>
  <si>
    <t>Federación Nacional de Lucha</t>
  </si>
  <si>
    <t>Federación Nacional de Motociclismo</t>
  </si>
  <si>
    <t>Federación Nacional de Remo</t>
  </si>
  <si>
    <t>Federación Nacional de Tenis de Campo</t>
  </si>
  <si>
    <t>Federación Nacional de Tiro</t>
  </si>
  <si>
    <t>Federación Nacional de Voleibol</t>
  </si>
  <si>
    <t>Fondo de Tierras</t>
  </si>
  <si>
    <t>Inspección General de Cooperativas</t>
  </si>
  <si>
    <t>Instituto de Fomento Municipal</t>
  </si>
  <si>
    <t>Instituto de Recreación de los Trabajadores</t>
  </si>
  <si>
    <t>Instituto Guatemalteco de Turismo</t>
  </si>
  <si>
    <t>Instituto Nacional de Administración Pública</t>
  </si>
  <si>
    <t>Instituto Nacional de Bosques</t>
  </si>
  <si>
    <t>Instituto Nacional de Ciencias Forenses</t>
  </si>
  <si>
    <t>Instituto Nacional de Cooperativas</t>
  </si>
  <si>
    <t>Instituto Nacional de Estadística</t>
  </si>
  <si>
    <t>Instituto Técnico de Capacitación y Productividad</t>
  </si>
  <si>
    <t>Tribunal Eleccionario del Deporte Federado</t>
  </si>
  <si>
    <t>Entidad</t>
  </si>
  <si>
    <t>10 Ingresos Tributarios</t>
  </si>
  <si>
    <t>11 Ingresos No Tributarios</t>
  </si>
  <si>
    <t>13 Venta de Bienes y Servicios</t>
  </si>
  <si>
    <t>14 Ingresos de Operación</t>
  </si>
  <si>
    <t>15 Rentas de la Propiedad</t>
  </si>
  <si>
    <t>16 Transferencias Corrientes</t>
  </si>
  <si>
    <t>22 Recuperación de Préstamos de Largo Plazo</t>
  </si>
  <si>
    <t>23 Disminución de Otros Activos Financieros</t>
  </si>
  <si>
    <t>Academia de Lenguas Mayas de Guatemala</t>
  </si>
  <si>
    <t>Federación Nacional de Bádminton</t>
  </si>
  <si>
    <t>Federación Nacional de Natación</t>
  </si>
  <si>
    <t>Federación Nacional de Taekwondo</t>
  </si>
  <si>
    <t>Superintendencia de Administración Tributaria</t>
  </si>
  <si>
    <t>Benemérito Cuerpo Voluntario de Bomberos de Guatemala</t>
  </si>
  <si>
    <t>Confederación Deportiva Autónoma de Guatemala</t>
  </si>
  <si>
    <t>Consejo Nacional para la Protección de Antigua</t>
  </si>
  <si>
    <t>Federación Nacional de Ciclismo</t>
  </si>
  <si>
    <t>Federación Nacional de Triatlón</t>
  </si>
  <si>
    <t>Federación Nacional de Ajedrez</t>
  </si>
  <si>
    <t>Federación Nacional de Baloncesto</t>
  </si>
  <si>
    <t>Federación Nacional de Tenis de Mesa</t>
  </si>
  <si>
    <t>Instituto de Ciencia y Tecnología Agrícolas</t>
  </si>
  <si>
    <t>Presupuesto Aprobado de Ingresos de Entidades Descentralizadas y Autónomas</t>
  </si>
  <si>
    <t>(Cifras en Millones de Quetzales)</t>
  </si>
  <si>
    <t>Consejo Nacional para la Protección de Antigua Guatemala</t>
  </si>
  <si>
    <t>Presupuesto Percibido de Ingresos de Entidades Descentralizadas y Autónomas</t>
  </si>
  <si>
    <t>Clase de Ingresos</t>
  </si>
  <si>
    <t>Aprobado</t>
  </si>
  <si>
    <t>Diferencias</t>
  </si>
  <si>
    <t>Ingresos Tributarios</t>
  </si>
  <si>
    <t>Ingresos No Tributarios</t>
  </si>
  <si>
    <t>Contribuciones a la Seguridad y Previsión Social</t>
  </si>
  <si>
    <t>Venta de Bienes y Servicios de la Administración Pública</t>
  </si>
  <si>
    <t>Rentas de la Propiedad</t>
  </si>
  <si>
    <t>Transferencias Corrientes</t>
  </si>
  <si>
    <t>Recuperación de Préstamos de Largo Plazo</t>
  </si>
  <si>
    <t>Disminución de Otros Activos Financieros</t>
  </si>
  <si>
    <t>Endeudamiento Público Interno</t>
  </si>
  <si>
    <t>Endeudamiento Público Externo</t>
  </si>
  <si>
    <t>(En Millones de Quetzales)</t>
  </si>
  <si>
    <t>Crecimiento Económico Mundial</t>
  </si>
  <si>
    <t>Variación Porcentual</t>
  </si>
  <si>
    <t>Producto Mundial</t>
  </si>
  <si>
    <t>Economías Avanzadas</t>
  </si>
  <si>
    <t>Estados Unidos</t>
  </si>
  <si>
    <t>Zona del Euro</t>
  </si>
  <si>
    <t>Alemania</t>
  </si>
  <si>
    <t>Francia</t>
  </si>
  <si>
    <t xml:space="preserve">Italia </t>
  </si>
  <si>
    <t>España</t>
  </si>
  <si>
    <t>Japón</t>
  </si>
  <si>
    <t>Economías Emergentes y en Desarrollo</t>
  </si>
  <si>
    <t>Asia</t>
  </si>
  <si>
    <t>China</t>
  </si>
  <si>
    <t xml:space="preserve">India </t>
  </si>
  <si>
    <t>América Latina y el Caribe</t>
  </si>
  <si>
    <t>Brasil</t>
  </si>
  <si>
    <t>México</t>
  </si>
  <si>
    <t>PRODUCTO INTERNO BRUTO</t>
  </si>
  <si>
    <t>Guatemala: PRODUCTO INTERNO BRUTO EN TÉRMINOS REALES</t>
  </si>
  <si>
    <t>PIB real</t>
  </si>
  <si>
    <r>
      <t xml:space="preserve">2017 </t>
    </r>
    <r>
      <rPr>
        <b/>
        <vertAlign val="superscript"/>
        <sz val="12"/>
        <rFont val="Arial Unicode MS"/>
        <family val="2"/>
      </rPr>
      <t>p/</t>
    </r>
  </si>
  <si>
    <r>
      <t xml:space="preserve">2018 </t>
    </r>
    <r>
      <rPr>
        <b/>
        <vertAlign val="superscript"/>
        <sz val="12"/>
        <rFont val="Arial Unicode MS"/>
        <family val="2"/>
      </rPr>
      <t>p/</t>
    </r>
  </si>
  <si>
    <t>Fuente: Banco de Guatemala</t>
  </si>
  <si>
    <t>p/Preliminar</t>
  </si>
  <si>
    <t>py/Proyectado</t>
  </si>
  <si>
    <t>al 31/12/18</t>
  </si>
  <si>
    <t xml:space="preserve">PRODUCTO INTERNO BRUTO </t>
  </si>
  <si>
    <t>AÑOS:  2001 - 2018</t>
  </si>
  <si>
    <t>(Millones de quetzales y variación porcentual)</t>
  </si>
  <si>
    <t>AÑO</t>
  </si>
  <si>
    <t xml:space="preserve">PIB </t>
  </si>
  <si>
    <t>A precios de 2001</t>
  </si>
  <si>
    <t>A precios de cada año</t>
  </si>
  <si>
    <t>Valores</t>
  </si>
  <si>
    <t>Var. %</t>
  </si>
  <si>
    <r>
      <t xml:space="preserve">2016 </t>
    </r>
    <r>
      <rPr>
        <b/>
        <vertAlign val="superscript"/>
        <sz val="12"/>
        <color indexed="9"/>
        <rFont val="Arial Unicode MS"/>
        <family val="2"/>
      </rPr>
      <t>p/</t>
    </r>
  </si>
  <si>
    <r>
      <t xml:space="preserve">2017 </t>
    </r>
    <r>
      <rPr>
        <b/>
        <vertAlign val="superscript"/>
        <sz val="12"/>
        <color indexed="9"/>
        <rFont val="Arial Unicode MS"/>
        <family val="2"/>
      </rPr>
      <t>p/</t>
    </r>
  </si>
  <si>
    <r>
      <t xml:space="preserve">2018 </t>
    </r>
    <r>
      <rPr>
        <b/>
        <vertAlign val="superscript"/>
        <sz val="12"/>
        <color indexed="9"/>
        <rFont val="Arial Unicode MS"/>
        <family val="2"/>
      </rPr>
      <t xml:space="preserve">py/ </t>
    </r>
    <r>
      <rPr>
        <b/>
        <vertAlign val="superscript"/>
        <sz val="12"/>
        <color indexed="9"/>
        <rFont val="Arial Unicode MS"/>
        <family val="2"/>
      </rPr>
      <t>(bajo)</t>
    </r>
  </si>
  <si>
    <t>p/  Cifras preliminares</t>
  </si>
  <si>
    <t>py/  Cifras proyectadas</t>
  </si>
  <si>
    <t>INFLACIÓN TOTAL</t>
  </si>
  <si>
    <t>RITMO INFLACIONARIO</t>
  </si>
  <si>
    <t>AÑOS 1996 - 2019</t>
  </si>
  <si>
    <t>PORCENTAJES</t>
  </si>
  <si>
    <t>Periodo</t>
  </si>
  <si>
    <t>Enero</t>
  </si>
  <si>
    <t>Febrero</t>
  </si>
  <si>
    <t>Marzo</t>
  </si>
  <si>
    <t>Abril</t>
  </si>
  <si>
    <t>Mayo</t>
  </si>
  <si>
    <t>Junio</t>
  </si>
  <si>
    <t>Julio</t>
  </si>
  <si>
    <t>Agosto</t>
  </si>
  <si>
    <t>Septiembre</t>
  </si>
  <si>
    <t>Octubre</t>
  </si>
  <si>
    <t>Noviembre</t>
  </si>
  <si>
    <t>Diciembre</t>
  </si>
  <si>
    <t>Banco de Guatemala</t>
  </si>
  <si>
    <t>Departamento de Estadísticas Macroeconómicas</t>
  </si>
  <si>
    <t>Sección de Estadísticas de Balanza de Pagos</t>
  </si>
  <si>
    <t>Guatemala: Ingreso de Divisas por Remesas Familiares</t>
  </si>
  <si>
    <t>Años: 2010 - 2019</t>
  </si>
  <si>
    <t xml:space="preserve"> </t>
  </si>
  <si>
    <t>TOTALES</t>
  </si>
  <si>
    <t>NOTA: Las cantidades pueden variar ligeramente, como resultado de aproximarlas a miles de dólares.</t>
  </si>
  <si>
    <t>Fuente: Mercado Institucional de Divisas.</t>
  </si>
  <si>
    <t>RESERVAS MONETARIAS</t>
  </si>
  <si>
    <t>INTERNACIONALES NETAS</t>
  </si>
  <si>
    <t>AÑOS 1980 - 2018</t>
  </si>
  <si>
    <t>- Millones de US dólares -</t>
  </si>
  <si>
    <t>MONTO</t>
  </si>
  <si>
    <t>1980</t>
  </si>
  <si>
    <t>n.d.</t>
  </si>
  <si>
    <t>1981</t>
  </si>
  <si>
    <t>1982</t>
  </si>
  <si>
    <t>1983</t>
  </si>
  <si>
    <t>1984</t>
  </si>
  <si>
    <t>1985</t>
  </si>
  <si>
    <t>1986</t>
  </si>
  <si>
    <t>1987</t>
  </si>
  <si>
    <t>1988</t>
  </si>
  <si>
    <t>1989</t>
  </si>
  <si>
    <t>1990</t>
  </si>
  <si>
    <t>1991</t>
  </si>
  <si>
    <t>1992</t>
  </si>
  <si>
    <t>1993</t>
  </si>
  <si>
    <t>1994</t>
  </si>
  <si>
    <t>1995</t>
  </si>
  <si>
    <t>1996</t>
  </si>
  <si>
    <t>n.d. =  no disponible</t>
  </si>
  <si>
    <t>Nombre del Cuadro en Internet: pim04</t>
  </si>
  <si>
    <r>
      <t xml:space="preserve">TIPO DE CAMBIO COMPRA PROMEDIO PONDERADO DEL MERCADO INSTITUCIONAL DE DIVISAS </t>
    </r>
    <r>
      <rPr>
        <vertAlign val="superscript"/>
        <sz val="12"/>
        <color indexed="18"/>
        <rFont val="Arial"/>
        <family val="2"/>
      </rPr>
      <t>1/</t>
    </r>
  </si>
  <si>
    <t>Promedio del mes</t>
  </si>
  <si>
    <t>Años 1995 - 2019</t>
  </si>
  <si>
    <t>- Quetzales por US dólares -</t>
  </si>
  <si>
    <t>MES</t>
  </si>
  <si>
    <t>ENERO</t>
  </si>
  <si>
    <t>FEBRERO</t>
  </si>
  <si>
    <t>MARZO</t>
  </si>
  <si>
    <t>ABRIL</t>
  </si>
  <si>
    <t>MAYO</t>
  </si>
  <si>
    <t>JUNIO</t>
  </si>
  <si>
    <t>JULIO</t>
  </si>
  <si>
    <t>AGOSTO</t>
  </si>
  <si>
    <t>SEPTIEMBRE</t>
  </si>
  <si>
    <t>OCTUBRE</t>
  </si>
  <si>
    <t>NOVIEMBRE</t>
  </si>
  <si>
    <t>DICIEMBRE</t>
  </si>
  <si>
    <t>PROMEDIO</t>
  </si>
  <si>
    <r>
      <t>1/</t>
    </r>
    <r>
      <rPr>
        <sz val="9"/>
        <rFont val="Arial"/>
        <family val="2"/>
      </rPr>
      <t xml:space="preserve">  Para el período específico, el tipo de cambio se calcula considerando el total de operaciones que se realizaron en el Mercado Institucional de Divisas, el cual está constituido por el Banco de Guatemala, por los bancos del sistema, las sociedades financieras privadas, las bolsas de valores y las casas de cambio. </t>
    </r>
  </si>
  <si>
    <t>Resultado presupuestario de la Administración Central</t>
  </si>
  <si>
    <t>Al 31 diciembre de cada año</t>
  </si>
  <si>
    <t>(Millones de Q. y porcentajes del PIB)</t>
  </si>
  <si>
    <t>Años</t>
  </si>
  <si>
    <t>Resultado Presupuestario</t>
  </si>
  <si>
    <t>% del PIB</t>
  </si>
  <si>
    <t>PIB</t>
  </si>
  <si>
    <t>2018*</t>
  </si>
  <si>
    <t>Presupuesto General de Ingresos del Estado por Rubro</t>
  </si>
  <si>
    <t>%</t>
  </si>
  <si>
    <t>Acumulado al 31 de diciembre</t>
  </si>
  <si>
    <t>* cifras preliminares</t>
  </si>
  <si>
    <t xml:space="preserve">Ingresos Tributarios Netos de la Administración Central </t>
  </si>
  <si>
    <t>PIB EN MILLONES</t>
  </si>
  <si>
    <t>Acumulados al 31 de diciembre</t>
  </si>
  <si>
    <t>(Millones de Quetzales y Porcentajes )</t>
  </si>
  <si>
    <t>( Porcentaje del PIB)</t>
  </si>
  <si>
    <t>Concepto</t>
  </si>
  <si>
    <t>Diferencia</t>
  </si>
  <si>
    <t>Absoluta</t>
  </si>
  <si>
    <t>Relativa</t>
  </si>
  <si>
    <t>IMPUESTOS ASOCIADOS AL COMERCIO EXTERIOR</t>
  </si>
  <si>
    <t>Impuesto al Valor Agregado de Importaciones</t>
  </si>
  <si>
    <t>Derechos Arancelarios a la Importación</t>
  </si>
  <si>
    <t>IMPUESTOS INTERNOS</t>
  </si>
  <si>
    <t>Sobre la Renta</t>
  </si>
  <si>
    <t>Sobre Inmuebles y Otros sobre el Patrimonio</t>
  </si>
  <si>
    <t>A las Empresas Mercantiles y Agropecuarias</t>
  </si>
  <si>
    <t>Extraordinarios y Temporal de Apoyo a los Acuerdos de Paz</t>
  </si>
  <si>
    <t xml:space="preserve">Impuesto de Solidaridad </t>
  </si>
  <si>
    <t>Impuesto al Valor Agregado Doméstico</t>
  </si>
  <si>
    <t>Distribución de Petróleo y sus Derivados</t>
  </si>
  <si>
    <t>Timbres Fiscales</t>
  </si>
  <si>
    <t>Circulación de Vehículos</t>
  </si>
  <si>
    <t>Impuesto a la Primera Matrícula</t>
  </si>
  <si>
    <t>Regalías e Hidrocarburos compartibles</t>
  </si>
  <si>
    <t>Salidas del País</t>
  </si>
  <si>
    <t>Distribución de Bebidas</t>
  </si>
  <si>
    <t>Tabacos</t>
  </si>
  <si>
    <t>Distribución de Cemento</t>
  </si>
  <si>
    <t>Otros</t>
  </si>
  <si>
    <t>TOTAL DE INGRESOS TRIBUTARIOS</t>
  </si>
  <si>
    <t>*Cifras preliminares</t>
  </si>
  <si>
    <t>Fuente: Ministerio de Finanzas con base a SICOIN/SAT</t>
  </si>
  <si>
    <t>Fuente: Ministerio de Finanzas con base a SICOIN</t>
  </si>
  <si>
    <t>Año</t>
  </si>
  <si>
    <t>Carga Tributaria</t>
  </si>
  <si>
    <t>INFLACIÓN TOTAL E INFLACIÓN SUBYACENTE</t>
  </si>
  <si>
    <t xml:space="preserve"> - En Miles de US Dólares -</t>
  </si>
  <si>
    <t>RESERVAS MONETARIAS INTERNACIONALES</t>
  </si>
  <si>
    <t>CARGA TRIBUTARIA</t>
  </si>
  <si>
    <t>Tasa de Interés Líder de la Política Monetaria</t>
  </si>
  <si>
    <t>Recaudación Tributaria Neta</t>
  </si>
  <si>
    <t>recaudación acumulada</t>
  </si>
  <si>
    <r>
      <t xml:space="preserve">TIPO DE CAMBIO COMPRA PROMEDIO PONDERADO DEL MERCADO INSTITUCIONAL DE DIVISAS </t>
    </r>
    <r>
      <rPr>
        <b/>
        <vertAlign val="superscript"/>
        <sz val="19"/>
        <color theme="1"/>
        <rFont val="Times New Roman"/>
        <family val="1"/>
      </rPr>
      <t>1/</t>
    </r>
  </si>
  <si>
    <t>2017*</t>
  </si>
  <si>
    <t>Saldo de la Deuda Pública</t>
  </si>
  <si>
    <t>Saldo de la Deuda Publica, como Porcentaje del PIB, 2008 -2017</t>
  </si>
  <si>
    <t>Millones de Quetzales</t>
  </si>
  <si>
    <t>Presupuesto</t>
  </si>
  <si>
    <t>Variación</t>
  </si>
  <si>
    <t>Ejecutado</t>
  </si>
  <si>
    <t>Bonos</t>
  </si>
  <si>
    <t>Ejecución Presupuestaria del Gasto Social</t>
  </si>
  <si>
    <t>EJECUCION SECTORIAL</t>
  </si>
  <si>
    <t>COMPROMISO DE LOS ACUERDOS DE PAZ</t>
  </si>
  <si>
    <t>En Millones de Quetzales y Porcentaje de Ejecución</t>
  </si>
  <si>
    <t>Sector</t>
  </si>
  <si>
    <t>Porcentaje de Ejecución</t>
  </si>
  <si>
    <t>Educación, Ciencia y Cultura</t>
  </si>
  <si>
    <t>Vivienda</t>
  </si>
  <si>
    <t>Sub Total</t>
  </si>
  <si>
    <t>Seguridad Interna</t>
  </si>
  <si>
    <t>Organismo Judicial y C.C</t>
  </si>
  <si>
    <t>Ministerio Público</t>
  </si>
  <si>
    <t>Ejército de Guatemala</t>
  </si>
  <si>
    <t>Ejecución Presupuestaria a través de Fideicomisos</t>
  </si>
  <si>
    <t>Variación Absuelta</t>
  </si>
  <si>
    <t xml:space="preserve">Fondo Nacional para la Conservación de la Naturaleza </t>
  </si>
  <si>
    <t>Fondo Nacional para la Reactivación y Modernización de la Actividad Agropecuaria</t>
  </si>
  <si>
    <t>Fideicomiso Nacional de Becas y Crédito Educativo</t>
  </si>
  <si>
    <t>Apoyo Financiero para los Productores del Sector Cafetalero</t>
  </si>
  <si>
    <t>Fondo de Protección Social</t>
  </si>
  <si>
    <t>Fondo Social de Solidaridad</t>
  </si>
  <si>
    <t>Fondo de Desarrollo Indígena Guatemalteco</t>
  </si>
  <si>
    <t>Inversión para la Vivienda</t>
  </si>
  <si>
    <t>Desarrollo Social</t>
  </si>
  <si>
    <t xml:space="preserve">Fondo Nacional de Ciencia y Tecnología  </t>
  </si>
  <si>
    <t>Aportes Realizados a Organizaciones No Gubernamentales -ONG-</t>
  </si>
  <si>
    <t>Diferencia Absoluta</t>
  </si>
  <si>
    <t>Vigente</t>
  </si>
  <si>
    <t>Ministerio de Finanzas Públicas</t>
  </si>
  <si>
    <t>-</t>
  </si>
  <si>
    <t>Ministerio de Salud Pública y Asistencia Social</t>
  </si>
  <si>
    <t>Ministerio de Agricultura</t>
  </si>
  <si>
    <t>Ministerio de Cultura y Deportes</t>
  </si>
  <si>
    <t>Ministerio de Ambiente y Recursos Naturales</t>
  </si>
  <si>
    <t>Obligaciones del Estado a Cargo del Tesoro</t>
  </si>
  <si>
    <t>Política General de Gobierno</t>
  </si>
  <si>
    <t>Pacto Hambre Cero</t>
  </si>
  <si>
    <t>Presupuesto Asignado, Presupuesto Ejecutado, Variación Absoluta y Porcentaje de Ejecución</t>
  </si>
  <si>
    <t>(Millones de Quetzales)</t>
  </si>
  <si>
    <t>Programa</t>
  </si>
  <si>
    <t>Provisión de los Servicios Básicos de Salud y Nutrición</t>
  </si>
  <si>
    <t>Prevención y Reducción de Riesgo Reproductivo y Atención al Infante</t>
  </si>
  <si>
    <t>Mujer en edad fértil suplementada con micronutrientes</t>
  </si>
  <si>
    <t>Mujer que recibe atención prenatal oportuna</t>
  </si>
  <si>
    <t>Mujer que recibe atención del parto institucional y comunitario por personal calificado</t>
  </si>
  <si>
    <t>Recién nacido y neonato atendido</t>
  </si>
  <si>
    <t>Población con acceso a métodos de planificación familiar</t>
  </si>
  <si>
    <t>Atención integral a la niñez</t>
  </si>
  <si>
    <t>Prevención de Enfermedades Prevalentes de la Infancia y Deficiencias Nutricionales</t>
  </si>
  <si>
    <t>Niños y niñas de 0 a 1 año de edad vacunado de acuerdo al esquema de vacunación vigente</t>
  </si>
  <si>
    <t>Niños y niñas de 1 a menores de 5 año vacunados de acuerdo a su edad y esquema de vacunación vigente</t>
  </si>
  <si>
    <t>Niño y niña menor de 5 años con monitoreo de crecimiento</t>
  </si>
  <si>
    <t>Niño y niña menor de 5 años con suplementación de micronutrientes</t>
  </si>
  <si>
    <t>Manejo de Enfermedades Prevalentes de la Infancia y Atención de Urgencias</t>
  </si>
  <si>
    <t>Niño y niña menor de 5 años atendido por infección respiratoria aguda</t>
  </si>
  <si>
    <t>Niño y niña menor de 5 años atendido por enfermedad diarreica aguda</t>
  </si>
  <si>
    <t>Niños y Niñas menores de 5 años con diagnóstico y tratamiento de desnutrición aguda</t>
  </si>
  <si>
    <t>Promoción de Lactancia Materna y Alimentación Complementaria</t>
  </si>
  <si>
    <t>Promoción y Protección de la Lactancia Materna Exclusiva y Continuada hasta al menos dos años y Alimentación Complementaria</t>
  </si>
  <si>
    <t>Madre de niño y niña menor de 5 años que recibe consejería sobre prácticas para el cuidado infantil</t>
  </si>
  <si>
    <t>Secretaría de Obras Sociales de la Esposa del Presidente</t>
  </si>
  <si>
    <t>Promoción comunitaria y asistencia alimentaría</t>
  </si>
  <si>
    <t>Alimentos Fortificados</t>
  </si>
  <si>
    <t>Ministerio de Agricultura, Ganadería y Alimentación</t>
  </si>
  <si>
    <t>Uso de alimentos complementarios fortificados</t>
  </si>
  <si>
    <t>Niños y niñas de 6 meses a menor de 24 meses, madre lactante y mujer embarazada con alimentación complementaria vitacereal</t>
  </si>
  <si>
    <t>Atención a Población Vulnerable a la Inseguridad Alimentaria</t>
  </si>
  <si>
    <t>Prevención de la Desnutrición Aguda</t>
  </si>
  <si>
    <t>Dirección y Coordinación</t>
  </si>
  <si>
    <t>Ministerio de Desarrollo Social</t>
  </si>
  <si>
    <t>Transferencias monetarias con énfasis en salud</t>
  </si>
  <si>
    <t>Transferencias monetarias para niñas y adolescentes violentadas y judicializadas</t>
  </si>
  <si>
    <t>Comedores</t>
  </si>
  <si>
    <t>Mejoramiento de los Ingresos y la Economía Familiar</t>
  </si>
  <si>
    <t>Generación de Ingresos</t>
  </si>
  <si>
    <t>Grupos de productores apoyados en encadenamientos e implementación de proyectos productivos</t>
  </si>
  <si>
    <t>Asistencia técnica para el almacenamiento de granos básicos</t>
  </si>
  <si>
    <t>Apoyo al desarrollo de agricultura alternativa</t>
  </si>
  <si>
    <t>Transferencias monetarias para familias con niñas y adolescentes de 10 a 14 años</t>
  </si>
  <si>
    <t>Ministerio de Comunicaciones, Infraestructura y Vivienda</t>
  </si>
  <si>
    <t>Reposición de carreteras secundarias y puentes</t>
  </si>
  <si>
    <t>Ministerio de Economía</t>
  </si>
  <si>
    <t>Producción Local</t>
  </si>
  <si>
    <t>Apoyo a la producción comunitaria de alimentos</t>
  </si>
  <si>
    <t>Agricultura familiar para el fortalecimiento de la economía campesina</t>
  </si>
  <si>
    <t>Servicios de dirección y coordinación</t>
  </si>
  <si>
    <t>Agua y Saneamiento</t>
  </si>
  <si>
    <t>Agua apta para consumo humano</t>
  </si>
  <si>
    <t>Conservación de la Biodiversidad, Suelos, Fuentes de Agua y Manejo Sustentable de Cuencas</t>
  </si>
  <si>
    <t>Recolección de residuos sólidos</t>
  </si>
  <si>
    <t>Control de la contaminación hídrica</t>
  </si>
  <si>
    <t>Participación Comunitaria y del Gobierno Local</t>
  </si>
  <si>
    <t>Secretaría de Coordinación Ejecutiva de la Presidencia</t>
  </si>
  <si>
    <t>Apoyo técnico a los consejos de desarrollo</t>
  </si>
  <si>
    <t>Formar y Fortalecer las Comisiones SAN dentro del Sistema de Consejos de Desarrollo</t>
  </si>
  <si>
    <t>Formación al sistema de consejos de desarrollo</t>
  </si>
  <si>
    <t>Escuela Saludable</t>
  </si>
  <si>
    <t>Promoción de la Salud y la Nutrición Escolar</t>
  </si>
  <si>
    <t>Ministerio de Educación</t>
  </si>
  <si>
    <t>Servicios de apoyo en escuelas saludables</t>
  </si>
  <si>
    <t>Servicios de alimentación escolar preprimaria</t>
  </si>
  <si>
    <t>Servicios de alimentación escolar primaria</t>
  </si>
  <si>
    <t>Construcción, ampliación, reposición y mejoramiento de escuelas primaria</t>
  </si>
  <si>
    <t>Hogar Saludable</t>
  </si>
  <si>
    <t>Promoción y Protección de la Salud Familiar</t>
  </si>
  <si>
    <t>Apoyo al mejoramiento del hogar</t>
  </si>
  <si>
    <t>Coordinación Interinstitucional</t>
  </si>
  <si>
    <t>Establecer Espacios de Participación de Técnicos, Asesores y Autoridades Locales y Nacionales de las Diversas Instituciones</t>
  </si>
  <si>
    <t>Secretaría de Seguridad Alimentaria y Nutricional</t>
  </si>
  <si>
    <t>Dirección y coordinación institucional</t>
  </si>
  <si>
    <t>Coordinación y planificación interinstitucional en seguridad alimentaria y nutricional</t>
  </si>
  <si>
    <t>Comunicación para la Seguridad Alimentaria y Nutricional</t>
  </si>
  <si>
    <t>El Desarrollo e Implementación de un Plan de Comunicación</t>
  </si>
  <si>
    <t>Comunicación en seguridad alimentaria y nutricional</t>
  </si>
  <si>
    <t>Promoción de la participación activa de los diferentes actores sociales</t>
  </si>
  <si>
    <t>Participación comunitaria en Seguridad alimentaría y nutricional</t>
  </si>
  <si>
    <t>Sistema de Monitoreo y Evaluación</t>
  </si>
  <si>
    <t>Implementación de un Sistema de Monitoreo</t>
  </si>
  <si>
    <t>Monitoreo y evaluación en seguridad alimentaria y nutricional</t>
  </si>
  <si>
    <t>Monitoreo de la estrategia</t>
  </si>
  <si>
    <t>Fuente: Sistema de Contabilidad Integrado -SICOIN-</t>
  </si>
  <si>
    <t>Composición de la Deuda Pública</t>
  </si>
  <si>
    <t>Ejecución del Presupuesto de Egresos</t>
  </si>
  <si>
    <t>Por Entidad y Programa</t>
  </si>
  <si>
    <t>DESCRIPCION</t>
  </si>
  <si>
    <t>ASIGNADO</t>
  </si>
  <si>
    <t>VIGENTE</t>
  </si>
  <si>
    <t>MODIFICADO</t>
  </si>
  <si>
    <t>EJECUCIÓN</t>
  </si>
  <si>
    <t>PRESIDENCIA DE LA REPÚBLICA</t>
  </si>
  <si>
    <t>DIRECCIÓN Y COORDINACIÓN EJECUTIVA</t>
  </si>
  <si>
    <t>SEGURIDAD PRESIDENCIAL Y VICEPRESIDENCIAL</t>
  </si>
  <si>
    <t>SERVICIOS DE TRANSPARENCIA Y GOBIERNO ELECTRÓNICO</t>
  </si>
  <si>
    <t>PARTIDAS NO ASIGNABLES A PROGRAMAS</t>
  </si>
  <si>
    <t>MINISTERIO DE RELACIONES EXTERIORES</t>
  </si>
  <si>
    <t>ACTIVIDADES CENTRALES</t>
  </si>
  <si>
    <t>SERVICIOS CONSULARES Y DE ATENCIÓN AL MIGRANTE</t>
  </si>
  <si>
    <t>SERVICIOS DE POLÍTICA EXTERIOR</t>
  </si>
  <si>
    <t>CONSERVACIÓN Y DEMARCACIÓN DE LÍMITES INTERNACIONALES DEL TERRITORIO NACIONAL</t>
  </si>
  <si>
    <t>MINISTERIO DE GOBERNACIÓN</t>
  </si>
  <si>
    <t>SERVICIOS DE SEGURIDAD A LAS PERSONAS Y SU PATRIMONIO</t>
  </si>
  <si>
    <t>SERVICIOS DE CUSTODIA Y REHABILITACIÓN DE PRIVADOS DE LIBERTAD</t>
  </si>
  <si>
    <t>SERVICIOS MIGRATORIOS Y EXTRANJERÍA</t>
  </si>
  <si>
    <t>RECONSTRUCCIÓN N7</t>
  </si>
  <si>
    <t>SERVICIOS DE DIVULGACIÓN OFICIAL</t>
  </si>
  <si>
    <t>ATENCIÓN POR DESASTRES NATURALES Y CALAMIDADES PÚBLICAS</t>
  </si>
  <si>
    <t>MINISTERIO DE LA DEFENSA NACIONAL</t>
  </si>
  <si>
    <t>DEFENSA DE LA SOBERANÍA E INTEGRIDAD TERRITORIAL</t>
  </si>
  <si>
    <t>PREVENCIÓN DE HECHOS DELICTIVOS CONTRA EL PATRIMONIO</t>
  </si>
  <si>
    <t>PROYECCIÓN DIPLOMÁTICA Y APOYO EN MISIONES DE PAZ</t>
  </si>
  <si>
    <t>APRESTO PARA LA MOVILIZACIÓN DE DEFENSA, PREVENCIÓN Y  MITIGACIÓN DE DESASTRES</t>
  </si>
  <si>
    <t>REGULACIÓN DE ESPACIOS ACUÁTICOS</t>
  </si>
  <si>
    <t>MINISTERIO DE FINANZAS PÚBLICAS</t>
  </si>
  <si>
    <t>ADMINISTRACIÓN FINANCIERA</t>
  </si>
  <si>
    <t>ADMINISTRACIÓN DEL PATRIMONIO</t>
  </si>
  <si>
    <t>SERVICIOS DE IMPRENTA</t>
  </si>
  <si>
    <t>MINISTERIO DE EDUCACIÓN</t>
  </si>
  <si>
    <t>EDUCACIÓN ESCOLAR DE PRIMARIA</t>
  </si>
  <si>
    <t>EDUCACIÓN ESCOLAR DE PREPRIMARIA</t>
  </si>
  <si>
    <t>APOYO PARA EL CONSUMO ADECUADO DE ALIMENTOS</t>
  </si>
  <si>
    <t>EDUCACIÓN ESCOLAR BÁSICA</t>
  </si>
  <si>
    <t>EDUCACIÓN ESCOLAR DIVERSIFICADA</t>
  </si>
  <si>
    <t>EDUCACIÓN EXTRAESCOLAR</t>
  </si>
  <si>
    <t>MINISTERIO DE SALUD PÚBLICA Y ASISTENCIA SOCIAL</t>
  </si>
  <si>
    <t>RECUPERACIÓN DE LA SALUD</t>
  </si>
  <si>
    <t>FOMENTO DE LA SALUD Y MEDICINA PREVENTIVA</t>
  </si>
  <si>
    <t>PREVENCIÓN DE LA MORTALIDAD DE LA NIÑEZ Y DE LA DESNUTRICIÓN CRÓNICA</t>
  </si>
  <si>
    <t>PREVENCIÓN DE LA MORTALIDAD MATERNA Y NEONATAL</t>
  </si>
  <si>
    <t>ADMINISTRACIÓN INSTITUCIONAL</t>
  </si>
  <si>
    <t>SERVICIO DE FORMACIÓN DEL RECURSO HUMANO</t>
  </si>
  <si>
    <t>PREVENCIÓN Y CONTROL DE LAS ENFERMEDADES VECTORIALES Y ZOONÓTICAS</t>
  </si>
  <si>
    <t>PREVENCIÓN Y CONTROL DE ITS, VIH/SIDA</t>
  </si>
  <si>
    <t>PREVENCIÓN Y CONTROL DE LA TUBERCULOSIS</t>
  </si>
  <si>
    <t>INFRAESTRUCTURA EN SALUD</t>
  </si>
  <si>
    <t>RECONSTRUCCIÓN JL7</t>
  </si>
  <si>
    <t>MINISTERIO DE TRABAJO Y PREVISIÓN SOCIAL</t>
  </si>
  <si>
    <t>ATENCIÓN AL ADULTO MAYOR</t>
  </si>
  <si>
    <t>PROMOCIÓN DE LA FORMALIDAD DEL EMPLEO</t>
  </si>
  <si>
    <t>RECREACIÓN DE LOS TRABAJADORES DEL ESTADO</t>
  </si>
  <si>
    <t>GESTIÓN DE ASUNTOS LABORALES</t>
  </si>
  <si>
    <t>MINISTERIO DE ECONOMÍA</t>
  </si>
  <si>
    <t>PROMOCION DE LA INVERSION Y COMPETENCIA</t>
  </si>
  <si>
    <t>GESTION DE LA INTEGRACION ECONOMICA Y COMERCIO EXTERIOR</t>
  </si>
  <si>
    <t>SERVICIOS REGISTRALES</t>
  </si>
  <si>
    <t>DESARROLLO DE LA MICRO, PEQUEÑA Y MEDIANA EMPRESA</t>
  </si>
  <si>
    <t>ASISTENCIA Y PROTECCION AL CONSUMIDOR Y SUPERVISION DEL COMERCIO INTERNO</t>
  </si>
  <si>
    <t>MINISTERIO DE AGRICULTURA, GANADERÍA Y ALIMENTACIÓN</t>
  </si>
  <si>
    <t>APOYO A LA AGRICULTURA FAMILIAR</t>
  </si>
  <si>
    <t>APOYO A LA PRODUCTIVIDAD Y COMPETITIVIDAD AGROPECUARIA E HIDROBIOLÓGICA</t>
  </si>
  <si>
    <t>DESARROLLO SOSTENIBLE DE LOS RECURSOS NATURALES</t>
  </si>
  <si>
    <t>APOYO A LA PROTECCIÓN Y BIENESTAR ANIMAL</t>
  </si>
  <si>
    <t>MINISTERIO DE  COMUNICACIONES, INFRAESTRUCTURA Y VIVIENDA</t>
  </si>
  <si>
    <t>DESARROLLO DE LA INFRAESTRUCTURA VIAL</t>
  </si>
  <si>
    <t>ATENCION POR DESASTRES NATURALES Y CALAMIDADES PUBLICAS</t>
  </si>
  <si>
    <t>SERVICIOS AERONAUTICOS Y AEROPORTUARIOS</t>
  </si>
  <si>
    <t>DESARROLLO DE LA VIVIENDA</t>
  </si>
  <si>
    <t>CONSTRUCCION DE OBRA PUBLICA</t>
  </si>
  <si>
    <t>SERVICIOS DE URBANIZACION, LEGALIZACION, CONSTRUCCION Y MEJORAMIENTO DE BIENES INMUEBLES</t>
  </si>
  <si>
    <t>SERVICIOS DE PROTECCION Y SEGURIDAD VIAL</t>
  </si>
  <si>
    <t>SERVICIOS DE INFORMACION SISMOLOGICA, CLIMATICA, METEOROLOGICA E HIDROLOGICA</t>
  </si>
  <si>
    <t>REGULACION DE TELECOMUNICACIONES</t>
  </si>
  <si>
    <t>REGULACION DE TRANSPORTE EXTRAURBANO POR CARRETERA</t>
  </si>
  <si>
    <t>SERVICIOS DE CORREOS Y TELEGRAFOS</t>
  </si>
  <si>
    <t>SERVICIOS DE RADIODIFUSION Y TELEVISION</t>
  </si>
  <si>
    <t>SERVICIOS PARA EL DESARROLLO DE LA TELEFONIA</t>
  </si>
  <si>
    <t>SERVICIOS DE CABLE POR TELEVISION</t>
  </si>
  <si>
    <t>PROGRAMA DE RECONSTRUCCION ORIGINADO POR LA TORMENTA TROPICAL STAN</t>
  </si>
  <si>
    <t>MINISTERIO DE ENERGÍA Y MINAS</t>
  </si>
  <si>
    <t>EXPLORACION, EXPLOTACION Y COMERCIALIZACION PETROLERA</t>
  </si>
  <si>
    <t>EXPLORACION Y EXPLOTACION MINERA</t>
  </si>
  <si>
    <t>INCREMENTO DE LA ENERGIA RENOVABLE EN LA MATRIZ ENERGETICA</t>
  </si>
  <si>
    <t>SERVICIOS TECNICOS DE LABORATORIO</t>
  </si>
  <si>
    <t>SEGURIDAD RADIOLOGICA</t>
  </si>
  <si>
    <t>MINISTERIO DE CULTURA Y DEPORTES</t>
  </si>
  <si>
    <t>FOMENTO AL DEPORTE NO FEDERADO Y A LA RECREACIÓN</t>
  </si>
  <si>
    <t>RESTAURACIÓN, PRESERVACIÓN Y PROTECCIÓN DEL PATRIMONIO CULTURAL Y NATURAL</t>
  </si>
  <si>
    <t>FORMACIÓN, FOMENTO Y DIFUSIÓN DE LAS ARTES</t>
  </si>
  <si>
    <t>GESTIÓN DEL DESARROLLO CULTURAL</t>
  </si>
  <si>
    <t>SECRETARÍAS Y OTRAS DEPENDENCIAS DEL EJECUTIVO</t>
  </si>
  <si>
    <t>ACTIVIDADES DE BIENESTAR SOCIAL</t>
  </si>
  <si>
    <t>OBRAS SOCIALES</t>
  </si>
  <si>
    <t>PLANIFICACIÓN, MONITOREO Y EVALUACIÓN DE LA GESTIÓN PÚBLICA</t>
  </si>
  <si>
    <t>COORDINACIÓN DE POLÍTICAS Y PROYECTOS DE DESARROLLO</t>
  </si>
  <si>
    <t>ADMINISTRACIÓN DE RECURSOS HUMANOS DE LA ADMINISTRACIÓN PÚBLICA Y DEL RÉGIMEN DE CLASES PASIVAS CIVILES DEL ESTADO</t>
  </si>
  <si>
    <t>ASUNTOS DE SEGURIDAD ALIMENTARIA Y NUTRICIONAL</t>
  </si>
  <si>
    <t>COORDINACIÓN DE ACCIONES SOBRE DERECHOS HUMANOS</t>
  </si>
  <si>
    <t>ATENCIÓN A LA CONFLICTIVIDAD AGRARIA</t>
  </si>
  <si>
    <t>PROGRAMA NACIONAL DE RESARCIMIENTO</t>
  </si>
  <si>
    <t>ACCIONES DE INTELIGENCIA ESTRATÉGICA</t>
  </si>
  <si>
    <t>MANEJO INTEGRADO DE LA CUENCA Y DEL LAGO DE AMATITLÁN</t>
  </si>
  <si>
    <t>INFORMACIÓN Y DIVULGACIÓN GUBERNAMENTAL</t>
  </si>
  <si>
    <t>ORGANIZACIÓN Y FORMACIÓN DE LA JUVENTUD</t>
  </si>
  <si>
    <t>PROMOCIÓN DEL DESARROLLO CIENTÍFICO Y TECNOLÓGICO</t>
  </si>
  <si>
    <t>PROMOCIÓN Y DESARROLLO INTEGRAL DE LA MUJER</t>
  </si>
  <si>
    <t>SEGUIMIENTO DEL CUMPLIMIENTO DE LOS ACUERDOS DE PAZ</t>
  </si>
  <si>
    <t>APOYO Y PARTICIPACIÓN PARA EL DESARROLLO INTEGRAL DE LOS PUEBLOS INDÍGENAS</t>
  </si>
  <si>
    <t>SERVICIOS GENERALES DE LA PRESIDENCIA</t>
  </si>
  <si>
    <t>PROTECCIÓN CONTRA LA VIOLENCIA SEXUAL, EXPLOTACIÓN Y TRATA DE PERSONAS</t>
  </si>
  <si>
    <t>DEFENSORÍA DE LA MUJER INDÍGENA</t>
  </si>
  <si>
    <t>FORTALECIMIENTO Y APOYO AL SISTEMA NACIONAL DE SEGURIDAD</t>
  </si>
  <si>
    <t>GESTIÓN PRIVADA PRESIDENCIAL</t>
  </si>
  <si>
    <t>MANEJO INTEGRADO DE LA CUENCA DEL LAGO DE ATITLÁN</t>
  </si>
  <si>
    <t>ACCIONES CONTRA LA DISCRIMINACIÓN Y EL RACISMO CONTRA LOS PUEBLOS INDÍGENAS EN GUATEMALA</t>
  </si>
  <si>
    <t>INSPECTORÍA GENERAL DEL SISTEMA NACIONAL DE SEGURIDAD</t>
  </si>
  <si>
    <t>ESTUDIOS ESTRATÉGICOS EN SEGURIDAD</t>
  </si>
  <si>
    <t>EDUCACIÓN PARA LA PREVENCIÓN Y TRATAMIENTO AL CONSUMO DE DROGAS</t>
  </si>
  <si>
    <t>MINISTERIO DE AMBIENTE Y RECURSOS NATURALES</t>
  </si>
  <si>
    <t>CONSERVACIÓN Y PROTECCIÓN DE LOS RECURSOS NATURALES Y AMBIENTE</t>
  </si>
  <si>
    <t>SENSIBILIZACIÓN SOCIO AMBIENTAL Y PARTICIPACIÓN CIUDADANA</t>
  </si>
  <si>
    <t>DESARROLLO AMBIENTAL DE PETÉN</t>
  </si>
  <si>
    <t>MINISTERIO DE DESARROLLO SOCIAL</t>
  </si>
  <si>
    <t>TRANSFERENCIAS MONETARIAS CONDICIONADAS EN SALUD Y EDUCACIÓN</t>
  </si>
  <si>
    <t>DOTACIONES, SERVICIOS E INFRAESTRUCTURA PARA EL DESARROLLO SOCIAL</t>
  </si>
  <si>
    <t>PREVENCIÓN DE LA DELINCUENCIA EN ADOLESCENTES Y JÓVENES</t>
  </si>
  <si>
    <t>PROCURADURÍA GENERAL DE LA NACIÓN</t>
  </si>
  <si>
    <t>PROTECCIÓN DE LOS DERECHOS DE LA FAMILIA</t>
  </si>
  <si>
    <t>REPRESENTACIÓN Y DEFENSA DE LOS INTERESES DEL ESTADO</t>
  </si>
  <si>
    <t>CONSULTORÍA Y ASESORÍA DEL ESTADO</t>
  </si>
  <si>
    <t>Por Secretarías y Programas</t>
  </si>
  <si>
    <t>CONSEJO NACIONAL DE ÁREAS PROTEGIDAS</t>
  </si>
  <si>
    <t>SECRETARÍA DE PLANIFICACIÓN Y PROGRAMACIÓN DE LA PRESIDENCIA</t>
  </si>
  <si>
    <t>SECRETARÍA DE COORDINACIÓN  EJECUTIVA  DE LA PRESIDENCIA</t>
  </si>
  <si>
    <t>OFICINA NACIONAL DE SERVICIO CIVIL</t>
  </si>
  <si>
    <t>COMISIÓN PRESIDENCIAL COORDINADORA DE LA POLÍTICA DEL EJECUTIVO EN MATERIA DE DERECHOS HUMANOS</t>
  </si>
  <si>
    <t>SECRETARÍA DE SEGURIDAD ALIMENTARIA Y NUTRICIONAL DE LA PRESIDENCIA DE LA REPÚBLICA</t>
  </si>
  <si>
    <t>SECRETARÍA DE COMUNICACIÓN SOCIAL DE LA PRESIDENCIA</t>
  </si>
  <si>
    <t>SECRETARÍA DE ASUNTOS AGRARIOS DE LA PRESIDENCIA DE LA REPÚBLICA</t>
  </si>
  <si>
    <t>AUTORIDAD PARA EL MANEJO SUSTENTABLE DE LA CUENCA Y DEL LAGO DE AMATITLÁN</t>
  </si>
  <si>
    <t>SECRETARÍA TÉCNICA DEL CONSEJO NACIONAL DE SEGURIDAD</t>
  </si>
  <si>
    <t>CONSEJO NACIONAL DE LA JUVENTUD</t>
  </si>
  <si>
    <t>SECRETARÍA  NACIONAL DE CIENCIA Y TECNOLOGÍA</t>
  </si>
  <si>
    <t>SECRETARÍA PRESIDENCIAL DE LA MUJER</t>
  </si>
  <si>
    <t>FONDO DE DESARROLLO INDÍGENA GUATEMALTECO</t>
  </si>
  <si>
    <t>SECRETARÍA GENERAL DE LA PRESIDENCIA DE LA REPÚBLICA</t>
  </si>
  <si>
    <t>SECRETARÍA PRIVADA DE LA PRESIDENCIA</t>
  </si>
  <si>
    <t>AUTORIDAD PARA EL MANEJO SUSTENTABLE DE LA CUENCA DEL LAGO DE ATITLÁN Y SU ENTORNO</t>
  </si>
  <si>
    <t>COMISIÓN PRESIDENCIAL CONTRA LA DISCRIMINACIÓN Y EL RACISMO CONTRA LOS PUEBLOS INDÍGENAS</t>
  </si>
  <si>
    <t>SECRETARÍA EJECUTIVA COMISIÓN CONTRA LAS ADICCIONES Y EL TRÁFICO ILÍCITO DE DROGAS</t>
  </si>
  <si>
    <t>Ejecución del Presupuesto de Egresos por Función</t>
  </si>
  <si>
    <t>APORTES INSTITUCIONALES</t>
  </si>
  <si>
    <t>DESCRIPCIÓN</t>
  </si>
  <si>
    <t>APORTE A MUNICIPALIDADES</t>
  </si>
  <si>
    <t>APORTE A CONSEJOS DEPARTAMENTALES DE DESARROLLO</t>
  </si>
  <si>
    <t>CLASES PASIVAS CIVILES DEL ESTADO</t>
  </si>
  <si>
    <t>OTRAS OBLIGACIONES DEL ESTADO</t>
  </si>
  <si>
    <t>Ejecución del Presupuesto de Egresos por Aporte</t>
  </si>
  <si>
    <t>Partidas No Asignables a Programas</t>
  </si>
  <si>
    <t>UNIDAD NACIONAL DE ATENCION AL ENFERMO RENAL CRONICO UNAERC</t>
  </si>
  <si>
    <t>UNIDAD DE CIRUGIA CARDIOVASCULAR DE GUATEMALA</t>
  </si>
  <si>
    <t>Unidad Nacional de Oncología Pediátrica</t>
  </si>
  <si>
    <t>Liga Nacional Contra el Cáncer</t>
  </si>
  <si>
    <t>ASOCIACION OBRAS SOCIALES DEL SANTO HERMANO PEDRO FRAILES FRANCISCANOS O.F.M.</t>
  </si>
  <si>
    <t>SAINT JOSEPH S HOSPICE ASSOCIATION (ASOCIACION HOSPICIO DE SAN JOSE)</t>
  </si>
  <si>
    <t>FUNDACION PROBIENESTAR DEL MINUSVALIDO Y/O FUNDABIEM</t>
  </si>
  <si>
    <t>ORGANIZACION CRISTIANA DE BENEFICIO SOCIAL  ESPERANZA DE VIDA ONG</t>
  </si>
  <si>
    <t>CRUZ ROJA GUATEMALTECA</t>
  </si>
  <si>
    <t>FUNDACION DE ASISTENCIA SOCIAL DE LA IGLESIA CATOLICA DE LA ARQUIDIOCESIS DE GUATEMALA</t>
  </si>
  <si>
    <t>FUNDACION GUATEMALTECO AMERICANA DE CIRUGIA ORTOPEDICA AVAN.</t>
  </si>
  <si>
    <t>FUNDACION MARGARITA TEJADA PARA NIÑOS CON SINDROME DE DOWN</t>
  </si>
  <si>
    <t>Fundación de Asistencia Médica y Ocupacional para la recuperación del Enfermo Renal</t>
  </si>
  <si>
    <t>FUNDACION GUATEMALTECA DE TRASPLANTE HEPATICO</t>
  </si>
  <si>
    <t>Unidad de Oftalmología</t>
  </si>
  <si>
    <t>LIGA GUATEMALTECA  CONTRA LAS ENFERMEDADES  DEL CORAZON</t>
  </si>
  <si>
    <t>EL REFUGIO DE LA NIÑEZ (ONG)</t>
  </si>
  <si>
    <t>FUNDACION DE ESPECIALIDADES MATERNO INFANTIL</t>
  </si>
  <si>
    <t>Fundación Red de Sobrevivientes de Violencia Doméstica</t>
  </si>
  <si>
    <t>FUNDACION ALDO CASTAÑEDA</t>
  </si>
  <si>
    <t>INSTITUTO NEUROLOGICO DE GUATEMALA</t>
  </si>
  <si>
    <t>ASOCIACION HUMANA ONG</t>
  </si>
  <si>
    <t>MISIONEROS DE SAN CARLOS SCALABRINIANOS</t>
  </si>
  <si>
    <t>Sociedad Protectora del Niño</t>
  </si>
  <si>
    <t>ASOCIACION "HERMANA TIERRA" O.N.L.U.S.</t>
  </si>
  <si>
    <t>ASOCIACION DE SEÑORAS DE LA CARIDAD DE SAN VICENTE DE PAUL</t>
  </si>
  <si>
    <t>ASOCIACIÓN GUATEMALTECA DE OLIMPIADAS ESPECIALES</t>
  </si>
  <si>
    <t>Asociación Hospital de la Familia San Marcos</t>
  </si>
  <si>
    <t>ASOCIACION PARA EL DESARROLLO CEREBRAL DEL NIÑO</t>
  </si>
  <si>
    <t>CLUB DE LEONES DE GUATEMALA, CENTROAMERICA</t>
  </si>
  <si>
    <t>Patronato de Acción Contra la Lepra</t>
  </si>
  <si>
    <t>ASOCIACION DE DESARROLLO INTEGRAL Y CONSULTORIA MARQUENSE</t>
  </si>
  <si>
    <t>CENTRO DE INTEGRACION FAMILIAR DE GUATEMALA</t>
  </si>
  <si>
    <t>Fundación Remar de Guatemala</t>
  </si>
  <si>
    <t>ASOCIACION CIVIL AYUDAME A ESCUCHAR</t>
  </si>
  <si>
    <t>Asociación Católica Amor y Acción</t>
  </si>
  <si>
    <t>Centro de Investigación Epidemiológica en Salud Reproductiva y Familiar</t>
  </si>
  <si>
    <t>CONSEJO DE BIENESTAR SOCIAL DE GUATEMALA</t>
  </si>
  <si>
    <t>Situación Financiera de la Administración Central</t>
  </si>
  <si>
    <t>Millones de Quetzales y Porcentajes</t>
  </si>
  <si>
    <t>Asignación</t>
  </si>
  <si>
    <t xml:space="preserve">Vigente </t>
  </si>
  <si>
    <t>Modificado</t>
  </si>
  <si>
    <t xml:space="preserve">Ingresos Totales </t>
  </si>
  <si>
    <t>Ingresos Corrientes</t>
  </si>
  <si>
    <t>Impuestos Directos</t>
  </si>
  <si>
    <t>Impuestos Indirectos</t>
  </si>
  <si>
    <t>Impuesto al Valor Agregado</t>
  </si>
  <si>
    <t xml:space="preserve">No Tributarios y Transferencias </t>
  </si>
  <si>
    <t>Ingresos de Capital</t>
  </si>
  <si>
    <t>Gastos Totales</t>
  </si>
  <si>
    <t>Gastos Corrientes</t>
  </si>
  <si>
    <t>Intereses</t>
  </si>
  <si>
    <t>Deuda  interna</t>
  </si>
  <si>
    <t>Deuda externa</t>
  </si>
  <si>
    <t>Préstamos</t>
  </si>
  <si>
    <t>Gastos de Capital</t>
  </si>
  <si>
    <t>Resultado en Cuenta Corriente</t>
  </si>
  <si>
    <t>Resultado Primario</t>
  </si>
  <si>
    <t>Resultado Presupuestal</t>
  </si>
  <si>
    <t>Financiamiento Total</t>
  </si>
  <si>
    <t>Financiamiento Externo Neto</t>
  </si>
  <si>
    <t xml:space="preserve">Desembolsos </t>
  </si>
  <si>
    <t>Amortizaciones</t>
  </si>
  <si>
    <t>Financiamiento Interno Neto</t>
  </si>
  <si>
    <t xml:space="preserve">Negociación Neta  </t>
  </si>
  <si>
    <t>Primas por colocación interna de bonos</t>
  </si>
  <si>
    <t>Amortización de Primas de Deuda Interna</t>
  </si>
  <si>
    <t xml:space="preserve">Amortización por el Costo de la Política Monetaria </t>
  </si>
  <si>
    <t>Series del Gasto Total</t>
  </si>
  <si>
    <t>(Cifras en Porcentajes)</t>
  </si>
  <si>
    <t>Asignado</t>
  </si>
  <si>
    <t>Devengado</t>
  </si>
  <si>
    <t>% de Ejec</t>
  </si>
  <si>
    <t>Promedio</t>
  </si>
  <si>
    <t>no</t>
  </si>
  <si>
    <t>Ministerio de Gobernación</t>
  </si>
  <si>
    <t>Variación de Caja (+) disminución (-) aumento</t>
  </si>
  <si>
    <t>Ejercicio Fiscal 2019</t>
  </si>
  <si>
    <t>Raciones</t>
  </si>
  <si>
    <t>Cupones</t>
  </si>
  <si>
    <t>en beneficio comunal, a nivel departamental</t>
  </si>
  <si>
    <t>Raciones de alimentos entregadas por acciones</t>
  </si>
  <si>
    <t>Cupones entregados a población afectada</t>
  </si>
  <si>
    <t>por hambre estacional, a nivel departamental</t>
  </si>
  <si>
    <t>Estudiantes atendidos en el Programa de Alimentación Escolar</t>
  </si>
  <si>
    <t>Ejercicios Fiscales 2016-2019</t>
  </si>
  <si>
    <t>Dosis de vacunación aplicadas en la semana</t>
  </si>
  <si>
    <t>de vacunación anual</t>
  </si>
  <si>
    <t>Dosis Programadas</t>
  </si>
  <si>
    <t>Dosis Administradas</t>
  </si>
  <si>
    <t>Vacuna</t>
  </si>
  <si>
    <t>SPR</t>
  </si>
  <si>
    <t>Contra la poliomielitis (IPV más OPV)</t>
  </si>
  <si>
    <t>BCG</t>
  </si>
  <si>
    <t>Rotavirus</t>
  </si>
  <si>
    <t>Neumococo</t>
  </si>
  <si>
    <t>Pentavalente</t>
  </si>
  <si>
    <t>Tdap trabajador de salud</t>
  </si>
  <si>
    <t>VPH</t>
  </si>
  <si>
    <t>Td</t>
  </si>
  <si>
    <t>DPT</t>
  </si>
  <si>
    <t>Cobertura de educación bilingüe intercultural por nivel</t>
  </si>
  <si>
    <t>Ciclo Educativo 2016-2019</t>
  </si>
  <si>
    <t>Docentes beneficiados con valija didáctica</t>
  </si>
  <si>
    <t>2020/p</t>
  </si>
  <si>
    <t>2021/p</t>
  </si>
  <si>
    <t>Fuente: Banco Mundial  "Perspectivas Económicas Mundiales, Enero de 2020".</t>
  </si>
  <si>
    <t>p/proyección</t>
  </si>
  <si>
    <t>AÑO DE REFERENCIA 2013</t>
  </si>
  <si>
    <t>Años:  2013 - 2020</t>
  </si>
  <si>
    <t>Real 1/</t>
  </si>
  <si>
    <t>Nominal 2/</t>
  </si>
  <si>
    <t>2016 p/</t>
  </si>
  <si>
    <t>2017 p/</t>
  </si>
  <si>
    <t>2018 p/</t>
  </si>
  <si>
    <t>2019 e/</t>
  </si>
  <si>
    <t>2020 py/ (bajo)</t>
  </si>
  <si>
    <t>2020 py/ (alto)</t>
  </si>
  <si>
    <t>1/ Millones de quetzales en medidas encadenadas de volumen con año de referencia 2013.</t>
  </si>
  <si>
    <t>2/ Millones de quetzales de cada año.</t>
  </si>
  <si>
    <t>p/  Cifras preliminares.</t>
  </si>
  <si>
    <t>e/  Cifras estimadas.</t>
  </si>
  <si>
    <t>py/ Cifras proyectadas.</t>
  </si>
  <si>
    <r>
      <t xml:space="preserve">2019 </t>
    </r>
    <r>
      <rPr>
        <b/>
        <vertAlign val="superscript"/>
        <sz val="12"/>
        <color indexed="9"/>
        <rFont val="Arial Unicode MS"/>
        <family val="2"/>
      </rPr>
      <t xml:space="preserve">py/ </t>
    </r>
  </si>
  <si>
    <t>ÍNDICE DE CONFIANZA DE LA ACTIVIDAD ECONÓMICA DEL SECTOR PRIVADO</t>
  </si>
  <si>
    <t>Inflación Subyacente</t>
  </si>
  <si>
    <t>Rango inferior meta</t>
  </si>
  <si>
    <t xml:space="preserve">Inflación Total </t>
  </si>
  <si>
    <t>Rango superior meta</t>
  </si>
  <si>
    <t>Fuente: Instituto Nacional de Estadística (INE).</t>
  </si>
  <si>
    <r>
      <t xml:space="preserve">INFLACIÓN SUBYACENTE </t>
    </r>
    <r>
      <rPr>
        <b/>
        <vertAlign val="superscript"/>
        <sz val="14"/>
        <color indexed="18"/>
        <rFont val="Book Antiqua"/>
        <family val="1"/>
      </rPr>
      <t>1/</t>
    </r>
  </si>
  <si>
    <t>1/ A partir de enero de 2017, se implementó un promedio ponderado de ocho metodologías de inflación subyacente tanto de exclusión fija como variable. La información histórica inicia a partir de enero de 2012.</t>
  </si>
  <si>
    <t>Fuente: Instituto Nacional de Estadística (INE) y  Banco de Guatemala.</t>
  </si>
  <si>
    <t xml:space="preserve">   </t>
  </si>
  <si>
    <t>Ingresos Tributarios Netos Mensuales</t>
  </si>
  <si>
    <t xml:space="preserve"> 2010 -  2019*</t>
  </si>
  <si>
    <t>Mes</t>
  </si>
  <si>
    <t>2018-2019</t>
  </si>
  <si>
    <t>Comparación de ingresos tributarios de la Administración Central</t>
  </si>
  <si>
    <t>Acumulado a diciembre 2019 - 2018</t>
  </si>
  <si>
    <t xml:space="preserve"> - Millones de quetzales y porcentajes -</t>
  </si>
  <si>
    <t>2019*</t>
  </si>
  <si>
    <t>Absolutas</t>
  </si>
  <si>
    <t>Relativas</t>
  </si>
  <si>
    <t xml:space="preserve">  Sobre la Renta</t>
  </si>
  <si>
    <t xml:space="preserve">  Sobre Inmuebles y otros sobre patrimonio</t>
  </si>
  <si>
    <t xml:space="preserve">  Empresas Mercantiles y Agropecuarias</t>
  </si>
  <si>
    <t xml:space="preserve">  Extraordinario y Temporal de Apoyo a los Acuerdos de Paz</t>
  </si>
  <si>
    <t xml:space="preserve">  Impuesto de Solidaridad</t>
  </si>
  <si>
    <t>Doméstico</t>
  </si>
  <si>
    <t>Importaciones</t>
  </si>
  <si>
    <t>IPRIMA</t>
  </si>
  <si>
    <t>Regalías Petroleras e Hidrocarburos Compartibles</t>
  </si>
  <si>
    <t>Salida del País</t>
  </si>
  <si>
    <t>Tabaco</t>
  </si>
  <si>
    <t>Otros Indirectos</t>
  </si>
  <si>
    <t>Devoluciones de Crédito Fiscal del IVA</t>
  </si>
  <si>
    <t>Autocompensación Crédito Fiscal a los Exportadores</t>
  </si>
  <si>
    <t>Devolución y Autocompensación Total</t>
  </si>
  <si>
    <t>* Cifras preliminares.</t>
  </si>
  <si>
    <r>
      <t xml:space="preserve">Real </t>
    </r>
    <r>
      <rPr>
        <b/>
        <vertAlign val="superscript"/>
        <sz val="11"/>
        <color indexed="9"/>
        <rFont val="Century Schoolbook"/>
        <family val="1"/>
      </rPr>
      <t>1/</t>
    </r>
  </si>
  <si>
    <r>
      <t xml:space="preserve">Nominal </t>
    </r>
    <r>
      <rPr>
        <b/>
        <vertAlign val="superscript"/>
        <sz val="11"/>
        <color indexed="9"/>
        <rFont val="Century Schoolbook"/>
        <family val="1"/>
      </rPr>
      <t>2/</t>
    </r>
  </si>
  <si>
    <r>
      <t xml:space="preserve">2016 </t>
    </r>
    <r>
      <rPr>
        <b/>
        <vertAlign val="superscript"/>
        <sz val="11"/>
        <color indexed="9"/>
        <rFont val="Century Schoolbook"/>
        <family val="1"/>
      </rPr>
      <t>p/</t>
    </r>
  </si>
  <si>
    <r>
      <t xml:space="preserve">2017 </t>
    </r>
    <r>
      <rPr>
        <b/>
        <vertAlign val="superscript"/>
        <sz val="11"/>
        <color indexed="9"/>
        <rFont val="Century Schoolbook"/>
        <family val="1"/>
      </rPr>
      <t>p/</t>
    </r>
  </si>
  <si>
    <r>
      <t xml:space="preserve">2018 </t>
    </r>
    <r>
      <rPr>
        <b/>
        <vertAlign val="superscript"/>
        <sz val="11"/>
        <color indexed="9"/>
        <rFont val="Century Schoolbook"/>
        <family val="1"/>
      </rPr>
      <t>p/</t>
    </r>
  </si>
  <si>
    <r>
      <t xml:space="preserve">2019 </t>
    </r>
    <r>
      <rPr>
        <b/>
        <vertAlign val="superscript"/>
        <sz val="11"/>
        <color indexed="9"/>
        <rFont val="Century Schoolbook"/>
        <family val="1"/>
      </rPr>
      <t>e/</t>
    </r>
  </si>
  <si>
    <r>
      <t xml:space="preserve">2020 </t>
    </r>
    <r>
      <rPr>
        <b/>
        <vertAlign val="superscript"/>
        <sz val="11"/>
        <color indexed="9"/>
        <rFont val="Century Schoolbook"/>
        <family val="1"/>
      </rPr>
      <t>py/</t>
    </r>
    <r>
      <rPr>
        <b/>
        <sz val="11"/>
        <color indexed="9"/>
        <rFont val="Century Schoolbook"/>
        <family val="1"/>
      </rPr>
      <t xml:space="preserve"> (bajo)</t>
    </r>
  </si>
  <si>
    <r>
      <t xml:space="preserve">2020 </t>
    </r>
    <r>
      <rPr>
        <b/>
        <vertAlign val="superscript"/>
        <sz val="11"/>
        <color indexed="9"/>
        <rFont val="Century Schoolbook"/>
        <family val="1"/>
      </rPr>
      <t>py/</t>
    </r>
    <r>
      <rPr>
        <b/>
        <sz val="11"/>
        <color indexed="9"/>
        <rFont val="Century Schoolbook"/>
        <family val="1"/>
      </rPr>
      <t xml:space="preserve"> (alto)</t>
    </r>
  </si>
  <si>
    <r>
      <rPr>
        <vertAlign val="superscript"/>
        <sz val="9"/>
        <rFont val="Century Schoolbook"/>
        <family val="1"/>
      </rPr>
      <t>1/</t>
    </r>
    <r>
      <rPr>
        <sz val="9"/>
        <rFont val="Century Schoolbook"/>
        <family val="1"/>
      </rPr>
      <t xml:space="preserve"> Millones de quetzales en medidas encadenadas de volumen con año de referencia 2013</t>
    </r>
  </si>
  <si>
    <r>
      <rPr>
        <vertAlign val="superscript"/>
        <sz val="9"/>
        <rFont val="Century Schoolbook"/>
        <family val="1"/>
      </rPr>
      <t>2/</t>
    </r>
    <r>
      <rPr>
        <sz val="9"/>
        <rFont val="Century Schoolbook"/>
        <family val="1"/>
      </rPr>
      <t xml:space="preserve"> Millones de quetzales de cada año</t>
    </r>
  </si>
  <si>
    <r>
      <rPr>
        <vertAlign val="superscript"/>
        <sz val="9"/>
        <rFont val="Century Schoolbook"/>
        <family val="1"/>
      </rPr>
      <t>p/</t>
    </r>
    <r>
      <rPr>
        <sz val="9"/>
        <rFont val="Century Schoolbook"/>
        <family val="1"/>
      </rPr>
      <t xml:space="preserve">  Cifras preliminares</t>
    </r>
  </si>
  <si>
    <r>
      <rPr>
        <vertAlign val="superscript"/>
        <sz val="9"/>
        <rFont val="Century Schoolbook"/>
        <family val="1"/>
      </rPr>
      <t>e/</t>
    </r>
    <r>
      <rPr>
        <sz val="9"/>
        <rFont val="Century Schoolbook"/>
        <family val="1"/>
      </rPr>
      <t xml:space="preserve">  Cifras estimadas</t>
    </r>
  </si>
  <si>
    <r>
      <rPr>
        <vertAlign val="superscript"/>
        <sz val="9"/>
        <rFont val="Century Schoolbook"/>
        <family val="1"/>
      </rPr>
      <t>py/</t>
    </r>
    <r>
      <rPr>
        <sz val="9"/>
        <rFont val="Century Schoolbook"/>
        <family val="1"/>
      </rPr>
      <t xml:space="preserve"> Cifras proyectadas</t>
    </r>
  </si>
  <si>
    <t>2019 p/</t>
  </si>
  <si>
    <t>2020 py/</t>
  </si>
  <si>
    <t>2020 py/ (medio)</t>
  </si>
  <si>
    <t>página 7</t>
  </si>
  <si>
    <t>Saldo</t>
  </si>
  <si>
    <t>Interna</t>
  </si>
  <si>
    <t>Externa</t>
  </si>
  <si>
    <t>SALDO ANUAL DE ENDEUDAMIENTO POR OPERACIONES</t>
  </si>
  <si>
    <t>Composición</t>
  </si>
  <si>
    <t>Pág 5</t>
  </si>
  <si>
    <t>Fija</t>
  </si>
  <si>
    <t>Variable</t>
  </si>
  <si>
    <t>Nacional</t>
  </si>
  <si>
    <t>Extranjera</t>
  </si>
  <si>
    <t>Financiamiento del Presupuesto 2019</t>
  </si>
  <si>
    <t>Prestamos</t>
  </si>
  <si>
    <t>Ejercicios Fiscales 2008-2019</t>
  </si>
  <si>
    <t>Estructura de la Ejecución</t>
  </si>
  <si>
    <t>Al 31 de diciembre de 2019*</t>
  </si>
  <si>
    <t>Secretarías y Otras Dependencias del Ejecutivo</t>
  </si>
  <si>
    <t>Al 31 de diciembre de 2019</t>
  </si>
  <si>
    <t>Servicio de vigilancia de desarrollo infantil</t>
  </si>
  <si>
    <t>Secretaría de Bienestar Social</t>
  </si>
  <si>
    <t>Dotación de alimentos comunitarios, damnificados por eventos climáticos y vulnerables al riesgo</t>
  </si>
  <si>
    <t>Transferencias monetarias con énfasis en Alimentos</t>
  </si>
  <si>
    <t>Gobernanza Local en SAN</t>
  </si>
  <si>
    <t>Apoyo al incremento de ingresos en el hogar para la prevención de la desnutrición crónica</t>
  </si>
  <si>
    <t>Ministerio de Trabajo y Previsión Social</t>
  </si>
  <si>
    <t>Servicios de capacitación y formación para el trabajo</t>
  </si>
  <si>
    <t>Servicios de colocación e intermediación laboral</t>
  </si>
  <si>
    <t>Servicios de inspección laboral</t>
  </si>
  <si>
    <t>Construcción y Mejoramiento de carreteras primarias, puentes y distribuidores de transito</t>
  </si>
  <si>
    <t>Construcción y mejoramiento de carreteras secundarias</t>
  </si>
  <si>
    <t>Servicios de apoyo en producción y comercialización artesanal</t>
  </si>
  <si>
    <t>Servicios de apoyo técnico a mujeres microempresarias para empoderamiento económico</t>
  </si>
  <si>
    <t>Apoyo a Disponibilidad y Consumo de Alimentos por Desnutrición Crónica</t>
  </si>
  <si>
    <t>Construcción, ampliación, reposición y mejoramiento de edificios de salud</t>
  </si>
  <si>
    <t>Transferencias monetarias con énfasis en Educación</t>
  </si>
  <si>
    <t>Participación Comunitaria</t>
  </si>
  <si>
    <t>% PIB</t>
  </si>
  <si>
    <t>% Ejecución</t>
  </si>
  <si>
    <t>Ingresos Tributarios*</t>
  </si>
  <si>
    <t>Eurobonos</t>
  </si>
  <si>
    <t>Negociación Neta de Primas por colocación</t>
  </si>
  <si>
    <t>Colocación</t>
  </si>
  <si>
    <t>Amortización</t>
  </si>
  <si>
    <t>Déficit de la Administración Central</t>
  </si>
  <si>
    <t>Ejercicios Fiscales 2000-2019</t>
  </si>
  <si>
    <t>(Porcentaje del PIB)</t>
  </si>
  <si>
    <t>% Ejec</t>
  </si>
  <si>
    <t>ATENCIÓN A LA CONFLICTIVIDAD SOCIAL</t>
  </si>
  <si>
    <t>SERVICIOS DE INTELIGENCIA CIVIL (ACTIVIDAD COMÚN A LOS PROGRAMAS 11, 12 Y 13)</t>
  </si>
  <si>
    <t>SERVICIOS DE GOBIERNO DEPARTAMENTAL Y REGISTRO DE PERSONAS JURÍDICAS</t>
  </si>
  <si>
    <t>ACTIVIDADES COMUNES A LOS PROGRAMAS 11, 12, 13 Y 14, SERVICIOS DE EDUCACION Y SALUD</t>
  </si>
  <si>
    <t>REGISTRO Y CONTROL DE ARMAS Y MUNICIONES</t>
  </si>
  <si>
    <t>ACTIVIDADES COMUNES A LOS PROGRAMAS DE PREPRIMARIA, PRIMARIA, BÁSICO Y DIVERSIFICADO (PRG. 11, 12, 13 Y 14)</t>
  </si>
  <si>
    <t>ACTIVIDADES COMUNES A LOS PROGRAMAS DE PREPRIMARIA Y PRIMARIA (PRG. 11 Y 12)</t>
  </si>
  <si>
    <t>ACTIVIDADES COMUNES A LOS PROGRAMAS DE PRIMARIA, BÁSICO Y DIVERSIFICADO (PRG. 12, 13 Y 14)</t>
  </si>
  <si>
    <t>EDUCACIÓN INICIAL</t>
  </si>
  <si>
    <t>DESARROLLO SOSTENIBLE DEL SECTOR ENERGETICO, MINERO Y DE HIDROCARBUROS (ACTIVIDAD COMUN A LOS PROGRAMAS 11, 12 Y 15)</t>
  </si>
  <si>
    <t>RESTAURACIÓN, PROTECCIÓN, CONSERVACIÓN DE ÁREAS PROTEGIDAS Y DIVERSIDAD BIOLÓGICA</t>
  </si>
  <si>
    <t>GESTIÓN AMBIENTAL CON ÉNFASIS EN EL CAMBIO CLIMÁTICO</t>
  </si>
  <si>
    <t>SERVICIOS DE LA DEUDA PUBLICA</t>
  </si>
  <si>
    <t>SERVICIOS DE LA DEUDA PÚBLICA</t>
  </si>
  <si>
    <t>SERVICIOS DE APOYO A LOS PROGRAMAS SOCIALES (ACTIVIDAD COMÚN A LOS PROGRAMAS 14, 15 Y 21)</t>
  </si>
  <si>
    <t>Ejecución</t>
  </si>
  <si>
    <t>x</t>
  </si>
  <si>
    <t>SECRETARÍA DE BIENESTAR SOCIAL DE LA PRESIDENCIA DE LA REPÚBLICA</t>
  </si>
  <si>
    <t>SECRETARÍA DE LA PAZ</t>
  </si>
  <si>
    <t>SECRETARÍA DE OBRAS SOCIALES DE LA ESPOSA DEL PRESIDENTE</t>
  </si>
  <si>
    <t>SECRETARÍA DE INTELIGENCIA ESTRATÉGICA DEL ESTADO</t>
  </si>
  <si>
    <t>SECRETARÍA CONTRA LA VIOLENCIA SEXUAL, EXPLOTACIÓN Y TRATA DE PERSONAS</t>
  </si>
  <si>
    <t>Administración de Justicia</t>
  </si>
  <si>
    <t>Educación Universitaria o Superior</t>
  </si>
  <si>
    <t>Administración Fiscal, Monetaria y Servicios de Fiscalización</t>
  </si>
  <si>
    <t>Servicios Públicos Generales</t>
  </si>
  <si>
    <t>Enfermedad, Funcionamiento Corporal y Discapacidad</t>
  </si>
  <si>
    <t>Administración Legislativa, Ejecutiva y Asuntos Exteriores</t>
  </si>
  <si>
    <t>Servicios Deportivos y de Recreación</t>
  </si>
  <si>
    <t>Defensoría Pública Penal y de los Derechos Humanos</t>
  </si>
  <si>
    <t>Servicios de Prevención y Control de Incendios, y Servicios de Rescate y Auxilio</t>
  </si>
  <si>
    <t>Desarrollo Comunitario</t>
  </si>
  <si>
    <t>Transporte</t>
  </si>
  <si>
    <t>Otras Actividades Económicas y Financieras</t>
  </si>
  <si>
    <t>Asuntos Económicos, Comerciales y Laborales en General</t>
  </si>
  <si>
    <t>Actividades Deportivas, Recreativas, Cultura y Religión</t>
  </si>
  <si>
    <t>Atención a Desastres  y Gestión de Riesgos</t>
  </si>
  <si>
    <t>Asuntos económicos</t>
  </si>
  <si>
    <t>Abastecimiento de Agua</t>
  </si>
  <si>
    <t>Educación Preprimaria y Primaria</t>
  </si>
  <si>
    <t>Ordenación de Aguas Residuales</t>
  </si>
  <si>
    <t>Educación Media</t>
  </si>
  <si>
    <t>Servicios Hospitalarios</t>
  </si>
  <si>
    <t>Educación no Atribuible a Ningún Nivel Escolarizado</t>
  </si>
  <si>
    <t>Ordenación de Desechos</t>
  </si>
  <si>
    <t>Servicios Generales</t>
  </si>
  <si>
    <t>Gestión para la Reducción de Riesgos a Desastres</t>
  </si>
  <si>
    <t>Agricultura, Producción Pecuaria, Silvicultura, Caza y Pesca</t>
  </si>
  <si>
    <t>Edad Avanzada</t>
  </si>
  <si>
    <t>Protección de la Diversidad Biológica y del Paisaje</t>
  </si>
  <si>
    <t>Salud y Asistencia Social</t>
  </si>
  <si>
    <t>Niño y niña de 2 a menor de 5 años con desparasitación</t>
  </si>
  <si>
    <t>Mejoramiento de caminos rurales</t>
  </si>
  <si>
    <t>ADMÓN DE RECURSOS HUMANOS ADMÓN PÚBLICA Y DEL RÉGIMEN DE CLASES PASIVAS CIVILES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</si>
</sst>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_(* \(#,##0\);_(* &quot;-&quot;_);_(@_)"/>
    <numFmt numFmtId="43" formatCode="_(* #,##0.00_);_(* \(#,##0.00\);_(* &quot;-&quot;??_);_(@_)"/>
    <numFmt numFmtId="164" formatCode="#,##0.0"/>
    <numFmt numFmtId="165" formatCode="0.0"/>
    <numFmt numFmtId="166" formatCode="_-* #,##0.00\ _P_t_s_-;\-* #,##0.00\ _P_t_s_-;_-* &quot;-&quot;??\ _P_t_s_-;_-@_-"/>
    <numFmt numFmtId="167" formatCode="#."/>
    <numFmt numFmtId="168" formatCode="_([$€]* #,##0.00_);_([$€]* \(#,##0.00\);_([$€]* &quot;-&quot;??_);_(@_)"/>
    <numFmt numFmtId="169" formatCode="_([$€-2]* #,##0.00_);_([$€-2]* \(#,##0.00\);_([$€-2]* &quot;-&quot;??_)"/>
    <numFmt numFmtId="170" formatCode="_-* #,##0.00\ [$€]_-;\-* #,##0.00\ [$€]_-;_-* &quot;-&quot;??\ [$€]_-;_-@_-"/>
    <numFmt numFmtId="171" formatCode="_-* #,##0.00\ _Q_-;\-* #,##0.00\ _Q_-;_-* &quot;-&quot;??\ _Q_-;_-@_-"/>
    <numFmt numFmtId="172" formatCode="_-* #,##0.00_-;\-* #,##0.00_-;_-* &quot;-&quot;??_-;_-@_-"/>
    <numFmt numFmtId="173" formatCode="0_);\(0\)"/>
    <numFmt numFmtId="174" formatCode="_(* #,##0.0_);_(* \(#,##0.0\);_(* &quot;-&quot;??_);_(@_)"/>
    <numFmt numFmtId="175" formatCode="0.0%"/>
    <numFmt numFmtId="176" formatCode="0.00000"/>
    <numFmt numFmtId="177" formatCode="_(* #,##0.00000_);_(* \(#,##0.00000\);_(* &quot;-&quot;??_);_(@_)"/>
    <numFmt numFmtId="178" formatCode="_ * #,##0.00_ ;_ * \-#,##0.00_ ;_ * &quot;-&quot;??_ ;_ @_ "/>
    <numFmt numFmtId="179" formatCode="_ &quot;Q.&quot;* #,##0.00_ ;_ &quot;Q.&quot;* \-#,##0.00_ ;_ &quot;Q.&quot;* &quot;-&quot;??_ ;_ @_ "/>
    <numFmt numFmtId="180" formatCode="[$-100A]d&quot; de &quot;mmmm&quot; de &quot;yyyy;@"/>
    <numFmt numFmtId="181" formatCode="dd/mm/yy;@"/>
    <numFmt numFmtId="182" formatCode="h:mm:ss;@"/>
    <numFmt numFmtId="183" formatCode="[$-100A]h:mm:ss\ AM/PM;@"/>
    <numFmt numFmtId="184" formatCode="_(* #,##0.000000_);_(* \(#,##0.000000\);_(* &quot;-&quot;??_);_(@_)"/>
    <numFmt numFmtId="185" formatCode="_-* #,##0.0_-;\-* #,##0.0_-;_-* &quot;-&quot;??_-;_-@_-"/>
    <numFmt numFmtId="186" formatCode="#,##0.0_ ;\-#,##0.0\ "/>
  </numFmts>
  <fonts count="181">
    <font>
      <sz val="11"/>
      <color theme="1"/>
      <name val="Calibri"/>
      <family val="2"/>
      <scheme val="minor"/>
    </font>
    <font>
      <sz val="12"/>
      <color theme="1"/>
      <name val="Times New Roman"/>
      <family val="1"/>
    </font>
    <font>
      <b/>
      <sz val="12"/>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sz val="11"/>
      <color theme="1"/>
      <name val="Times New Roman"/>
      <family val="1"/>
    </font>
    <font>
      <b/>
      <sz val="10"/>
      <color theme="1"/>
      <name val="Times New Roman"/>
      <family val="1"/>
    </font>
    <font>
      <sz val="11"/>
      <name val="Calibri"/>
      <family val="2"/>
      <scheme val="minor"/>
    </font>
    <font>
      <sz val="11"/>
      <color indexed="8"/>
      <name val="Calibri"/>
      <family val="2"/>
    </font>
    <font>
      <sz val="10"/>
      <color theme="1"/>
      <name val="Arial"/>
      <family val="2"/>
    </font>
    <font>
      <sz val="11"/>
      <color indexed="9"/>
      <name val="Calibri"/>
      <family val="2"/>
    </font>
    <font>
      <sz val="10"/>
      <color theme="0"/>
      <name val="Arial"/>
      <family val="2"/>
    </font>
    <font>
      <sz val="11"/>
      <color indexed="20"/>
      <name val="Calibri"/>
      <family val="2"/>
    </font>
    <font>
      <sz val="11"/>
      <color indexed="17"/>
      <name val="Calibri"/>
      <family val="2"/>
    </font>
    <font>
      <sz val="10"/>
      <color rgb="FF006100"/>
      <name val="Arial"/>
      <family val="2"/>
    </font>
    <font>
      <b/>
      <sz val="11"/>
      <color indexed="52"/>
      <name val="Calibri"/>
      <family val="2"/>
    </font>
    <font>
      <b/>
      <sz val="11"/>
      <color indexed="10"/>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1"/>
      <color indexed="10"/>
      <name val="Calibri"/>
      <family val="2"/>
    </font>
    <font>
      <sz val="10"/>
      <color rgb="FFFA7D00"/>
      <name val="Arial"/>
      <family val="2"/>
    </font>
    <font>
      <b/>
      <sz val="10"/>
      <name val="Times New Roman"/>
      <family val="1"/>
    </font>
    <font>
      <sz val="10"/>
      <name val="Arial"/>
      <family val="2"/>
    </font>
    <font>
      <sz val="1"/>
      <color indexed="16"/>
      <name val="Courier"/>
      <family val="3"/>
    </font>
    <font>
      <b/>
      <sz val="11"/>
      <color indexed="56"/>
      <name val="Calibri"/>
      <family val="2"/>
    </font>
    <font>
      <b/>
      <sz val="11"/>
      <color indexed="62"/>
      <name val="Calibri"/>
      <family val="2"/>
    </font>
    <font>
      <b/>
      <sz val="11"/>
      <color theme="3"/>
      <name val="Arial"/>
      <family val="2"/>
    </font>
    <font>
      <sz val="11"/>
      <color indexed="62"/>
      <name val="Calibri"/>
      <family val="2"/>
    </font>
    <font>
      <sz val="10"/>
      <color rgb="FF3F3F76"/>
      <name val="Arial"/>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
      <color indexed="16"/>
      <name val="Courier"/>
      <family val="3"/>
    </font>
    <font>
      <u/>
      <sz val="10"/>
      <color indexed="12"/>
      <name val="Arial"/>
      <family val="2"/>
    </font>
    <font>
      <u/>
      <sz val="10"/>
      <color indexed="12"/>
      <name val="Times New Roman"/>
      <family val="1"/>
    </font>
    <font>
      <sz val="10"/>
      <color rgb="FF9C0006"/>
      <name val="Arial"/>
      <family val="2"/>
    </font>
    <font>
      <sz val="8"/>
      <name val="Helv"/>
    </font>
    <font>
      <sz val="10"/>
      <name val="Times New Roman"/>
      <family val="1"/>
    </font>
    <font>
      <sz val="11"/>
      <color theme="1"/>
      <name val="Times New Roman"/>
      <family val="2"/>
    </font>
    <font>
      <sz val="10"/>
      <name val="CG Times"/>
      <family val="1"/>
    </font>
    <font>
      <sz val="11"/>
      <color indexed="60"/>
      <name val="Calibri"/>
      <family val="2"/>
    </font>
    <font>
      <sz val="11"/>
      <color indexed="19"/>
      <name val="Calibri"/>
      <family val="2"/>
    </font>
    <font>
      <sz val="10"/>
      <color rgb="FF9C6500"/>
      <name val="Arial"/>
      <family val="2"/>
    </font>
    <font>
      <sz val="10"/>
      <name val="Courier"/>
      <family val="3"/>
    </font>
    <font>
      <sz val="11"/>
      <color theme="1"/>
      <name val="Arial"/>
      <family val="2"/>
    </font>
    <font>
      <b/>
      <sz val="11"/>
      <color indexed="63"/>
      <name val="Calibri"/>
      <family val="2"/>
    </font>
    <font>
      <b/>
      <sz val="10"/>
      <color rgb="FF3F3F3F"/>
      <name val="Arial"/>
      <family val="2"/>
    </font>
    <font>
      <sz val="10"/>
      <color rgb="FFFF0000"/>
      <name val="Arial"/>
      <family val="2"/>
    </font>
    <font>
      <i/>
      <sz val="10"/>
      <color rgb="FF7F7F7F"/>
      <name val="Arial"/>
      <family val="2"/>
    </font>
    <font>
      <b/>
      <sz val="18"/>
      <color indexed="56"/>
      <name val="Cambria"/>
      <family val="2"/>
    </font>
    <font>
      <b/>
      <sz val="15"/>
      <color indexed="62"/>
      <name val="Calibri"/>
      <family val="2"/>
    </font>
    <font>
      <b/>
      <sz val="13"/>
      <color indexed="62"/>
      <name val="Calibri"/>
      <family val="2"/>
    </font>
    <font>
      <b/>
      <sz val="13"/>
      <color theme="3"/>
      <name val="Arial"/>
      <family val="2"/>
    </font>
    <font>
      <b/>
      <sz val="18"/>
      <color indexed="62"/>
      <name val="Cambria"/>
      <family val="2"/>
    </font>
    <font>
      <b/>
      <sz val="11"/>
      <color indexed="8"/>
      <name val="Calibri"/>
      <family val="2"/>
    </font>
    <font>
      <b/>
      <sz val="10"/>
      <color theme="1"/>
      <name val="Arial"/>
      <family val="2"/>
    </font>
    <font>
      <sz val="10"/>
      <name val="Arial Unicode MS"/>
      <family val="2"/>
    </font>
    <font>
      <b/>
      <vertAlign val="superscript"/>
      <sz val="12"/>
      <name val="Arial Unicode MS"/>
      <family val="2"/>
    </font>
    <font>
      <b/>
      <sz val="12"/>
      <color theme="1"/>
      <name val="Arial Unicode MS"/>
      <family val="2"/>
    </font>
    <font>
      <sz val="10"/>
      <name val="Lao UI"/>
      <family val="2"/>
    </font>
    <font>
      <b/>
      <sz val="11"/>
      <color theme="1"/>
      <name val="Arial Unicode MS"/>
      <family val="2"/>
    </font>
    <font>
      <sz val="12"/>
      <color theme="1"/>
      <name val="Arial Unicode MS"/>
      <family val="2"/>
    </font>
    <font>
      <b/>
      <sz val="12"/>
      <color theme="0"/>
      <name val="Arial Unicode MS"/>
      <family val="2"/>
    </font>
    <font>
      <b/>
      <vertAlign val="superscript"/>
      <sz val="12"/>
      <color indexed="9"/>
      <name val="Arial Unicode MS"/>
      <family val="2"/>
    </font>
    <font>
      <sz val="8"/>
      <name val="Arial Unicode MS"/>
      <family val="2"/>
    </font>
    <font>
      <sz val="8"/>
      <color indexed="10"/>
      <name val="Arial Unicode MS"/>
      <family val="2"/>
    </font>
    <font>
      <sz val="10"/>
      <color indexed="10"/>
      <name val="Arial Unicode MS"/>
      <family val="2"/>
    </font>
    <font>
      <b/>
      <sz val="8"/>
      <color rgb="FF800000"/>
      <name val="Book Antiqua"/>
      <family val="1"/>
    </font>
    <font>
      <sz val="8"/>
      <name val="Book Antiqua"/>
      <family val="1"/>
    </font>
    <font>
      <b/>
      <sz val="14"/>
      <color rgb="FF000080"/>
      <name val="Book Antiqua"/>
      <family val="1"/>
    </font>
    <font>
      <sz val="14"/>
      <name val="Arial"/>
      <family val="2"/>
    </font>
    <font>
      <sz val="6"/>
      <name val="Arial"/>
      <family val="2"/>
    </font>
    <font>
      <b/>
      <sz val="8"/>
      <name val="Book Antiqua"/>
      <family val="1"/>
    </font>
    <font>
      <b/>
      <sz val="11"/>
      <name val="Arial"/>
      <family val="2"/>
    </font>
    <font>
      <b/>
      <sz val="10"/>
      <name val="Arial"/>
      <family val="2"/>
    </font>
    <font>
      <b/>
      <sz val="12"/>
      <name val="Arial"/>
      <family val="2"/>
    </font>
    <font>
      <sz val="9"/>
      <name val="Arial"/>
      <family val="2"/>
    </font>
    <font>
      <sz val="12"/>
      <color indexed="18"/>
      <name val="Arial"/>
      <family val="2"/>
    </font>
    <font>
      <sz val="10"/>
      <color indexed="16"/>
      <name val="Arial"/>
      <family val="2"/>
    </font>
    <font>
      <sz val="11"/>
      <name val="Arial"/>
      <family val="2"/>
    </font>
    <font>
      <b/>
      <i/>
      <sz val="8"/>
      <color theme="0"/>
      <name val="Arial"/>
      <family val="2"/>
    </font>
    <font>
      <b/>
      <i/>
      <sz val="8"/>
      <name val="Arial"/>
      <family val="2"/>
    </font>
    <font>
      <vertAlign val="superscript"/>
      <sz val="12"/>
      <color indexed="18"/>
      <name val="Arial"/>
      <family val="2"/>
    </font>
    <font>
      <sz val="6"/>
      <color indexed="16"/>
      <name val="Arial"/>
      <family val="2"/>
    </font>
    <font>
      <vertAlign val="superscript"/>
      <sz val="9"/>
      <name val="Arial"/>
      <family val="2"/>
    </font>
    <font>
      <sz val="12"/>
      <name val="Times New Roman"/>
      <family val="1"/>
    </font>
    <font>
      <sz val="10"/>
      <name val="Albertus"/>
      <family val="2"/>
    </font>
    <font>
      <b/>
      <sz val="12"/>
      <name val="Albertus"/>
      <family val="2"/>
    </font>
    <font>
      <b/>
      <sz val="12"/>
      <name val="Times New Roman"/>
      <family val="1"/>
    </font>
    <font>
      <b/>
      <sz val="11"/>
      <color theme="0"/>
      <name val="Times New Roman"/>
      <family val="1"/>
    </font>
    <font>
      <sz val="11"/>
      <name val="Times New Roman"/>
      <family val="1"/>
    </font>
    <font>
      <sz val="11"/>
      <color rgb="FF000000"/>
      <name val="Times New Roman"/>
      <family val="1"/>
    </font>
    <font>
      <sz val="9"/>
      <name val="Times New Roman"/>
      <family val="1"/>
    </font>
    <font>
      <sz val="11"/>
      <name val="Calibri"/>
      <family val="2"/>
    </font>
    <font>
      <sz val="10"/>
      <name val="Calibri"/>
      <family val="2"/>
      <scheme val="minor"/>
    </font>
    <font>
      <b/>
      <sz val="10"/>
      <name val="CG Times"/>
      <family val="1"/>
    </font>
    <font>
      <b/>
      <sz val="14"/>
      <color theme="1"/>
      <name val="Calibri"/>
      <family val="2"/>
      <scheme val="minor"/>
    </font>
    <font>
      <b/>
      <sz val="16"/>
      <color theme="1"/>
      <name val="Times New Roman"/>
      <family val="1"/>
    </font>
    <font>
      <b/>
      <sz val="14"/>
      <name val="Times New Roman"/>
      <family val="1"/>
    </font>
    <font>
      <b/>
      <sz val="18"/>
      <color theme="1"/>
      <name val="Calibri"/>
      <family val="2"/>
      <scheme val="minor"/>
    </font>
    <font>
      <b/>
      <sz val="18"/>
      <name val="Arial"/>
      <family val="2"/>
    </font>
    <font>
      <b/>
      <sz val="20"/>
      <name val="Times New Roman"/>
      <family val="1"/>
    </font>
    <font>
      <b/>
      <sz val="22"/>
      <name val="Times New Roman"/>
      <family val="1"/>
    </font>
    <font>
      <b/>
      <sz val="18"/>
      <name val="CG Times"/>
      <family val="1"/>
    </font>
    <font>
      <b/>
      <sz val="18"/>
      <color theme="1"/>
      <name val="Times New Roman"/>
      <family val="1"/>
    </font>
    <font>
      <sz val="16"/>
      <color theme="1"/>
      <name val="Times New Roman"/>
      <family val="1"/>
    </font>
    <font>
      <b/>
      <sz val="20"/>
      <color theme="1"/>
      <name val="Times New Roman"/>
      <family val="1"/>
    </font>
    <font>
      <b/>
      <sz val="24"/>
      <color theme="1"/>
      <name val="Calibri"/>
      <family val="2"/>
      <scheme val="minor"/>
    </font>
    <font>
      <sz val="14"/>
      <color theme="1"/>
      <name val="Calibri"/>
      <family val="2"/>
      <scheme val="minor"/>
    </font>
    <font>
      <b/>
      <sz val="20"/>
      <name val="CG Times"/>
      <family val="1"/>
    </font>
    <font>
      <b/>
      <sz val="24"/>
      <color theme="1"/>
      <name val="Times New Roman"/>
      <family val="1"/>
    </font>
    <font>
      <b/>
      <sz val="30"/>
      <name val="Arial"/>
      <family val="2"/>
    </font>
    <font>
      <b/>
      <sz val="19"/>
      <color theme="1"/>
      <name val="Times New Roman"/>
      <family val="1"/>
    </font>
    <font>
      <b/>
      <vertAlign val="superscript"/>
      <sz val="19"/>
      <color theme="1"/>
      <name val="Times New Roman"/>
      <family val="1"/>
    </font>
    <font>
      <b/>
      <sz val="36"/>
      <color theme="1"/>
      <name val="Times New Roman"/>
      <family val="1"/>
    </font>
    <font>
      <sz val="10"/>
      <color rgb="FF000000"/>
      <name val="Arial"/>
      <family val="2"/>
    </font>
    <font>
      <b/>
      <sz val="26"/>
      <color theme="1"/>
      <name val="Times New Roman"/>
      <family val="1"/>
    </font>
    <font>
      <b/>
      <sz val="28"/>
      <color theme="1"/>
      <name val="Times New Roman"/>
      <family val="1"/>
    </font>
    <font>
      <sz val="20"/>
      <name val="Times New Roman"/>
      <family val="1"/>
    </font>
    <font>
      <b/>
      <i/>
      <sz val="20"/>
      <name val="Times New Roman"/>
      <family val="1"/>
    </font>
    <font>
      <i/>
      <sz val="20"/>
      <name val="Times New Roman"/>
      <family val="1"/>
    </font>
    <font>
      <sz val="14"/>
      <name val="Times New Roman"/>
      <family val="1"/>
    </font>
    <font>
      <i/>
      <sz val="9"/>
      <name val="Times New Roman"/>
      <family val="1"/>
    </font>
    <font>
      <sz val="8"/>
      <name val="Times New Roman"/>
      <family val="1"/>
    </font>
    <font>
      <b/>
      <sz val="24"/>
      <name val="Times New Roman"/>
      <family val="1"/>
    </font>
    <font>
      <b/>
      <i/>
      <sz val="24"/>
      <color theme="1"/>
      <name val="Times New Roman"/>
      <family val="1"/>
    </font>
    <font>
      <i/>
      <sz val="12"/>
      <color theme="1"/>
      <name val="Times New Roman"/>
      <family val="1"/>
    </font>
    <font>
      <sz val="8"/>
      <color theme="1"/>
      <name val="Times New Roman"/>
      <family val="1"/>
    </font>
    <font>
      <sz val="20"/>
      <color theme="1"/>
      <name val="Times New Roman"/>
      <family val="1"/>
    </font>
    <font>
      <b/>
      <i/>
      <sz val="20"/>
      <color theme="1"/>
      <name val="Times New Roman"/>
      <family val="1"/>
    </font>
    <font>
      <sz val="14"/>
      <color indexed="8"/>
      <name val="Times New Roman"/>
      <family val="1"/>
    </font>
    <font>
      <b/>
      <sz val="12"/>
      <color indexed="8"/>
      <name val="Times New Roman"/>
      <family val="1"/>
    </font>
    <font>
      <sz val="10"/>
      <color indexed="8"/>
      <name val="Times New Roman"/>
      <family val="1"/>
    </font>
    <font>
      <b/>
      <sz val="24"/>
      <color indexed="8"/>
      <name val="Times New Roman"/>
      <family val="1"/>
    </font>
    <font>
      <sz val="12"/>
      <color indexed="8"/>
      <name val="Times New Roman"/>
      <family val="1"/>
    </font>
    <font>
      <b/>
      <sz val="10"/>
      <color indexed="8"/>
      <name val="Times New Roman"/>
      <family val="1"/>
    </font>
    <font>
      <b/>
      <sz val="26"/>
      <color indexed="8"/>
      <name val="Times New Roman"/>
      <family val="1"/>
    </font>
    <font>
      <b/>
      <sz val="14"/>
      <color indexed="8"/>
      <name val="Times New Roman"/>
      <family val="1"/>
    </font>
    <font>
      <b/>
      <sz val="8"/>
      <color indexed="8"/>
      <name val="Times New Roman"/>
      <family val="1"/>
    </font>
    <font>
      <sz val="9"/>
      <color indexed="8"/>
      <name val="Arial"/>
      <family val="2"/>
    </font>
    <font>
      <sz val="9"/>
      <color indexed="8"/>
      <name val="Times New Roman"/>
      <family val="1"/>
    </font>
    <font>
      <b/>
      <sz val="9"/>
      <color indexed="8"/>
      <name val="Times New Roman"/>
      <family val="1"/>
    </font>
    <font>
      <b/>
      <sz val="22"/>
      <name val="CG Times"/>
      <family val="1"/>
    </font>
    <font>
      <b/>
      <i/>
      <sz val="16"/>
      <name val="CG Times"/>
      <family val="1"/>
    </font>
    <font>
      <sz val="11"/>
      <color rgb="FFFF0000"/>
      <name val="Calibri"/>
      <family val="2"/>
      <scheme val="minor"/>
    </font>
    <font>
      <sz val="11"/>
      <color theme="0"/>
      <name val="Calibri"/>
      <family val="2"/>
      <scheme val="minor"/>
    </font>
    <font>
      <sz val="11"/>
      <name val="Century Schoolbook"/>
      <family val="1"/>
    </font>
    <font>
      <sz val="8"/>
      <color rgb="FF800000"/>
      <name val="Book Antiqua"/>
      <family val="1"/>
    </font>
    <font>
      <b/>
      <vertAlign val="superscript"/>
      <sz val="14"/>
      <color indexed="18"/>
      <name val="Book Antiqua"/>
      <family val="1"/>
    </font>
    <font>
      <sz val="6"/>
      <color rgb="FF800000"/>
      <name val="Book Antiqua"/>
      <family val="1"/>
    </font>
    <font>
      <b/>
      <sz val="18"/>
      <name val="Times New Roman"/>
      <family val="1"/>
    </font>
    <font>
      <b/>
      <sz val="14"/>
      <color theme="0"/>
      <name val="Times New Roman"/>
      <family val="1"/>
    </font>
    <font>
      <b/>
      <sz val="12"/>
      <color theme="0"/>
      <name val="Times New Roman"/>
      <family val="1"/>
    </font>
    <font>
      <b/>
      <sz val="13"/>
      <name val="Times New Roman"/>
      <family val="1"/>
    </font>
    <font>
      <sz val="13"/>
      <name val="Times New Roman"/>
      <family val="1"/>
    </font>
    <font>
      <b/>
      <sz val="14"/>
      <color theme="1"/>
      <name val="Century Schoolbook"/>
      <family val="1"/>
    </font>
    <font>
      <b/>
      <sz val="12"/>
      <color theme="1"/>
      <name val="Century Schoolbook"/>
      <family val="1"/>
    </font>
    <font>
      <b/>
      <sz val="11"/>
      <color theme="1"/>
      <name val="Century Schoolbook"/>
      <family val="1"/>
    </font>
    <font>
      <sz val="12"/>
      <color theme="1"/>
      <name val="Century Schoolbook"/>
      <family val="1"/>
    </font>
    <font>
      <b/>
      <sz val="11"/>
      <color theme="0"/>
      <name val="Century Schoolbook"/>
      <family val="1"/>
    </font>
    <font>
      <b/>
      <vertAlign val="superscript"/>
      <sz val="11"/>
      <color indexed="9"/>
      <name val="Century Schoolbook"/>
      <family val="1"/>
    </font>
    <font>
      <b/>
      <sz val="11"/>
      <color indexed="9"/>
      <name val="Century Schoolbook"/>
      <family val="1"/>
    </font>
    <font>
      <b/>
      <sz val="12"/>
      <color theme="0"/>
      <name val="Century Schoolbook"/>
      <family val="1"/>
    </font>
    <font>
      <sz val="10"/>
      <name val="Century Schoolbook"/>
      <family val="1"/>
    </font>
    <font>
      <sz val="9"/>
      <name val="Century Schoolbook"/>
      <family val="1"/>
    </font>
    <font>
      <vertAlign val="superscript"/>
      <sz val="9"/>
      <name val="Century Schoolbook"/>
      <family val="1"/>
    </font>
    <font>
      <sz val="8"/>
      <color indexed="10"/>
      <name val="Century Schoolbook"/>
      <family val="1"/>
    </font>
    <font>
      <sz val="10"/>
      <color indexed="10"/>
      <name val="Century Schoolbook"/>
      <family val="1"/>
    </font>
    <font>
      <b/>
      <sz val="11"/>
      <color theme="1"/>
      <name val="Times New Roman"/>
      <family val="1"/>
    </font>
    <font>
      <sz val="12"/>
      <color theme="0"/>
      <name val="Times New Roman"/>
      <family val="1"/>
    </font>
    <font>
      <b/>
      <sz val="10"/>
      <color rgb="FF333333"/>
      <name val="Times New Roman"/>
      <family val="1"/>
    </font>
    <font>
      <sz val="10"/>
      <color rgb="FF333333"/>
      <name val="Times New Roman"/>
      <family val="1"/>
    </font>
    <font>
      <sz val="10"/>
      <color rgb="FF333333"/>
      <name val="Arial"/>
      <family val="2"/>
    </font>
    <font>
      <sz val="10"/>
      <color theme="0"/>
      <name val="Times New Roman"/>
      <family val="1"/>
    </font>
    <font>
      <b/>
      <sz val="11"/>
      <color indexed="8"/>
      <name val="Times New Roman"/>
      <family val="1"/>
    </font>
    <font>
      <b/>
      <sz val="9"/>
      <color theme="1"/>
      <name val="Times New Roman"/>
      <family val="1"/>
    </font>
    <font>
      <sz val="9"/>
      <color theme="1"/>
      <name val="Times New Roman"/>
      <family val="1"/>
    </font>
  </fonts>
  <fills count="7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gray125">
        <fgColor indexed="42"/>
        <bgColor indexed="26"/>
      </patternFill>
    </fill>
    <fill>
      <patternFill patternType="solid">
        <fgColor indexed="56"/>
      </patternFill>
    </fill>
    <fill>
      <patternFill patternType="solid">
        <fgColor indexed="54"/>
      </patternFill>
    </fill>
    <fill>
      <patternFill patternType="solid">
        <fgColor rgb="FF0070C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43"/>
        <bgColor indexed="64"/>
      </patternFill>
    </fill>
    <fill>
      <patternFill patternType="solid">
        <fgColor rgb="FFFFFF00"/>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6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bgColor rgb="FFFFFFFF"/>
      </patternFill>
    </fill>
  </fills>
  <borders count="122">
    <border>
      <left/>
      <right/>
      <top/>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style="double">
        <color indexed="64"/>
      </bottom>
      <diagonal/>
    </border>
    <border>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right style="double">
        <color indexed="64"/>
      </right>
      <top/>
      <bottom/>
      <diagonal/>
    </border>
    <border>
      <left/>
      <right style="double">
        <color indexed="64"/>
      </right>
      <top/>
      <bottom style="double">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auto="1"/>
      </left>
      <right style="medium">
        <color auto="1"/>
      </right>
      <top style="medium">
        <color auto="1"/>
      </top>
      <bottom/>
      <diagonal/>
    </border>
    <border>
      <left style="medium">
        <color indexed="64"/>
      </left>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right/>
      <top style="medium">
        <color indexed="64"/>
      </top>
      <bottom/>
      <diagonal/>
    </border>
    <border>
      <left style="medium">
        <color auto="1"/>
      </left>
      <right style="medium">
        <color auto="1"/>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auto="1"/>
      </left>
      <right/>
      <top style="medium">
        <color auto="1"/>
      </top>
      <bottom/>
      <diagonal/>
    </border>
    <border>
      <left style="medium">
        <color auto="1"/>
      </left>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right/>
      <top/>
      <bottom style="medium">
        <color indexed="30"/>
      </bottom>
      <diagonal/>
    </border>
    <border>
      <left/>
      <right/>
      <top/>
      <bottom style="medium">
        <color indexed="27"/>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auto="1"/>
      </right>
      <top style="medium">
        <color auto="1"/>
      </top>
      <bottom style="thin">
        <color auto="1"/>
      </bottom>
      <diagonal/>
    </border>
    <border>
      <left/>
      <right style="medium">
        <color indexed="64"/>
      </right>
      <top style="medium">
        <color auto="1"/>
      </top>
      <bottom style="thin">
        <color indexed="64"/>
      </bottom>
      <diagonal/>
    </border>
    <border>
      <left/>
      <right style="medium">
        <color indexed="64"/>
      </right>
      <top/>
      <bottom style="medium">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top/>
      <bottom style="medium">
        <color indexed="64"/>
      </bottom>
      <diagonal/>
    </border>
    <border>
      <left style="medium">
        <color auto="1"/>
      </left>
      <right style="thin">
        <color auto="1"/>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medium">
        <color auto="1"/>
      </left>
      <right style="thin">
        <color auto="1"/>
      </right>
      <top/>
      <bottom style="thin">
        <color auto="1"/>
      </bottom>
      <diagonal/>
    </border>
    <border>
      <left style="thin">
        <color indexed="64"/>
      </left>
      <right style="thin">
        <color indexed="64"/>
      </right>
      <top/>
      <bottom style="thin">
        <color auto="1"/>
      </bottom>
      <diagonal/>
    </border>
    <border>
      <left/>
      <right style="medium">
        <color auto="1"/>
      </right>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auto="1"/>
      </left>
      <right/>
      <top/>
      <bottom style="thin">
        <color auto="1"/>
      </bottom>
      <diagonal/>
    </border>
    <border>
      <left style="thin">
        <color indexed="64"/>
      </left>
      <right style="medium">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bottom style="medium">
        <color indexed="64"/>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auto="1"/>
      </left>
      <right/>
      <top style="medium">
        <color auto="1"/>
      </top>
      <bottom style="medium">
        <color indexed="64"/>
      </bottom>
      <diagonal/>
    </border>
    <border>
      <left/>
      <right/>
      <top style="double">
        <color indexed="64"/>
      </top>
      <bottom/>
      <diagonal/>
    </border>
    <border>
      <left/>
      <right/>
      <top style="thin">
        <color indexed="64"/>
      </top>
      <bottom style="thin">
        <color indexed="64"/>
      </bottom>
      <diagonal/>
    </border>
    <border>
      <left style="thin">
        <color auto="1"/>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EBEBEB"/>
      </left>
      <right style="thin">
        <color rgb="FFEBEBEB"/>
      </right>
      <top/>
      <bottom style="thin">
        <color rgb="FFEBEBEB"/>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bottom style="medium">
        <color indexed="64"/>
      </bottom>
      <diagonal/>
    </border>
  </borders>
  <cellStyleXfs count="63611">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9" fillId="35"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41" borderId="0" applyNumberFormat="0" applyBorder="0" applyAlignment="0" applyProtection="0"/>
    <xf numFmtId="0" fontId="9" fillId="35" borderId="0" applyNumberFormat="0" applyBorder="0" applyAlignment="0" applyProtection="0"/>
    <xf numFmtId="0" fontId="10" fillId="12"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42" borderId="0" applyNumberFormat="0" applyBorder="0" applyAlignment="0" applyProtection="0"/>
    <xf numFmtId="0" fontId="9" fillId="36" borderId="0" applyNumberFormat="0" applyBorder="0" applyAlignment="0" applyProtection="0"/>
    <xf numFmtId="0" fontId="10" fillId="1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3" borderId="0" applyNumberFormat="0" applyBorder="0" applyAlignment="0" applyProtection="0"/>
    <xf numFmtId="0" fontId="9" fillId="37" borderId="0" applyNumberFormat="0" applyBorder="0" applyAlignment="0" applyProtection="0"/>
    <xf numFmtId="0" fontId="10" fillId="20"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0" borderId="0" applyNumberFormat="0" applyBorder="0" applyAlignment="0" applyProtection="0"/>
    <xf numFmtId="0" fontId="9" fillId="38" borderId="0" applyNumberFormat="0" applyBorder="0" applyAlignment="0" applyProtection="0"/>
    <xf numFmtId="0" fontId="10" fillId="24"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28"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0" borderId="0" applyNumberFormat="0" applyBorder="0" applyAlignment="0" applyProtection="0"/>
    <xf numFmtId="0" fontId="10" fillId="3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39" borderId="0" applyNumberFormat="0" applyBorder="0" applyAlignment="0" applyProtection="0"/>
    <xf numFmtId="0" fontId="9" fillId="41" borderId="0" applyNumberFormat="0" applyBorder="0" applyAlignment="0" applyProtection="0"/>
    <xf numFmtId="0" fontId="10" fillId="1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10" fillId="17"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6" borderId="0" applyNumberFormat="0" applyBorder="0" applyAlignment="0" applyProtection="0"/>
    <xf numFmtId="0" fontId="9" fillId="44" borderId="0" applyNumberFormat="0" applyBorder="0" applyAlignment="0" applyProtection="0"/>
    <xf numFmtId="0" fontId="10" fillId="21"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10" fillId="2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39" borderId="0" applyNumberFormat="0" applyBorder="0" applyAlignment="0" applyProtection="0"/>
    <xf numFmtId="0" fontId="9" fillId="41" borderId="0" applyNumberFormat="0" applyBorder="0" applyAlignment="0" applyProtection="0"/>
    <xf numFmtId="0" fontId="10" fillId="29"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3" borderId="0" applyNumberFormat="0" applyBorder="0" applyAlignment="0" applyProtection="0"/>
    <xf numFmtId="0" fontId="9" fillId="45" borderId="0" applyNumberFormat="0" applyBorder="0" applyAlignment="0" applyProtection="0"/>
    <xf numFmtId="0" fontId="10" fillId="33" borderId="0" applyNumberFormat="0" applyBorder="0" applyAlignment="0" applyProtection="0"/>
    <xf numFmtId="0" fontId="11" fillId="47"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39" borderId="0" applyNumberFormat="0" applyBorder="0" applyAlignment="0" applyProtection="0"/>
    <xf numFmtId="0" fontId="11" fillId="47" borderId="0" applyNumberFormat="0" applyBorder="0" applyAlignment="0" applyProtection="0"/>
    <xf numFmtId="0" fontId="12" fillId="1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2" borderId="0" applyNumberFormat="0" applyBorder="0" applyAlignment="0" applyProtection="0"/>
    <xf numFmtId="0" fontId="12" fillId="18"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4" borderId="0" applyNumberFormat="0" applyBorder="0" applyAlignment="0" applyProtection="0"/>
    <xf numFmtId="0" fontId="12" fillId="22"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36" borderId="0" applyNumberFormat="0" applyBorder="0" applyAlignment="0" applyProtection="0"/>
    <xf numFmtId="0" fontId="11" fillId="48" borderId="0" applyNumberFormat="0" applyBorder="0" applyAlignment="0" applyProtection="0"/>
    <xf numFmtId="0" fontId="12" fillId="2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39" borderId="0" applyNumberFormat="0" applyBorder="0" applyAlignment="0" applyProtection="0"/>
    <xf numFmtId="0" fontId="11" fillId="49" borderId="0" applyNumberFormat="0" applyBorder="0" applyAlignment="0" applyProtection="0"/>
    <xf numFmtId="0" fontId="12" fillId="3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2" borderId="0" applyNumberFormat="0" applyBorder="0" applyAlignment="0" applyProtection="0"/>
    <xf numFmtId="0" fontId="11" fillId="50" borderId="0" applyNumberFormat="0" applyBorder="0" applyAlignment="0" applyProtection="0"/>
    <xf numFmtId="0" fontId="12" fillId="34"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1" borderId="0" applyNumberFormat="0" applyBorder="0" applyAlignment="0" applyProtection="0"/>
    <xf numFmtId="0" fontId="13"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9" borderId="0" applyNumberFormat="0" applyBorder="0" applyAlignment="0" applyProtection="0"/>
    <xf numFmtId="0" fontId="14" fillId="37" borderId="0" applyNumberFormat="0" applyBorder="0" applyAlignment="0" applyProtection="0"/>
    <xf numFmtId="0" fontId="15" fillId="4" borderId="0" applyNumberFormat="0" applyBorder="0" applyAlignment="0" applyProtection="0"/>
    <xf numFmtId="0" fontId="16" fillId="55" borderId="22" applyNumberFormat="0" applyAlignment="0" applyProtection="0"/>
    <xf numFmtId="0" fontId="16" fillId="55" borderId="22" applyNumberFormat="0" applyAlignment="0" applyProtection="0"/>
    <xf numFmtId="0" fontId="16" fillId="55" borderId="22" applyNumberFormat="0" applyAlignment="0" applyProtection="0"/>
    <xf numFmtId="0" fontId="17" fillId="56" borderId="22" applyNumberFormat="0" applyAlignment="0" applyProtection="0"/>
    <xf numFmtId="0" fontId="16" fillId="55" borderId="22" applyNumberFormat="0" applyAlignment="0" applyProtection="0"/>
    <xf numFmtId="0" fontId="18" fillId="8" borderId="12" applyNumberFormat="0" applyAlignment="0" applyProtection="0"/>
    <xf numFmtId="0" fontId="19" fillId="57" borderId="23" applyNumberFormat="0" applyAlignment="0" applyProtection="0"/>
    <xf numFmtId="0" fontId="19" fillId="57" borderId="23" applyNumberFormat="0" applyAlignment="0" applyProtection="0"/>
    <xf numFmtId="0" fontId="20" fillId="9" borderId="15" applyNumberFormat="0" applyAlignment="0" applyProtection="0"/>
    <xf numFmtId="0" fontId="21" fillId="0" borderId="24" applyNumberFormat="0" applyFill="0" applyAlignment="0" applyProtection="0"/>
    <xf numFmtId="0" fontId="21" fillId="0" borderId="24" applyNumberFormat="0" applyFill="0" applyAlignment="0" applyProtection="0"/>
    <xf numFmtId="0" fontId="22" fillId="0" borderId="25" applyNumberFormat="0" applyFill="0" applyAlignment="0" applyProtection="0"/>
    <xf numFmtId="0" fontId="21" fillId="0" borderId="24" applyNumberFormat="0" applyFill="0" applyAlignment="0" applyProtection="0"/>
    <xf numFmtId="0" fontId="23" fillId="0" borderId="14" applyNumberFormat="0" applyFill="0" applyAlignment="0" applyProtection="0"/>
    <xf numFmtId="0" fontId="19" fillId="57" borderId="23" applyNumberFormat="0" applyAlignment="0" applyProtection="0"/>
    <xf numFmtId="166" fontId="24" fillId="58" borderId="0" applyNumberFormat="0" applyFont="0">
      <alignment wrapText="1"/>
    </xf>
    <xf numFmtId="167" fontId="25" fillId="0" borderId="0">
      <protection locked="0"/>
    </xf>
    <xf numFmtId="167" fontId="25" fillId="0" borderId="0">
      <protection locked="0"/>
    </xf>
    <xf numFmtId="167" fontId="26" fillId="0" borderId="0">
      <protection locked="0"/>
    </xf>
    <xf numFmtId="43" fontId="25" fillId="0" borderId="0" applyFont="0" applyFill="0" applyBorder="0" applyAlignment="0" applyProtection="0"/>
    <xf numFmtId="167" fontId="25" fillId="0" borderId="0">
      <protection locked="0"/>
    </xf>
    <xf numFmtId="167" fontId="25" fillId="0" borderId="0">
      <protection locked="0"/>
    </xf>
    <xf numFmtId="167" fontId="26" fillId="0" borderId="0">
      <protection locked="0"/>
    </xf>
    <xf numFmtId="167" fontId="25" fillId="0" borderId="0">
      <protection locked="0"/>
    </xf>
    <xf numFmtId="167" fontId="25" fillId="0" borderId="0">
      <protection locked="0"/>
    </xf>
    <xf numFmtId="167" fontId="26" fillId="0" borderId="0">
      <protection locked="0"/>
    </xf>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9" borderId="0" applyNumberFormat="0" applyBorder="0" applyAlignment="0" applyProtection="0"/>
    <xf numFmtId="0" fontId="11" fillId="52" borderId="0" applyNumberFormat="0" applyBorder="0" applyAlignment="0" applyProtection="0"/>
    <xf numFmtId="0" fontId="12" fillId="11"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1" borderId="0" applyNumberFormat="0" applyBorder="0" applyAlignment="0" applyProtection="0"/>
    <xf numFmtId="0" fontId="11" fillId="53" borderId="0" applyNumberFormat="0" applyBorder="0" applyAlignment="0" applyProtection="0"/>
    <xf numFmtId="0" fontId="12" fillId="15"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45" borderId="0" applyNumberFormat="0" applyBorder="0" applyAlignment="0" applyProtection="0"/>
    <xf numFmtId="0" fontId="11" fillId="54" borderId="0" applyNumberFormat="0" applyBorder="0" applyAlignment="0" applyProtection="0"/>
    <xf numFmtId="0" fontId="12" fillId="1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60" borderId="0" applyNumberFormat="0" applyBorder="0" applyAlignment="0" applyProtection="0"/>
    <xf numFmtId="0" fontId="11" fillId="48" borderId="0" applyNumberFormat="0" applyBorder="0" applyAlignment="0" applyProtection="0"/>
    <xf numFmtId="0" fontId="12" fillId="2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2" fillId="2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3" borderId="0" applyNumberFormat="0" applyBorder="0" applyAlignment="0" applyProtection="0"/>
    <xf numFmtId="0" fontId="11" fillId="51" borderId="0" applyNumberFormat="0" applyBorder="0" applyAlignment="0" applyProtection="0"/>
    <xf numFmtId="0" fontId="12" fillId="31" borderId="0" applyNumberFormat="0" applyBorder="0" applyAlignment="0" applyProtection="0"/>
    <xf numFmtId="0" fontId="30" fillId="40" borderId="22" applyNumberFormat="0" applyAlignment="0" applyProtection="0"/>
    <xf numFmtId="0" fontId="30" fillId="40" borderId="22" applyNumberFormat="0" applyAlignment="0" applyProtection="0"/>
    <xf numFmtId="0" fontId="30" fillId="46" borderId="22" applyNumberFormat="0" applyAlignment="0" applyProtection="0"/>
    <xf numFmtId="0" fontId="30" fillId="40" borderId="22" applyNumberFormat="0" applyAlignment="0" applyProtection="0"/>
    <xf numFmtId="0" fontId="31" fillId="7" borderId="12" applyNumberFormat="0" applyAlignment="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68"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8"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8" fontId="25" fillId="0" borderId="0" applyFont="0" applyFill="0" applyBorder="0" applyAlignment="0" applyProtection="0"/>
    <xf numFmtId="170"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70"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0" fontId="33" fillId="0" borderId="0" applyNumberFormat="0" applyFill="0" applyBorder="0" applyAlignment="0" applyProtection="0"/>
    <xf numFmtId="167" fontId="25" fillId="0" borderId="0">
      <protection locked="0"/>
    </xf>
    <xf numFmtId="167" fontId="25" fillId="0" borderId="0">
      <protection locked="0"/>
    </xf>
    <xf numFmtId="167" fontId="26" fillId="0" borderId="0">
      <protection locked="0"/>
    </xf>
    <xf numFmtId="0" fontId="14" fillId="37" borderId="0" applyNumberFormat="0" applyBorder="0" applyAlignment="0" applyProtection="0"/>
    <xf numFmtId="0" fontId="34" fillId="0" borderId="26" applyNumberFormat="0" applyFill="0" applyAlignment="0" applyProtection="0"/>
    <xf numFmtId="0" fontId="35" fillId="0" borderId="27" applyNumberFormat="0" applyFill="0" applyAlignment="0" applyProtection="0"/>
    <xf numFmtId="0" fontId="27" fillId="0" borderId="28" applyNumberFormat="0" applyFill="0" applyAlignment="0" applyProtection="0"/>
    <xf numFmtId="0" fontId="27" fillId="0" borderId="0" applyNumberFormat="0" applyFill="0" applyBorder="0" applyAlignment="0" applyProtection="0"/>
    <xf numFmtId="167" fontId="25" fillId="0" borderId="0">
      <protection locked="0"/>
    </xf>
    <xf numFmtId="167" fontId="25" fillId="0" borderId="0">
      <protection locked="0"/>
    </xf>
    <xf numFmtId="167" fontId="36" fillId="0" borderId="0">
      <protection locked="0"/>
    </xf>
    <xf numFmtId="167" fontId="25" fillId="0" borderId="0">
      <protection locked="0"/>
    </xf>
    <xf numFmtId="167" fontId="25" fillId="0" borderId="0">
      <protection locked="0"/>
    </xf>
    <xf numFmtId="167" fontId="36" fillId="0" borderId="0">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0" borderId="0" applyNumberFormat="0" applyFont="0" applyFill="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6" borderId="0" applyNumberFormat="0" applyBorder="0" applyAlignment="0" applyProtection="0"/>
    <xf numFmtId="0" fontId="39" fillId="5" borderId="0" applyNumberFormat="0" applyBorder="0" applyAlignment="0" applyProtection="0"/>
    <xf numFmtId="0" fontId="30" fillId="40" borderId="22" applyNumberFormat="0" applyAlignment="0" applyProtection="0"/>
    <xf numFmtId="39" fontId="40" fillId="0" borderId="0"/>
    <xf numFmtId="0" fontId="21" fillId="0" borderId="24" applyNumberFormat="0" applyFill="0" applyAlignment="0" applyProtection="0"/>
    <xf numFmtId="41" fontId="25" fillId="0" borderId="0" applyFont="0" applyFill="0" applyBorder="0" applyAlignment="0" applyProtection="0"/>
    <xf numFmtId="41" fontId="25" fillId="0" borderId="0" applyFont="0" applyFill="0" applyBorder="0" applyAlignment="0" applyProtection="0"/>
    <xf numFmtId="41" fontId="41"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32" fillId="0" borderId="0">
      <alignment vertical="top"/>
    </xf>
    <xf numFmtId="0" fontId="32" fillId="0" borderId="0">
      <alignment vertical="top"/>
    </xf>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2" fillId="0" borderId="0">
      <alignment vertical="top"/>
    </xf>
    <xf numFmtId="0" fontId="32" fillId="0" borderId="0">
      <alignment vertical="top"/>
    </xf>
    <xf numFmtId="43" fontId="4" fillId="0" borderId="0" applyFont="0" applyFill="0" applyBorder="0" applyAlignment="0" applyProtection="0"/>
    <xf numFmtId="43" fontId="4" fillId="0" borderId="0" applyFont="0" applyFill="0" applyBorder="0" applyAlignment="0" applyProtection="0"/>
    <xf numFmtId="171"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42" fillId="0" borderId="0" applyFont="0" applyFill="0" applyBorder="0" applyAlignment="0" applyProtection="0"/>
    <xf numFmtId="166" fontId="2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2" fontId="4" fillId="0" borderId="0" applyFont="0" applyFill="0" applyBorder="0" applyAlignment="0" applyProtection="0"/>
    <xf numFmtId="0" fontId="32" fillId="0" borderId="0">
      <alignment vertical="top"/>
    </xf>
    <xf numFmtId="0" fontId="32" fillId="0" borderId="0">
      <alignment vertical="top"/>
    </xf>
    <xf numFmtId="43" fontId="4"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2" fillId="0" borderId="0">
      <alignment vertical="top"/>
    </xf>
    <xf numFmtId="0" fontId="32" fillId="0" borderId="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2" fillId="0" borderId="0">
      <alignment vertical="top"/>
    </xf>
    <xf numFmtId="172" fontId="25" fillId="0" borderId="0" applyFont="0" applyFill="0" applyBorder="0" applyAlignment="0" applyProtection="0"/>
    <xf numFmtId="43" fontId="4" fillId="0" borderId="0" applyFont="0" applyFill="0" applyBorder="0" applyAlignment="0" applyProtection="0"/>
    <xf numFmtId="0" fontId="32" fillId="0" borderId="0">
      <alignment vertical="top"/>
    </xf>
    <xf numFmtId="0" fontId="32" fillId="0" borderId="0">
      <alignment vertical="top"/>
    </xf>
    <xf numFmtId="43" fontId="25"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25" fillId="0" borderId="0" applyFont="0" applyFill="0" applyBorder="0" applyAlignment="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1" fontId="25"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32" fillId="0" borderId="0">
      <alignment vertical="top"/>
    </xf>
    <xf numFmtId="171" fontId="25"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43" fontId="32" fillId="0" borderId="0" applyFont="0" applyFill="0" applyBorder="0" applyAlignment="0" applyProtection="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1"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alignment vertical="top"/>
    </xf>
    <xf numFmtId="43" fontId="32" fillId="0" borderId="0" applyFont="0" applyFill="0" applyBorder="0" applyAlignment="0" applyProtection="0">
      <alignment vertical="top"/>
    </xf>
    <xf numFmtId="43" fontId="32" fillId="0" borderId="0" applyFont="0" applyFill="0" applyBorder="0" applyAlignment="0" applyProtection="0">
      <alignment vertical="top"/>
    </xf>
    <xf numFmtId="43" fontId="32" fillId="0" borderId="0" applyFont="0" applyFill="0" applyBorder="0" applyAlignment="0" applyProtection="0">
      <alignment vertical="top"/>
    </xf>
    <xf numFmtId="43" fontId="32" fillId="0" borderId="0" applyFont="0" applyFill="0" applyBorder="0" applyAlignment="0" applyProtection="0">
      <alignment vertical="top"/>
    </xf>
    <xf numFmtId="43" fontId="32" fillId="0" borderId="0" applyFont="0" applyFill="0" applyBorder="0" applyAlignment="0" applyProtection="0">
      <alignment vertical="top"/>
    </xf>
    <xf numFmtId="43" fontId="32" fillId="0" borderId="0" applyFont="0" applyFill="0" applyBorder="0" applyAlignment="0" applyProtection="0">
      <alignment vertical="top"/>
    </xf>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46" fillId="6" borderId="0" applyNumberFormat="0" applyBorder="0" applyAlignment="0" applyProtection="0"/>
    <xf numFmtId="0" fontId="47" fillId="0" borderId="0"/>
    <xf numFmtId="0" fontId="3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25" fillId="0" borderId="0">
      <alignment vertical="top"/>
    </xf>
    <xf numFmtId="0" fontId="32"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xf numFmtId="0" fontId="25" fillId="0" borderId="0">
      <alignment vertical="top"/>
    </xf>
    <xf numFmtId="0" fontId="25" fillId="0" borderId="0"/>
    <xf numFmtId="0" fontId="25" fillId="0" borderId="0"/>
    <xf numFmtId="0" fontId="25" fillId="0" borderId="0"/>
    <xf numFmtId="0" fontId="4" fillId="0" borderId="0"/>
    <xf numFmtId="0" fontId="41" fillId="0" borderId="0">
      <alignment vertical="top"/>
    </xf>
    <xf numFmtId="0" fontId="41" fillId="0" borderId="0">
      <alignment vertical="top"/>
    </xf>
    <xf numFmtId="0" fontId="32" fillId="0" borderId="0">
      <alignment vertical="top"/>
    </xf>
    <xf numFmtId="0" fontId="41" fillId="0" borderId="0">
      <alignment vertical="top"/>
    </xf>
    <xf numFmtId="0" fontId="41" fillId="0" borderId="0">
      <alignment vertical="top"/>
    </xf>
    <xf numFmtId="0" fontId="32"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4" fillId="0" borderId="0"/>
    <xf numFmtId="0" fontId="41" fillId="0" borderId="0">
      <alignment vertical="top"/>
    </xf>
    <xf numFmtId="0" fontId="41" fillId="0" borderId="0">
      <alignment vertical="top"/>
    </xf>
    <xf numFmtId="0" fontId="41" fillId="0" borderId="0">
      <alignment vertical="top"/>
    </xf>
    <xf numFmtId="0" fontId="25" fillId="0" borderId="0">
      <alignment vertical="top"/>
    </xf>
    <xf numFmtId="0" fontId="25" fillId="0" borderId="0">
      <alignment vertical="top"/>
    </xf>
    <xf numFmtId="0" fontId="4" fillId="0" borderId="0"/>
    <xf numFmtId="0" fontId="41"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1" fillId="0" borderId="0">
      <alignment vertical="top"/>
    </xf>
    <xf numFmtId="0" fontId="41" fillId="0" borderId="0">
      <alignment vertical="top"/>
    </xf>
    <xf numFmtId="0" fontId="25" fillId="0" borderId="0">
      <alignment vertical="top"/>
    </xf>
    <xf numFmtId="0" fontId="41" fillId="0" borderId="0">
      <alignment vertical="top"/>
    </xf>
    <xf numFmtId="0" fontId="41"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1" fillId="0" borderId="0">
      <alignment vertical="top"/>
    </xf>
    <xf numFmtId="0" fontId="41" fillId="0" borderId="0">
      <alignment vertical="top"/>
    </xf>
    <xf numFmtId="0" fontId="41" fillId="0" borderId="0">
      <alignment vertical="top"/>
    </xf>
    <xf numFmtId="0" fontId="25" fillId="0" borderId="0">
      <alignment vertical="top"/>
    </xf>
    <xf numFmtId="0" fontId="25" fillId="0" borderId="0">
      <alignment vertical="top"/>
    </xf>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4" fillId="0" borderId="0"/>
    <xf numFmtId="0" fontId="4" fillId="0" borderId="0"/>
    <xf numFmtId="0" fontId="4"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 fillId="0" borderId="0"/>
    <xf numFmtId="0" fontId="4" fillId="0" borderId="0"/>
    <xf numFmtId="0" fontId="25" fillId="0" borderId="0">
      <alignment vertical="top"/>
    </xf>
    <xf numFmtId="0" fontId="4" fillId="0" borderId="0"/>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3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alignment vertical="top"/>
    </xf>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top"/>
    </xf>
    <xf numFmtId="0" fontId="25" fillId="0" borderId="0"/>
    <xf numFmtId="0" fontId="25" fillId="0" borderId="0">
      <alignment vertical="top"/>
    </xf>
    <xf numFmtId="0" fontId="3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25" fillId="0" borderId="0"/>
    <xf numFmtId="0" fontId="43" fillId="0" borderId="0">
      <alignment vertical="top"/>
    </xf>
    <xf numFmtId="0" fontId="25" fillId="0" borderId="0"/>
    <xf numFmtId="0" fontId="25" fillId="0" borderId="0"/>
    <xf numFmtId="0" fontId="25" fillId="0" borderId="0"/>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top"/>
    </xf>
    <xf numFmtId="0" fontId="4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alignment vertical="top"/>
    </xf>
    <xf numFmtId="0" fontId="25" fillId="0" borderId="0"/>
    <xf numFmtId="0" fontId="25" fillId="0" borderId="0"/>
    <xf numFmtId="0" fontId="25" fillId="0" borderId="0"/>
    <xf numFmtId="0" fontId="32" fillId="0" borderId="0">
      <alignment vertical="top"/>
    </xf>
    <xf numFmtId="0" fontId="32" fillId="0" borderId="0">
      <alignment vertical="top"/>
    </xf>
    <xf numFmtId="0" fontId="3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1"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1" fillId="0" borderId="0">
      <alignment vertical="top"/>
    </xf>
    <xf numFmtId="0" fontId="32" fillId="0" borderId="0">
      <alignment vertical="top"/>
    </xf>
    <xf numFmtId="0" fontId="32" fillId="0" borderId="0">
      <alignment vertical="top"/>
    </xf>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25" fillId="0" borderId="0"/>
    <xf numFmtId="0" fontId="25" fillId="0" borderId="0"/>
    <xf numFmtId="0" fontId="10"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10" fillId="0" borderId="0"/>
    <xf numFmtId="0" fontId="10" fillId="0" borderId="0"/>
    <xf numFmtId="0" fontId="32" fillId="0" borderId="0">
      <alignment vertical="top"/>
    </xf>
    <xf numFmtId="0" fontId="25" fillId="0" borderId="0">
      <alignment vertical="top"/>
    </xf>
    <xf numFmtId="0" fontId="10" fillId="0" borderId="0"/>
    <xf numFmtId="0" fontId="10" fillId="0" borderId="0"/>
    <xf numFmtId="0" fontId="32" fillId="0" borderId="0">
      <alignment vertical="top"/>
    </xf>
    <xf numFmtId="0" fontId="25" fillId="0" borderId="0">
      <alignment vertical="top"/>
    </xf>
    <xf numFmtId="0" fontId="10" fillId="0" borderId="0"/>
    <xf numFmtId="0" fontId="10" fillId="0" borderId="0"/>
    <xf numFmtId="0" fontId="32" fillId="0" borderId="0">
      <alignment vertical="top"/>
    </xf>
    <xf numFmtId="0" fontId="10" fillId="0" borderId="0"/>
    <xf numFmtId="0" fontId="10" fillId="0" borderId="0"/>
    <xf numFmtId="0" fontId="32" fillId="0" borderId="0">
      <alignment vertical="top"/>
    </xf>
    <xf numFmtId="0" fontId="10" fillId="0" borderId="0"/>
    <xf numFmtId="0" fontId="10" fillId="0" borderId="0"/>
    <xf numFmtId="0" fontId="10" fillId="0" borderId="0"/>
    <xf numFmtId="0" fontId="32" fillId="0" borderId="0">
      <alignment vertical="top"/>
    </xf>
    <xf numFmtId="0" fontId="10" fillId="0" borderId="0"/>
    <xf numFmtId="0" fontId="10" fillId="0" borderId="0"/>
    <xf numFmtId="0" fontId="10" fillId="0" borderId="0"/>
    <xf numFmtId="0" fontId="10" fillId="0" borderId="0"/>
    <xf numFmtId="0" fontId="25" fillId="0" borderId="0"/>
    <xf numFmtId="0" fontId="10" fillId="0" borderId="0"/>
    <xf numFmtId="0" fontId="10" fillId="0" borderId="0"/>
    <xf numFmtId="0" fontId="10" fillId="0" borderId="0"/>
    <xf numFmtId="0" fontId="10" fillId="0" borderId="0"/>
    <xf numFmtId="0" fontId="3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5" fillId="0" borderId="0">
      <alignment vertical="top"/>
    </xf>
    <xf numFmtId="0" fontId="25" fillId="0" borderId="0">
      <alignment vertical="top"/>
    </xf>
    <xf numFmtId="0" fontId="41" fillId="0" borderId="0">
      <alignment vertical="top"/>
    </xf>
    <xf numFmtId="0" fontId="4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xf numFmtId="0" fontId="25" fillId="0" borderId="0">
      <alignment vertical="top"/>
    </xf>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1" fillId="0" borderId="0">
      <alignment vertical="top"/>
    </xf>
    <xf numFmtId="0" fontId="25" fillId="0" borderId="0">
      <alignment vertical="top"/>
    </xf>
    <xf numFmtId="0" fontId="41" fillId="0" borderId="0">
      <alignment vertical="top"/>
    </xf>
    <xf numFmtId="0" fontId="41" fillId="0" borderId="0">
      <alignment vertical="top"/>
    </xf>
    <xf numFmtId="0" fontId="25"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5"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5"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25"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alignment vertical="top"/>
    </xf>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25" fillId="0" borderId="0">
      <alignment vertical="top"/>
    </xf>
    <xf numFmtId="0" fontId="32" fillId="0" borderId="0">
      <alignment vertical="top"/>
    </xf>
    <xf numFmtId="0" fontId="32" fillId="0" borderId="0">
      <alignment vertical="top"/>
    </xf>
    <xf numFmtId="0" fontId="25" fillId="0" borderId="0">
      <alignment vertical="top"/>
    </xf>
    <xf numFmtId="0" fontId="25"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5" fillId="0" borderId="0"/>
    <xf numFmtId="0" fontId="41" fillId="0" borderId="0">
      <alignment vertical="top"/>
    </xf>
    <xf numFmtId="0" fontId="32" fillId="0" borderId="0">
      <alignment vertical="top"/>
    </xf>
    <xf numFmtId="0" fontId="25" fillId="0" borderId="0"/>
    <xf numFmtId="0" fontId="25" fillId="0" borderId="0"/>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25" fillId="0" borderId="0">
      <alignment vertical="top"/>
    </xf>
    <xf numFmtId="0" fontId="25" fillId="0" borderId="0">
      <alignment vertical="top"/>
    </xf>
    <xf numFmtId="0" fontId="25" fillId="0" borderId="0">
      <alignment vertical="top"/>
    </xf>
    <xf numFmtId="0" fontId="3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xf numFmtId="0" fontId="25" fillId="0" borderId="0">
      <alignment vertical="top"/>
    </xf>
    <xf numFmtId="0" fontId="25" fillId="0" borderId="0">
      <alignment vertical="top"/>
    </xf>
    <xf numFmtId="0" fontId="25" fillId="0" borderId="0">
      <alignment vertical="top"/>
    </xf>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32" fillId="0" borderId="0">
      <alignment vertical="top"/>
    </xf>
    <xf numFmtId="0" fontId="25" fillId="0" borderId="0">
      <alignment vertical="top"/>
    </xf>
    <xf numFmtId="0" fontId="32" fillId="0" borderId="0">
      <alignment vertical="top"/>
    </xf>
    <xf numFmtId="0" fontId="25" fillId="0" borderId="0">
      <alignment vertical="top"/>
    </xf>
    <xf numFmtId="0" fontId="32" fillId="0" borderId="0">
      <alignment vertical="top"/>
    </xf>
    <xf numFmtId="0" fontId="32" fillId="0" borderId="0">
      <alignment vertical="top"/>
    </xf>
    <xf numFmtId="0" fontId="25" fillId="0" borderId="0"/>
    <xf numFmtId="0" fontId="32" fillId="0" borderId="0">
      <alignment vertical="top"/>
    </xf>
    <xf numFmtId="0" fontId="32" fillId="0" borderId="0">
      <alignment vertical="top"/>
    </xf>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25" fillId="0" borderId="0"/>
    <xf numFmtId="0" fontId="25" fillId="0" borderId="0"/>
    <xf numFmtId="0" fontId="4"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5" fillId="0" borderId="0"/>
    <xf numFmtId="0" fontId="25" fillId="43" borderId="29" applyNumberFormat="0" applyFont="0" applyAlignment="0" applyProtection="0"/>
    <xf numFmtId="0" fontId="25" fillId="43" borderId="29" applyNumberFormat="0" applyFont="0" applyAlignment="0" applyProtection="0"/>
    <xf numFmtId="0" fontId="25" fillId="43" borderId="29" applyNumberFormat="0" applyFont="0" applyAlignment="0" applyProtection="0"/>
    <xf numFmtId="0" fontId="10" fillId="10" borderId="16" applyNumberFormat="0" applyFont="0" applyAlignment="0" applyProtection="0"/>
    <xf numFmtId="0" fontId="9" fillId="43" borderId="29" applyNumberFormat="0" applyFont="0" applyAlignment="0" applyProtection="0"/>
    <xf numFmtId="0" fontId="9" fillId="43" borderId="29" applyNumberFormat="0" applyFont="0" applyAlignment="0" applyProtection="0"/>
    <xf numFmtId="0" fontId="49" fillId="55" borderId="30" applyNumberFormat="0" applyAlignment="0" applyProtection="0"/>
    <xf numFmtId="167" fontId="25" fillId="0" borderId="0">
      <protection locked="0"/>
    </xf>
    <xf numFmtId="167" fontId="25" fillId="0" borderId="0">
      <protection locked="0"/>
    </xf>
    <xf numFmtId="167" fontId="26" fillId="0" borderId="0">
      <protection locked="0"/>
    </xf>
    <xf numFmtId="9" fontId="2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alignment vertical="top"/>
    </xf>
    <xf numFmtId="9" fontId="4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3"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0" fontId="49" fillId="55" borderId="30" applyNumberFormat="0" applyAlignment="0" applyProtection="0"/>
    <xf numFmtId="0" fontId="49" fillId="55" borderId="30" applyNumberFormat="0" applyAlignment="0" applyProtection="0"/>
    <xf numFmtId="0" fontId="49" fillId="56" borderId="30" applyNumberFormat="0" applyAlignment="0" applyProtection="0"/>
    <xf numFmtId="0" fontId="49" fillId="55" borderId="30" applyNumberFormat="0" applyAlignment="0" applyProtection="0"/>
    <xf numFmtId="0" fontId="50" fillId="8" borderId="13"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4" fillId="0" borderId="26" applyNumberFormat="0" applyFill="0" applyAlignment="0" applyProtection="0"/>
    <xf numFmtId="0" fontId="34" fillId="0" borderId="26" applyNumberFormat="0" applyFill="0" applyAlignment="0" applyProtection="0"/>
    <xf numFmtId="0" fontId="54" fillId="0" borderId="31" applyNumberFormat="0" applyFill="0" applyAlignment="0" applyProtection="0"/>
    <xf numFmtId="0" fontId="34" fillId="0" borderId="26" applyNumberFormat="0" applyFill="0" applyAlignment="0" applyProtection="0"/>
    <xf numFmtId="0" fontId="35" fillId="0" borderId="27" applyNumberFormat="0" applyFill="0" applyAlignment="0" applyProtection="0"/>
    <xf numFmtId="0" fontId="35" fillId="0" borderId="27" applyNumberFormat="0" applyFill="0" applyAlignment="0" applyProtection="0"/>
    <xf numFmtId="0" fontId="55" fillId="0" borderId="32" applyNumberFormat="0" applyFill="0" applyAlignment="0" applyProtection="0"/>
    <xf numFmtId="0" fontId="35" fillId="0" borderId="27" applyNumberFormat="0" applyFill="0" applyAlignment="0" applyProtection="0"/>
    <xf numFmtId="0" fontId="56" fillId="0" borderId="10" applyNumberFormat="0" applyFill="0" applyAlignment="0" applyProtection="0"/>
    <xf numFmtId="0" fontId="29" fillId="0" borderId="11"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7" fillId="0" borderId="28"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5" fillId="0" borderId="0">
      <protection locked="0"/>
    </xf>
    <xf numFmtId="167" fontId="25" fillId="0" borderId="0">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0" fontId="58" fillId="0" borderId="35" applyNumberFormat="0" applyFill="0" applyAlignment="0" applyProtection="0"/>
    <xf numFmtId="0" fontId="58" fillId="0" borderId="35" applyNumberFormat="0" applyFill="0" applyAlignment="0" applyProtection="0"/>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5" fillId="0" borderId="0">
      <protection locked="0"/>
    </xf>
    <xf numFmtId="167" fontId="25" fillId="0" borderId="0">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0" fontId="58" fillId="0" borderId="35" applyNumberFormat="0" applyFill="0" applyAlignment="0" applyProtection="0"/>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167" fontId="26" fillId="0" borderId="34">
      <protection locked="0"/>
    </xf>
    <xf numFmtId="0" fontId="58" fillId="0" borderId="35" applyNumberFormat="0" applyFill="0" applyAlignment="0" applyProtection="0"/>
    <xf numFmtId="0" fontId="58" fillId="0" borderId="35" applyNumberFormat="0" applyFill="0" applyAlignment="0" applyProtection="0"/>
    <xf numFmtId="0" fontId="58" fillId="0" borderId="36" applyNumberFormat="0" applyFill="0" applyAlignment="0" applyProtection="0"/>
    <xf numFmtId="0" fontId="58" fillId="0" borderId="36" applyNumberFormat="0" applyFill="0" applyAlignment="0" applyProtection="0"/>
    <xf numFmtId="0" fontId="58" fillId="0" borderId="35"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167" fontId="26" fillId="0" borderId="34">
      <protection locked="0"/>
    </xf>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167" fontId="26" fillId="0" borderId="34">
      <protection locked="0"/>
    </xf>
    <xf numFmtId="167" fontId="26" fillId="0" borderId="34">
      <protection locked="0"/>
    </xf>
    <xf numFmtId="0" fontId="22"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2" fillId="0" borderId="0">
      <alignment vertical="top"/>
    </xf>
    <xf numFmtId="0" fontId="16" fillId="55" borderId="22" applyNumberFormat="0" applyAlignment="0" applyProtection="0"/>
    <xf numFmtId="0" fontId="16" fillId="55" borderId="22" applyNumberFormat="0" applyAlignment="0" applyProtection="0"/>
    <xf numFmtId="0" fontId="17" fillId="56" borderId="22" applyNumberFormat="0" applyAlignment="0" applyProtection="0"/>
    <xf numFmtId="178" fontId="25" fillId="0" borderId="0" applyFont="0" applyFill="0" applyBorder="0" applyAlignment="0" applyProtection="0"/>
    <xf numFmtId="167" fontId="25" fillId="0" borderId="0">
      <protection locked="0"/>
    </xf>
    <xf numFmtId="179" fontId="25" fillId="0" borderId="0" applyFont="0" applyFill="0" applyBorder="0" applyAlignment="0" applyProtection="0"/>
    <xf numFmtId="167" fontId="25" fillId="0" borderId="0">
      <protection locked="0"/>
    </xf>
    <xf numFmtId="0" fontId="30" fillId="40" borderId="22" applyNumberFormat="0" applyAlignment="0" applyProtection="0"/>
    <xf numFmtId="0" fontId="30" fillId="40" borderId="22" applyNumberFormat="0" applyAlignment="0" applyProtection="0"/>
    <xf numFmtId="0" fontId="30" fillId="46" borderId="22" applyNumberFormat="0" applyAlignment="0" applyProtection="0"/>
    <xf numFmtId="0" fontId="32" fillId="0" borderId="0">
      <alignment vertical="top"/>
    </xf>
    <xf numFmtId="167" fontId="25" fillId="0" borderId="0">
      <protection locked="0"/>
    </xf>
    <xf numFmtId="0" fontId="27" fillId="0" borderId="76" applyNumberFormat="0" applyFill="0" applyAlignment="0" applyProtection="0"/>
    <xf numFmtId="167" fontId="25" fillId="0" borderId="0">
      <protection locked="0"/>
    </xf>
    <xf numFmtId="167" fontId="25" fillId="0" borderId="0">
      <protection locked="0"/>
    </xf>
    <xf numFmtId="41" fontId="25" fillId="0" borderId="0" applyFont="0" applyFill="0" applyBorder="0" applyAlignment="0" applyProtection="0"/>
    <xf numFmtId="43" fontId="25" fillId="0" borderId="0" applyFont="0" applyFill="0" applyBorder="0" applyAlignment="0" applyProtection="0"/>
    <xf numFmtId="0" fontId="32" fillId="0" borderId="0">
      <alignment vertical="top"/>
    </xf>
    <xf numFmtId="43" fontId="43" fillId="0" borderId="0" applyFont="0" applyFill="0" applyBorder="0" applyAlignment="0" applyProtection="0"/>
    <xf numFmtId="43" fontId="4" fillId="0" borderId="0" applyFont="0" applyFill="0" applyBorder="0" applyAlignment="0" applyProtection="0"/>
    <xf numFmtId="166" fontId="25"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25"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1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 fillId="0" borderId="0"/>
    <xf numFmtId="0" fontId="25"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25" fillId="0" borderId="0"/>
    <xf numFmtId="0" fontId="25" fillId="0" borderId="0"/>
    <xf numFmtId="0" fontId="25" fillId="0" borderId="0"/>
    <xf numFmtId="0" fontId="10"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 fillId="0" borderId="0"/>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1"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1"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1"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1"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1"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1"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1"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1"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1"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25" fillId="43" borderId="29" applyNumberFormat="0" applyFont="0" applyAlignment="0" applyProtection="0"/>
    <xf numFmtId="0" fontId="25" fillId="43" borderId="29" applyNumberFormat="0" applyFont="0" applyAlignment="0" applyProtection="0"/>
    <xf numFmtId="9" fontId="4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lignment vertical="top"/>
    </xf>
    <xf numFmtId="0" fontId="49" fillId="55" borderId="30" applyNumberFormat="0" applyAlignment="0" applyProtection="0"/>
    <xf numFmtId="0" fontId="49" fillId="55" borderId="30" applyNumberFormat="0" applyAlignment="0" applyProtection="0"/>
    <xf numFmtId="0" fontId="49" fillId="56" borderId="30" applyNumberFormat="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6" applyNumberFormat="0" applyFill="0" applyAlignment="0" applyProtection="0"/>
    <xf numFmtId="0" fontId="58" fillId="0" borderId="36" applyNumberFormat="0" applyFill="0" applyAlignment="0" applyProtection="0"/>
  </cellStyleXfs>
  <cellXfs count="990">
    <xf numFmtId="0" fontId="0" fillId="0" borderId="0" xfId="0"/>
    <xf numFmtId="0" fontId="1" fillId="0" borderId="0" xfId="0" applyFont="1"/>
    <xf numFmtId="3" fontId="1" fillId="0" borderId="0" xfId="0" applyNumberFormat="1" applyFont="1"/>
    <xf numFmtId="0" fontId="2" fillId="0" borderId="0" xfId="0" applyFont="1" applyAlignment="1">
      <alignment horizontal="center"/>
    </xf>
    <xf numFmtId="4" fontId="1" fillId="0" borderId="0" xfId="0" applyNumberFormat="1" applyFont="1"/>
    <xf numFmtId="0" fontId="3" fillId="0" borderId="0" xfId="0" applyFont="1"/>
    <xf numFmtId="0" fontId="1" fillId="0" borderId="4" xfId="0" applyFont="1" applyBorder="1"/>
    <xf numFmtId="4" fontId="1" fillId="0" borderId="5" xfId="0" applyNumberFormat="1" applyFont="1" applyBorder="1" applyAlignment="1">
      <alignment horizontal="center"/>
    </xf>
    <xf numFmtId="3" fontId="1" fillId="0" borderId="6" xfId="0" applyNumberFormat="1" applyFont="1" applyBorder="1" applyAlignment="1">
      <alignment horizontal="center"/>
    </xf>
    <xf numFmtId="0" fontId="1" fillId="0" borderId="7" xfId="0" applyFont="1" applyBorder="1"/>
    <xf numFmtId="4" fontId="1" fillId="0" borderId="8" xfId="0" applyNumberFormat="1" applyFont="1" applyBorder="1" applyAlignment="1">
      <alignment horizontal="center"/>
    </xf>
    <xf numFmtId="3" fontId="1" fillId="0" borderId="9" xfId="0" applyNumberFormat="1" applyFont="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4" xfId="0" applyFont="1" applyBorder="1" applyAlignment="1">
      <alignment wrapText="1"/>
    </xf>
    <xf numFmtId="3" fontId="1" fillId="0" borderId="6" xfId="0" applyNumberFormat="1" applyFont="1" applyBorder="1"/>
    <xf numFmtId="0" fontId="1" fillId="0" borderId="7" xfId="0" applyFont="1" applyBorder="1" applyAlignment="1">
      <alignment wrapText="1"/>
    </xf>
    <xf numFmtId="3" fontId="1" fillId="0" borderId="9" xfId="0" applyNumberFormat="1" applyFont="1" applyBorder="1"/>
    <xf numFmtId="0" fontId="2" fillId="2" borderId="3" xfId="0" applyFont="1" applyFill="1" applyBorder="1" applyAlignment="1">
      <alignment horizontal="center" vertical="center"/>
    </xf>
    <xf numFmtId="3" fontId="1" fillId="0" borderId="5" xfId="0" applyNumberFormat="1" applyFont="1" applyBorder="1"/>
    <xf numFmtId="3" fontId="1" fillId="0" borderId="8" xfId="0" applyNumberFormat="1" applyFont="1" applyBorder="1"/>
    <xf numFmtId="0" fontId="2" fillId="2" borderId="2" xfId="0" applyFont="1" applyFill="1" applyBorder="1" applyAlignment="1">
      <alignment horizontal="center" vertical="center"/>
    </xf>
    <xf numFmtId="3" fontId="0" fillId="0" borderId="0" xfId="0" applyNumberFormat="1"/>
    <xf numFmtId="164" fontId="1" fillId="0" borderId="5" xfId="0" applyNumberFormat="1" applyFont="1" applyBorder="1"/>
    <xf numFmtId="164" fontId="1" fillId="0" borderId="6" xfId="0" applyNumberFormat="1" applyFont="1" applyBorder="1"/>
    <xf numFmtId="164" fontId="1" fillId="0" borderId="8" xfId="0" applyNumberFormat="1" applyFont="1" applyBorder="1"/>
    <xf numFmtId="164" fontId="1" fillId="0" borderId="9" xfId="0" applyNumberFormat="1" applyFont="1" applyBorder="1"/>
    <xf numFmtId="164" fontId="1" fillId="0" borderId="0" xfId="0" applyNumberFormat="1" applyFont="1"/>
    <xf numFmtId="0" fontId="1" fillId="0" borderId="4" xfId="0" applyFont="1" applyBorder="1" applyAlignment="1">
      <alignment vertical="center" wrapText="1"/>
    </xf>
    <xf numFmtId="0" fontId="1" fillId="0" borderId="7" xfId="0" applyFont="1" applyBorder="1" applyAlignment="1">
      <alignment vertical="center" wrapText="1"/>
    </xf>
    <xf numFmtId="3" fontId="1" fillId="0" borderId="6" xfId="0" applyNumberFormat="1" applyFont="1" applyBorder="1" applyAlignment="1">
      <alignment vertical="center"/>
    </xf>
    <xf numFmtId="3" fontId="1" fillId="0" borderId="9" xfId="0" applyNumberFormat="1" applyFont="1" applyBorder="1" applyAlignment="1">
      <alignment vertical="center"/>
    </xf>
    <xf numFmtId="0" fontId="2" fillId="3" borderId="4" xfId="0" applyFont="1" applyFill="1" applyBorder="1" applyAlignment="1">
      <alignment horizontal="center" vertical="center"/>
    </xf>
    <xf numFmtId="3" fontId="2" fillId="3" borderId="5" xfId="0" applyNumberFormat="1" applyFont="1" applyFill="1" applyBorder="1" applyAlignment="1">
      <alignment horizontal="right" vertical="center"/>
    </xf>
    <xf numFmtId="3" fontId="2" fillId="3" borderId="6" xfId="0" applyNumberFormat="1" applyFont="1" applyFill="1" applyBorder="1" applyAlignment="1">
      <alignment horizontal="right" vertical="center" wrapText="1"/>
    </xf>
    <xf numFmtId="0" fontId="0" fillId="0" borderId="0" xfId="0" applyBorder="1"/>
    <xf numFmtId="4" fontId="0" fillId="0" borderId="0" xfId="0" applyNumberFormat="1"/>
    <xf numFmtId="4" fontId="1" fillId="3" borderId="0" xfId="0" applyNumberFormat="1" applyFont="1" applyFill="1" applyBorder="1" applyAlignment="1">
      <alignment horizontal="right" vertical="center" wrapText="1"/>
    </xf>
    <xf numFmtId="0" fontId="1" fillId="0" borderId="0" xfId="3" applyFont="1"/>
    <xf numFmtId="0" fontId="1" fillId="3" borderId="0" xfId="3" applyFont="1" applyFill="1" applyBorder="1"/>
    <xf numFmtId="0" fontId="2" fillId="3" borderId="0" xfId="3" applyFont="1" applyFill="1" applyBorder="1" applyAlignment="1">
      <alignment horizontal="center" vertical="center"/>
    </xf>
    <xf numFmtId="0" fontId="2" fillId="3" borderId="0" xfId="3" applyFont="1" applyFill="1" applyBorder="1"/>
    <xf numFmtId="165" fontId="2" fillId="3" borderId="0" xfId="3" applyNumberFormat="1" applyFont="1" applyFill="1" applyBorder="1" applyAlignment="1">
      <alignment horizontal="center"/>
    </xf>
    <xf numFmtId="0" fontId="2" fillId="3" borderId="0" xfId="3" applyFont="1" applyFill="1" applyBorder="1" applyAlignment="1">
      <alignment horizontal="left"/>
    </xf>
    <xf numFmtId="0" fontId="6" fillId="3" borderId="0" xfId="3" applyFont="1" applyFill="1" applyBorder="1" applyAlignment="1">
      <alignment horizontal="left" indent="1"/>
    </xf>
    <xf numFmtId="165" fontId="6" fillId="3" borderId="0" xfId="3" applyNumberFormat="1" applyFont="1" applyFill="1" applyBorder="1" applyAlignment="1">
      <alignment horizontal="center"/>
    </xf>
    <xf numFmtId="0" fontId="6" fillId="3" borderId="0" xfId="3" applyFont="1" applyFill="1" applyBorder="1" applyAlignment="1">
      <alignment horizontal="left" indent="2"/>
    </xf>
    <xf numFmtId="0" fontId="1" fillId="3" borderId="0" xfId="3" applyFont="1" applyFill="1" applyBorder="1" applyAlignment="1">
      <alignment horizontal="center"/>
    </xf>
    <xf numFmtId="0" fontId="8" fillId="0" borderId="0" xfId="3" applyNumberFormat="1" applyFont="1" applyFill="1" applyBorder="1" applyAlignment="1" applyProtection="1"/>
    <xf numFmtId="0" fontId="2" fillId="0" borderId="0" xfId="3" applyFont="1"/>
    <xf numFmtId="0" fontId="1" fillId="0" borderId="0" xfId="3" applyFont="1" applyAlignment="1">
      <alignment horizontal="center" vertical="center"/>
    </xf>
    <xf numFmtId="1" fontId="60" fillId="0" borderId="0" xfId="8470" applyNumberFormat="1" applyFont="1" applyBorder="1" applyAlignment="1">
      <alignment horizontal="right"/>
    </xf>
    <xf numFmtId="164" fontId="60" fillId="0" borderId="0" xfId="8470" applyNumberFormat="1" applyFont="1" applyBorder="1" applyAlignment="1"/>
    <xf numFmtId="164" fontId="1" fillId="0" borderId="0" xfId="3" applyNumberFormat="1" applyFont="1"/>
    <xf numFmtId="164" fontId="60" fillId="0" borderId="0" xfId="8470" applyNumberFormat="1" applyFont="1" applyBorder="1" applyAlignment="1">
      <alignment horizontal="right"/>
    </xf>
    <xf numFmtId="0" fontId="62" fillId="0" borderId="0" xfId="56568" applyFont="1" applyFill="1" applyBorder="1" applyAlignment="1">
      <alignment horizontal="centerContinuous"/>
    </xf>
    <xf numFmtId="173" fontId="63" fillId="0" borderId="0" xfId="795" applyNumberFormat="1" applyFont="1" applyFill="1" applyBorder="1"/>
    <xf numFmtId="174" fontId="63" fillId="0" borderId="0" xfId="795" applyNumberFormat="1" applyFont="1" applyFill="1" applyBorder="1"/>
    <xf numFmtId="0" fontId="64" fillId="0" borderId="0" xfId="56568" applyFont="1" applyFill="1" applyBorder="1" applyAlignment="1">
      <alignment horizontal="centerContinuous"/>
    </xf>
    <xf numFmtId="0" fontId="65" fillId="0" borderId="0" xfId="56568" applyFont="1" applyFill="1" applyBorder="1"/>
    <xf numFmtId="0" fontId="66" fillId="61" borderId="0" xfId="56568" applyFont="1" applyFill="1" applyAlignment="1">
      <alignment horizontal="right" vertical="center" wrapText="1"/>
    </xf>
    <xf numFmtId="0" fontId="66" fillId="61" borderId="0" xfId="56568" applyFont="1" applyFill="1" applyBorder="1" applyAlignment="1">
      <alignment horizontal="left" indent="1"/>
    </xf>
    <xf numFmtId="174" fontId="60" fillId="0" borderId="0" xfId="795" applyNumberFormat="1" applyFont="1" applyFill="1" applyBorder="1"/>
    <xf numFmtId="0" fontId="66" fillId="61" borderId="0" xfId="56568" applyNumberFormat="1" applyFont="1" applyFill="1" applyBorder="1" applyAlignment="1">
      <alignment horizontal="left" indent="1"/>
    </xf>
    <xf numFmtId="174" fontId="60" fillId="0" borderId="0" xfId="1274" applyNumberFormat="1" applyFont="1" applyFill="1" applyBorder="1"/>
    <xf numFmtId="0" fontId="66" fillId="61" borderId="0" xfId="56568" applyNumberFormat="1" applyFont="1" applyFill="1" applyBorder="1" applyAlignment="1">
      <alignment horizontal="center"/>
    </xf>
    <xf numFmtId="0" fontId="68" fillId="0" borderId="0" xfId="56568" applyFont="1" applyFill="1" applyBorder="1" applyAlignment="1">
      <alignment horizontal="left"/>
    </xf>
    <xf numFmtId="0" fontId="69" fillId="0" borderId="0" xfId="56568" applyFont="1" applyFill="1" applyBorder="1" applyAlignment="1">
      <alignment horizontal="left"/>
    </xf>
    <xf numFmtId="0" fontId="70" fillId="0" borderId="0" xfId="56568" applyFont="1" applyFill="1" applyBorder="1"/>
    <xf numFmtId="0" fontId="60" fillId="0" borderId="0" xfId="56568" applyFont="1" applyFill="1" applyBorder="1"/>
    <xf numFmtId="17" fontId="4" fillId="0" borderId="0" xfId="21809" applyNumberFormat="1"/>
    <xf numFmtId="165" fontId="4" fillId="0" borderId="0" xfId="21809" applyNumberFormat="1"/>
    <xf numFmtId="0" fontId="4" fillId="0" borderId="0" xfId="21809"/>
    <xf numFmtId="0" fontId="25" fillId="0" borderId="0" xfId="8470">
      <alignment vertical="top"/>
    </xf>
    <xf numFmtId="2" fontId="72" fillId="62" borderId="0" xfId="8470" applyNumberFormat="1" applyFont="1" applyFill="1" applyBorder="1" applyAlignment="1">
      <alignment horizontal="center" vertical="center"/>
    </xf>
    <xf numFmtId="2" fontId="72" fillId="0" borderId="0" xfId="8470" applyNumberFormat="1" applyFont="1" applyBorder="1" applyAlignment="1">
      <alignment horizontal="center" vertical="center"/>
    </xf>
    <xf numFmtId="2" fontId="72" fillId="0" borderId="38" xfId="8470" applyNumberFormat="1" applyFont="1" applyBorder="1" applyAlignment="1">
      <alignment horizontal="center" vertical="center"/>
    </xf>
    <xf numFmtId="17" fontId="25" fillId="0" borderId="0" xfId="8470" applyNumberFormat="1">
      <alignment vertical="top"/>
    </xf>
    <xf numFmtId="2" fontId="72" fillId="0" borderId="0" xfId="8470" applyNumberFormat="1" applyFont="1" applyFill="1" applyBorder="1" applyAlignment="1">
      <alignment horizontal="center" vertical="center"/>
    </xf>
    <xf numFmtId="0" fontId="74" fillId="0" borderId="0" xfId="8470" applyFont="1" applyAlignment="1"/>
    <xf numFmtId="0" fontId="73" fillId="62" borderId="38" xfId="8470" applyFont="1" applyFill="1" applyBorder="1" applyAlignment="1">
      <alignment horizontal="center"/>
    </xf>
    <xf numFmtId="0" fontId="75" fillId="0" borderId="0" xfId="8470" applyFont="1" applyAlignment="1"/>
    <xf numFmtId="2" fontId="75" fillId="0" borderId="0" xfId="8470" applyNumberFormat="1" applyFont="1" applyAlignment="1"/>
    <xf numFmtId="2" fontId="77" fillId="0" borderId="0" xfId="8470" applyNumberFormat="1" applyFont="1" applyAlignment="1"/>
    <xf numFmtId="0" fontId="78" fillId="0" borderId="0" xfId="8470" applyFont="1" applyAlignment="1"/>
    <xf numFmtId="0" fontId="25" fillId="0" borderId="0" xfId="8470" applyAlignment="1"/>
    <xf numFmtId="0" fontId="79" fillId="0" borderId="0" xfId="8470" applyFont="1" applyAlignment="1"/>
    <xf numFmtId="0" fontId="78" fillId="63" borderId="44" xfId="8470" applyFont="1" applyFill="1" applyBorder="1" applyAlignment="1">
      <alignment horizontal="center" vertical="center"/>
    </xf>
    <xf numFmtId="164" fontId="25" fillId="0" borderId="0" xfId="8470" applyNumberFormat="1" applyAlignment="1"/>
    <xf numFmtId="164" fontId="25" fillId="0" borderId="0" xfId="8470" applyNumberFormat="1" applyFont="1" applyBorder="1" applyAlignment="1">
      <alignment horizontal="right" vertical="center"/>
    </xf>
    <xf numFmtId="0" fontId="25" fillId="0" borderId="0" xfId="8470" applyFont="1" applyFill="1" applyBorder="1" applyAlignment="1"/>
    <xf numFmtId="165" fontId="25" fillId="0" borderId="0" xfId="8470" applyNumberFormat="1" applyAlignment="1"/>
    <xf numFmtId="0" fontId="80" fillId="0" borderId="0" xfId="8470" applyFont="1" applyFill="1" applyBorder="1" applyAlignment="1"/>
    <xf numFmtId="0" fontId="75" fillId="0" borderId="0" xfId="8470" applyFont="1" applyBorder="1" applyAlignment="1"/>
    <xf numFmtId="0" fontId="25" fillId="0" borderId="0" xfId="8470" applyFont="1" applyBorder="1" applyAlignment="1">
      <alignment horizontal="right"/>
    </xf>
    <xf numFmtId="164" fontId="25" fillId="0" borderId="0" xfId="8470" applyNumberFormat="1" applyFont="1" applyBorder="1" applyAlignment="1"/>
    <xf numFmtId="164" fontId="83" fillId="0" borderId="0" xfId="8470" applyNumberFormat="1" applyFont="1" applyBorder="1" applyAlignment="1"/>
    <xf numFmtId="0" fontId="84" fillId="0" borderId="0" xfId="8470" applyFont="1" applyAlignment="1"/>
    <xf numFmtId="175" fontId="83" fillId="0" borderId="0" xfId="57888" applyNumberFormat="1" applyFont="1" applyBorder="1"/>
    <xf numFmtId="0" fontId="85" fillId="0" borderId="0" xfId="8470" applyFont="1" applyAlignment="1"/>
    <xf numFmtId="0" fontId="4" fillId="0" borderId="0" xfId="3" applyAlignment="1"/>
    <xf numFmtId="0" fontId="4" fillId="0" borderId="0" xfId="3"/>
    <xf numFmtId="17" fontId="5" fillId="65" borderId="0" xfId="3" applyNumberFormat="1" applyFont="1" applyFill="1" applyAlignment="1"/>
    <xf numFmtId="2" fontId="5" fillId="65" borderId="0" xfId="3" applyNumberFormat="1" applyFont="1" applyFill="1"/>
    <xf numFmtId="17" fontId="4" fillId="0" borderId="0" xfId="3" applyNumberFormat="1" applyAlignment="1"/>
    <xf numFmtId="2" fontId="4" fillId="0" borderId="0" xfId="3" applyNumberFormat="1"/>
    <xf numFmtId="0" fontId="82" fillId="64" borderId="46" xfId="8470" applyFont="1" applyFill="1" applyBorder="1" applyAlignment="1">
      <alignment horizontal="center" vertical="top"/>
    </xf>
    <xf numFmtId="0" fontId="25" fillId="0" borderId="53" xfId="8470" applyFont="1" applyBorder="1" applyAlignment="1"/>
    <xf numFmtId="176" fontId="75" fillId="0" borderId="0" xfId="8470" applyNumberFormat="1" applyFont="1" applyAlignment="1"/>
    <xf numFmtId="0" fontId="25" fillId="0" borderId="54" xfId="8470" applyFont="1" applyBorder="1" applyAlignment="1"/>
    <xf numFmtId="0" fontId="25" fillId="0" borderId="55" xfId="8470" applyFont="1" applyBorder="1" applyAlignment="1"/>
    <xf numFmtId="0" fontId="87" fillId="0" borderId="0" xfId="8470" applyFont="1" applyAlignment="1">
      <alignment horizontal="center"/>
    </xf>
    <xf numFmtId="176" fontId="25" fillId="0" borderId="56" xfId="8470" applyNumberFormat="1" applyFont="1" applyBorder="1" applyAlignment="1">
      <alignment horizontal="center"/>
    </xf>
    <xf numFmtId="0" fontId="75" fillId="0" borderId="0" xfId="8470" applyFont="1" applyFill="1" applyAlignment="1"/>
    <xf numFmtId="43" fontId="75" fillId="0" borderId="0" xfId="795" applyFont="1" applyFill="1"/>
    <xf numFmtId="0" fontId="25" fillId="0" borderId="0" xfId="8470" applyFont="1" applyBorder="1" applyAlignment="1"/>
    <xf numFmtId="176" fontId="75" fillId="0" borderId="0" xfId="8470" applyNumberFormat="1" applyFont="1" applyFill="1" applyAlignment="1"/>
    <xf numFmtId="17" fontId="75" fillId="0" borderId="0" xfId="8470" applyNumberFormat="1" applyFont="1" applyFill="1" applyAlignment="1"/>
    <xf numFmtId="2" fontId="25" fillId="0" borderId="53" xfId="8470" applyNumberFormat="1" applyFont="1" applyBorder="1" applyAlignment="1">
      <alignment horizontal="center"/>
    </xf>
    <xf numFmtId="2" fontId="25" fillId="0" borderId="54" xfId="8470" applyNumberFormat="1" applyFont="1" applyBorder="1" applyAlignment="1">
      <alignment horizontal="center"/>
    </xf>
    <xf numFmtId="0" fontId="5" fillId="0" borderId="0" xfId="21799" applyFont="1"/>
    <xf numFmtId="0" fontId="4" fillId="0" borderId="0" xfId="21799"/>
    <xf numFmtId="0" fontId="5" fillId="0" borderId="0" xfId="21799" applyFont="1" applyAlignment="1">
      <alignment horizontal="center"/>
    </xf>
    <xf numFmtId="0" fontId="4" fillId="0" borderId="0" xfId="21799" applyAlignment="1">
      <alignment horizontal="right"/>
    </xf>
    <xf numFmtId="175" fontId="4" fillId="0" borderId="0" xfId="57888" applyNumberFormat="1" applyFont="1"/>
    <xf numFmtId="0" fontId="4" fillId="0" borderId="0" xfId="21799" applyFont="1" applyAlignment="1">
      <alignment horizontal="right"/>
    </xf>
    <xf numFmtId="0" fontId="4" fillId="0" borderId="0" xfId="21799" applyFont="1"/>
    <xf numFmtId="0" fontId="4" fillId="0" borderId="0" xfId="23865"/>
    <xf numFmtId="164" fontId="4" fillId="0" borderId="0" xfId="23865" applyNumberFormat="1"/>
    <xf numFmtId="0" fontId="90" fillId="0" borderId="0" xfId="8470" applyFont="1">
      <alignment vertical="top"/>
    </xf>
    <xf numFmtId="0" fontId="91" fillId="0" borderId="0" xfId="8470" applyFont="1">
      <alignment vertical="top"/>
    </xf>
    <xf numFmtId="174" fontId="92" fillId="0" borderId="0" xfId="2168" applyNumberFormat="1" applyFont="1" applyFill="1" applyAlignment="1">
      <alignment horizontal="center" vertical="center"/>
    </xf>
    <xf numFmtId="43" fontId="74" fillId="0" borderId="0" xfId="8470" applyNumberFormat="1" applyFont="1">
      <alignment vertical="top"/>
    </xf>
    <xf numFmtId="175" fontId="74" fillId="0" borderId="0" xfId="57888" applyNumberFormat="1" applyFont="1" applyAlignment="1">
      <alignment vertical="top"/>
    </xf>
    <xf numFmtId="0" fontId="43" fillId="0" borderId="0" xfId="29133">
      <alignment vertical="top"/>
    </xf>
    <xf numFmtId="4" fontId="25" fillId="0" borderId="0" xfId="8470" applyNumberFormat="1">
      <alignment vertical="top"/>
    </xf>
    <xf numFmtId="0" fontId="93" fillId="66" borderId="58" xfId="29133" applyFont="1" applyFill="1" applyBorder="1" applyAlignment="1">
      <alignment horizontal="center" wrapText="1"/>
    </xf>
    <xf numFmtId="0" fontId="43" fillId="0" borderId="0" xfId="29133" applyAlignment="1">
      <alignment vertical="center"/>
    </xf>
    <xf numFmtId="175" fontId="43" fillId="0" borderId="0" xfId="60836" applyNumberFormat="1" applyFont="1" applyAlignment="1">
      <alignment vertical="center"/>
    </xf>
    <xf numFmtId="0" fontId="94" fillId="67" borderId="57" xfId="29133" applyFont="1" applyFill="1" applyBorder="1" applyAlignment="1">
      <alignment vertical="center" wrapText="1"/>
    </xf>
    <xf numFmtId="0" fontId="94" fillId="67" borderId="62" xfId="29133" applyFont="1" applyFill="1" applyBorder="1" applyAlignment="1">
      <alignment vertical="center" wrapText="1"/>
    </xf>
    <xf numFmtId="10" fontId="95" fillId="67" borderId="62" xfId="29133" applyNumberFormat="1" applyFont="1" applyFill="1" applyBorder="1" applyAlignment="1">
      <alignment horizontal="center" vertical="center" wrapText="1"/>
    </xf>
    <xf numFmtId="164" fontId="93" fillId="66" borderId="64" xfId="29133" applyNumberFormat="1" applyFont="1" applyFill="1" applyBorder="1" applyAlignment="1">
      <alignment horizontal="right" vertical="center" wrapText="1"/>
    </xf>
    <xf numFmtId="175" fontId="93" fillId="66" borderId="59" xfId="57888" applyNumberFormat="1" applyFont="1" applyFill="1" applyBorder="1" applyAlignment="1">
      <alignment horizontal="right" vertical="center" wrapText="1"/>
    </xf>
    <xf numFmtId="43" fontId="43" fillId="0" borderId="0" xfId="795" applyFont="1" applyAlignment="1">
      <alignment vertical="center"/>
    </xf>
    <xf numFmtId="0" fontId="94" fillId="67" borderId="65" xfId="29133" applyFont="1" applyFill="1" applyBorder="1" applyAlignment="1">
      <alignment vertical="center" wrapText="1"/>
    </xf>
    <xf numFmtId="10" fontId="95" fillId="67" borderId="65" xfId="29133" applyNumberFormat="1" applyFont="1" applyFill="1" applyBorder="1" applyAlignment="1">
      <alignment horizontal="center" vertical="center" wrapText="1"/>
    </xf>
    <xf numFmtId="0" fontId="93" fillId="66" borderId="64" xfId="29133" applyFont="1" applyFill="1" applyBorder="1" applyAlignment="1">
      <alignment horizontal="left" vertical="center" wrapText="1" indent="1"/>
    </xf>
    <xf numFmtId="175" fontId="93" fillId="66" borderId="64" xfId="29133" applyNumberFormat="1" applyFont="1" applyFill="1" applyBorder="1" applyAlignment="1">
      <alignment horizontal="center" vertical="center" wrapText="1"/>
    </xf>
    <xf numFmtId="0" fontId="96" fillId="0" borderId="0" xfId="29133" applyFont="1" applyAlignment="1">
      <alignment vertical="top" wrapText="1"/>
    </xf>
    <xf numFmtId="175" fontId="95" fillId="67" borderId="0" xfId="60836" applyNumberFormat="1" applyFont="1" applyFill="1" applyBorder="1" applyAlignment="1">
      <alignment horizontal="center" vertical="center" wrapText="1"/>
    </xf>
    <xf numFmtId="164" fontId="43" fillId="0" borderId="0" xfId="29133" applyNumberFormat="1">
      <alignment vertical="top"/>
    </xf>
    <xf numFmtId="175" fontId="43" fillId="0" borderId="0" xfId="57888" applyNumberFormat="1" applyFont="1" applyAlignment="1">
      <alignment vertical="top"/>
    </xf>
    <xf numFmtId="0" fontId="43" fillId="0" borderId="0" xfId="21804" applyFont="1">
      <alignment vertical="top"/>
    </xf>
    <xf numFmtId="164" fontId="92" fillId="0" borderId="0" xfId="21806" applyNumberFormat="1" applyFont="1" applyFill="1" applyAlignment="1">
      <alignment horizontal="center" vertical="center"/>
    </xf>
    <xf numFmtId="164" fontId="92" fillId="67" borderId="45" xfId="29133" applyNumberFormat="1" applyFont="1" applyFill="1" applyBorder="1" applyAlignment="1">
      <alignment horizontal="center" vertical="center"/>
    </xf>
    <xf numFmtId="0" fontId="98" fillId="0" borderId="0" xfId="21804" applyFont="1" applyAlignment="1">
      <alignment horizontal="center"/>
    </xf>
    <xf numFmtId="175" fontId="98" fillId="0" borderId="0" xfId="60759" applyNumberFormat="1" applyFont="1" applyAlignment="1">
      <alignment horizontal="center"/>
    </xf>
    <xf numFmtId="0" fontId="43" fillId="0" borderId="0" xfId="21804">
      <alignment vertical="top"/>
    </xf>
    <xf numFmtId="0" fontId="99" fillId="0" borderId="0" xfId="21804" applyFont="1" applyAlignment="1"/>
    <xf numFmtId="177" fontId="43" fillId="0" borderId="0" xfId="1269" applyNumberFormat="1" applyFont="1" applyAlignment="1">
      <alignment vertical="top"/>
    </xf>
    <xf numFmtId="43" fontId="43" fillId="0" borderId="0" xfId="1269" applyFont="1" applyAlignment="1">
      <alignment vertical="top"/>
    </xf>
    <xf numFmtId="43" fontId="43" fillId="0" borderId="0" xfId="21804" applyNumberFormat="1">
      <alignment vertical="top"/>
    </xf>
    <xf numFmtId="0" fontId="81" fillId="0" borderId="0" xfId="8470" applyFont="1" applyBorder="1" applyAlignment="1"/>
    <xf numFmtId="0" fontId="109" fillId="0" borderId="0" xfId="3" applyFont="1"/>
    <xf numFmtId="0" fontId="101" fillId="0" borderId="0" xfId="21809" applyFont="1" applyFill="1" applyAlignment="1"/>
    <xf numFmtId="0" fontId="103" fillId="0" borderId="0" xfId="3" applyFont="1" applyAlignment="1"/>
    <xf numFmtId="0" fontId="112" fillId="68" borderId="75" xfId="21799" applyFont="1" applyFill="1" applyBorder="1"/>
    <xf numFmtId="0" fontId="112" fillId="68" borderId="73" xfId="21799" applyFont="1" applyFill="1" applyBorder="1"/>
    <xf numFmtId="0" fontId="106" fillId="0" borderId="0" xfId="29133" applyFont="1" applyBorder="1" applyAlignment="1">
      <alignment horizontal="center" vertical="top"/>
    </xf>
    <xf numFmtId="0" fontId="105" fillId="0" borderId="0" xfId="29133" applyFont="1" applyBorder="1" applyAlignment="1">
      <alignment horizontal="center" vertical="top"/>
    </xf>
    <xf numFmtId="0" fontId="0" fillId="0" borderId="0" xfId="0" applyAlignment="1">
      <alignment horizontal="right"/>
    </xf>
    <xf numFmtId="0" fontId="0" fillId="0" borderId="0" xfId="0" applyAlignment="1">
      <alignment vertical="center"/>
    </xf>
    <xf numFmtId="0" fontId="120" fillId="0" borderId="0" xfId="0" applyFont="1" applyFill="1" applyBorder="1" applyAlignment="1">
      <alignment horizontal="center"/>
    </xf>
    <xf numFmtId="0" fontId="122" fillId="68" borderId="21" xfId="8470" applyFont="1" applyFill="1" applyBorder="1" applyAlignment="1">
      <alignment horizontal="centerContinuous"/>
    </xf>
    <xf numFmtId="0" fontId="122" fillId="68" borderId="70" xfId="8470" applyFont="1" applyFill="1" applyBorder="1" applyAlignment="1">
      <alignment horizontal="centerContinuous"/>
    </xf>
    <xf numFmtId="0" fontId="105" fillId="68" borderId="0" xfId="8470" applyFont="1" applyFill="1" applyBorder="1" applyAlignment="1">
      <alignment horizontal="centerContinuous"/>
    </xf>
    <xf numFmtId="0" fontId="123" fillId="68" borderId="0" xfId="8470" applyFont="1" applyFill="1" applyBorder="1" applyAlignment="1">
      <alignment horizontal="centerContinuous"/>
    </xf>
    <xf numFmtId="0" fontId="122" fillId="68" borderId="75" xfId="8470" applyFont="1" applyFill="1" applyBorder="1" applyAlignment="1">
      <alignment horizontal="centerContinuous"/>
    </xf>
    <xf numFmtId="0" fontId="122" fillId="68" borderId="72" xfId="8470" applyFont="1" applyFill="1" applyBorder="1" applyAlignment="1">
      <alignment horizontal="centerContinuous"/>
    </xf>
    <xf numFmtId="0" fontId="124" fillId="68" borderId="72" xfId="8470" applyFont="1" applyFill="1" applyBorder="1" applyAlignment="1">
      <alignment horizontal="centerContinuous"/>
    </xf>
    <xf numFmtId="0" fontId="122" fillId="68" borderId="73" xfId="8470" applyFont="1" applyFill="1" applyBorder="1" applyAlignment="1">
      <alignment horizontal="centerContinuous"/>
    </xf>
    <xf numFmtId="0" fontId="25" fillId="0" borderId="0" xfId="8470" applyFill="1" applyBorder="1" applyAlignment="1"/>
    <xf numFmtId="0" fontId="105" fillId="0" borderId="0" xfId="8470" applyFont="1" applyFill="1" applyBorder="1" applyAlignment="1">
      <alignment horizontal="centerContinuous"/>
    </xf>
    <xf numFmtId="0" fontId="122" fillId="0" borderId="0" xfId="8470" applyFont="1" applyFill="1" applyBorder="1" applyAlignment="1">
      <alignment horizontal="centerContinuous"/>
    </xf>
    <xf numFmtId="0" fontId="124" fillId="0" borderId="0" xfId="8470" applyFont="1" applyFill="1" applyBorder="1" applyAlignment="1">
      <alignment horizontal="centerContinuous"/>
    </xf>
    <xf numFmtId="0" fontId="102" fillId="2" borderId="88" xfId="8470" applyFont="1" applyFill="1" applyBorder="1" applyAlignment="1">
      <alignment horizontal="center" vertical="center"/>
    </xf>
    <xf numFmtId="0" fontId="102" fillId="2" borderId="89" xfId="8470" applyFont="1" applyFill="1" applyBorder="1" applyAlignment="1">
      <alignment horizontal="center" vertical="center" wrapText="1"/>
    </xf>
    <xf numFmtId="0" fontId="96" fillId="0" borderId="0" xfId="8470" applyFont="1" applyFill="1" applyBorder="1" applyAlignment="1"/>
    <xf numFmtId="0" fontId="126" fillId="0" borderId="0" xfId="8470" applyFont="1" applyFill="1" applyBorder="1" applyAlignment="1"/>
    <xf numFmtId="0" fontId="41" fillId="0" borderId="0" xfId="8470" applyFont="1" applyAlignment="1"/>
    <xf numFmtId="181" fontId="127" fillId="0" borderId="0" xfId="8470" applyNumberFormat="1" applyFont="1" applyAlignment="1"/>
    <xf numFmtId="174" fontId="126" fillId="0" borderId="0" xfId="795" applyNumberFormat="1" applyFont="1" applyFill="1" applyBorder="1"/>
    <xf numFmtId="182" fontId="127" fillId="0" borderId="0" xfId="8470" applyNumberFormat="1" applyFont="1" applyBorder="1" applyAlignment="1">
      <alignment horizontal="right"/>
    </xf>
    <xf numFmtId="2" fontId="25" fillId="0" borderId="0" xfId="8470" applyNumberFormat="1" applyAlignment="1"/>
    <xf numFmtId="0" fontId="128" fillId="68" borderId="69" xfId="8470" applyFont="1" applyFill="1" applyBorder="1" applyAlignment="1">
      <alignment horizontal="centerContinuous"/>
    </xf>
    <xf numFmtId="0" fontId="128" fillId="68" borderId="74" xfId="8470" applyFont="1" applyFill="1" applyBorder="1" applyAlignment="1">
      <alignment horizontal="centerContinuous"/>
    </xf>
    <xf numFmtId="180" fontId="128" fillId="68" borderId="74" xfId="8470" applyNumberFormat="1" applyFont="1" applyFill="1" applyBorder="1" applyAlignment="1">
      <alignment horizontal="centerContinuous"/>
    </xf>
    <xf numFmtId="0" fontId="128" fillId="68" borderId="71" xfId="8470" applyFont="1" applyFill="1" applyBorder="1" applyAlignment="1">
      <alignment horizontal="centerContinuous"/>
    </xf>
    <xf numFmtId="0" fontId="2" fillId="0" borderId="0" xfId="0" applyFont="1" applyAlignment="1">
      <alignment horizontal="centerContinuous" vertical="center"/>
    </xf>
    <xf numFmtId="0" fontId="1" fillId="0" borderId="0" xfId="0" applyFont="1" applyAlignment="1">
      <alignment horizontal="centerContinuous"/>
    </xf>
    <xf numFmtId="0" fontId="114" fillId="68" borderId="69" xfId="0" applyFont="1" applyFill="1" applyBorder="1" applyAlignment="1">
      <alignment horizontal="centerContinuous" vertical="center"/>
    </xf>
    <xf numFmtId="0" fontId="1" fillId="68" borderId="21" xfId="0" applyFont="1" applyFill="1" applyBorder="1" applyAlignment="1">
      <alignment horizontal="centerContinuous"/>
    </xf>
    <xf numFmtId="0" fontId="1" fillId="68" borderId="70" xfId="0" applyFont="1" applyFill="1" applyBorder="1" applyAlignment="1">
      <alignment horizontal="centerContinuous"/>
    </xf>
    <xf numFmtId="0" fontId="129" fillId="68" borderId="74" xfId="0" applyFont="1" applyFill="1" applyBorder="1" applyAlignment="1">
      <alignment horizontal="centerContinuous" vertical="center"/>
    </xf>
    <xf numFmtId="0" fontId="1" fillId="68" borderId="0" xfId="0" applyFont="1" applyFill="1" applyBorder="1" applyAlignment="1">
      <alignment horizontal="centerContinuous"/>
    </xf>
    <xf numFmtId="0" fontId="1" fillId="68" borderId="75" xfId="0" applyFont="1" applyFill="1" applyBorder="1" applyAlignment="1">
      <alignment horizontal="centerContinuous"/>
    </xf>
    <xf numFmtId="0" fontId="129" fillId="68" borderId="71" xfId="0" applyFont="1" applyFill="1" applyBorder="1" applyAlignment="1">
      <alignment horizontal="centerContinuous" vertical="center"/>
    </xf>
    <xf numFmtId="0" fontId="1" fillId="68" borderId="72" xfId="0" applyFont="1" applyFill="1" applyBorder="1" applyAlignment="1">
      <alignment horizontal="centerContinuous"/>
    </xf>
    <xf numFmtId="0" fontId="1" fillId="68" borderId="73" xfId="0" applyFont="1" applyFill="1" applyBorder="1" applyAlignment="1">
      <alignment horizontal="centerContinuous"/>
    </xf>
    <xf numFmtId="0" fontId="130" fillId="0" borderId="0" xfId="0" applyFont="1" applyAlignment="1">
      <alignment horizontal="centerContinuous" vertical="center"/>
    </xf>
    <xf numFmtId="0" fontId="92" fillId="2" borderId="97" xfId="29099" applyFont="1" applyFill="1" applyBorder="1" applyAlignment="1">
      <alignment horizontal="center" vertical="center" wrapText="1"/>
    </xf>
    <xf numFmtId="0" fontId="92" fillId="69" borderId="4" xfId="29099" applyFont="1" applyFill="1" applyBorder="1" applyAlignment="1">
      <alignment horizontal="center" wrapText="1"/>
    </xf>
    <xf numFmtId="175" fontId="92" fillId="3" borderId="65" xfId="2" applyNumberFormat="1" applyFont="1" applyFill="1" applyBorder="1" applyAlignment="1">
      <alignment horizontal="center"/>
    </xf>
    <xf numFmtId="175" fontId="89" fillId="3" borderId="65" xfId="2" applyNumberFormat="1" applyFont="1" applyFill="1" applyBorder="1" applyAlignment="1">
      <alignment horizontal="center"/>
    </xf>
    <xf numFmtId="175" fontId="89" fillId="3" borderId="0" xfId="2" applyNumberFormat="1" applyFont="1" applyFill="1" applyAlignment="1">
      <alignment horizontal="center"/>
    </xf>
    <xf numFmtId="0" fontId="89" fillId="3" borderId="0" xfId="29099" applyFont="1" applyFill="1" applyAlignment="1"/>
    <xf numFmtId="0" fontId="131" fillId="0" borderId="0" xfId="0" applyFont="1" applyAlignment="1">
      <alignment vertical="center"/>
    </xf>
    <xf numFmtId="0" fontId="110" fillId="68" borderId="69" xfId="0" applyFont="1" applyFill="1" applyBorder="1" applyAlignment="1">
      <alignment horizontal="centerContinuous" vertical="center"/>
    </xf>
    <xf numFmtId="0" fontId="132" fillId="68" borderId="21" xfId="0" applyFont="1" applyFill="1" applyBorder="1" applyAlignment="1">
      <alignment horizontal="centerContinuous"/>
    </xf>
    <xf numFmtId="0" fontId="132" fillId="68" borderId="70" xfId="0" applyFont="1" applyFill="1" applyBorder="1" applyAlignment="1">
      <alignment horizontal="centerContinuous"/>
    </xf>
    <xf numFmtId="0" fontId="133" fillId="68" borderId="74" xfId="0" applyFont="1" applyFill="1" applyBorder="1" applyAlignment="1">
      <alignment horizontal="centerContinuous" vertical="center"/>
    </xf>
    <xf numFmtId="0" fontId="132" fillId="68" borderId="0" xfId="0" applyFont="1" applyFill="1" applyBorder="1" applyAlignment="1">
      <alignment horizontal="centerContinuous"/>
    </xf>
    <xf numFmtId="0" fontId="132" fillId="68" borderId="75" xfId="0" applyFont="1" applyFill="1" applyBorder="1" applyAlignment="1">
      <alignment horizontal="centerContinuous"/>
    </xf>
    <xf numFmtId="0" fontId="133" fillId="68" borderId="71" xfId="0" applyFont="1" applyFill="1" applyBorder="1" applyAlignment="1">
      <alignment horizontal="centerContinuous" vertical="center"/>
    </xf>
    <xf numFmtId="0" fontId="132" fillId="68" borderId="72" xfId="0" applyFont="1" applyFill="1" applyBorder="1" applyAlignment="1">
      <alignment horizontal="centerContinuous"/>
    </xf>
    <xf numFmtId="0" fontId="132" fillId="68" borderId="73" xfId="0" applyFont="1" applyFill="1" applyBorder="1" applyAlignment="1">
      <alignment horizontal="centerContinuous"/>
    </xf>
    <xf numFmtId="0" fontId="2" fillId="3" borderId="66" xfId="0" applyFont="1" applyFill="1" applyBorder="1" applyAlignment="1">
      <alignment horizontal="center"/>
    </xf>
    <xf numFmtId="0" fontId="2" fillId="3" borderId="0" xfId="0" applyFont="1" applyFill="1"/>
    <xf numFmtId="175" fontId="2" fillId="3" borderId="0" xfId="2" applyNumberFormat="1" applyFont="1" applyFill="1"/>
    <xf numFmtId="0" fontId="1" fillId="3" borderId="0" xfId="0" applyFont="1" applyFill="1"/>
    <xf numFmtId="0" fontId="41" fillId="0" borderId="0" xfId="6412" applyFont="1" applyAlignment="1"/>
    <xf numFmtId="0" fontId="24" fillId="0" borderId="0" xfId="6412" applyFont="1" applyAlignment="1"/>
    <xf numFmtId="0" fontId="92" fillId="69" borderId="0" xfId="6412" applyFont="1" applyFill="1" applyBorder="1" applyAlignment="1">
      <alignment horizontal="center"/>
    </xf>
    <xf numFmtId="0" fontId="41" fillId="0" borderId="0" xfId="6412" applyFont="1" applyBorder="1" applyAlignment="1"/>
    <xf numFmtId="175" fontId="92" fillId="69" borderId="5" xfId="2" applyNumberFormat="1" applyFont="1" applyFill="1" applyBorder="1" applyAlignment="1">
      <alignment horizontal="center" vertical="center" wrapText="1"/>
    </xf>
    <xf numFmtId="175" fontId="41" fillId="0" borderId="0" xfId="6412" applyNumberFormat="1" applyFont="1" applyBorder="1" applyAlignment="1"/>
    <xf numFmtId="0" fontId="41" fillId="0" borderId="0" xfId="6412" applyFont="1" applyAlignment="1">
      <alignment vertical="center"/>
    </xf>
    <xf numFmtId="175" fontId="41" fillId="0" borderId="0" xfId="2" applyNumberFormat="1" applyFont="1" applyBorder="1" applyAlignment="1">
      <alignment vertical="center"/>
    </xf>
    <xf numFmtId="0" fontId="24" fillId="69" borderId="0" xfId="6412" applyFont="1" applyFill="1" applyBorder="1" applyAlignment="1">
      <alignment horizontal="left" wrapText="1"/>
    </xf>
    <xf numFmtId="164" fontId="41" fillId="0" borderId="0" xfId="6412" applyNumberFormat="1" applyFont="1" applyAlignment="1">
      <alignment vertical="center"/>
    </xf>
    <xf numFmtId="175" fontId="89" fillId="69" borderId="5" xfId="2" applyNumberFormat="1" applyFont="1" applyFill="1" applyBorder="1" applyAlignment="1">
      <alignment horizontal="center" vertical="center"/>
    </xf>
    <xf numFmtId="0" fontId="24" fillId="0" borderId="0" xfId="6412" applyFont="1" applyFill="1" applyAlignment="1">
      <alignment vertical="center"/>
    </xf>
    <xf numFmtId="164" fontId="24" fillId="0" borderId="0" xfId="6412" applyNumberFormat="1" applyFont="1" applyFill="1" applyAlignment="1">
      <alignment vertical="center"/>
    </xf>
    <xf numFmtId="0" fontId="41" fillId="0" borderId="0" xfId="6412" applyFont="1" applyAlignment="1">
      <alignment horizontal="left" vertical="center"/>
    </xf>
    <xf numFmtId="0" fontId="41" fillId="0" borderId="0" xfId="6412" applyFont="1" applyFill="1" applyAlignment="1">
      <alignment horizontal="left" vertical="center"/>
    </xf>
    <xf numFmtId="164" fontId="41" fillId="0" borderId="0" xfId="6412" applyNumberFormat="1" applyFont="1" applyAlignment="1">
      <alignment horizontal="left" vertical="center"/>
    </xf>
    <xf numFmtId="0" fontId="41" fillId="0" borderId="0" xfId="6412" applyFont="1" applyBorder="1" applyAlignment="1">
      <alignment vertical="center"/>
    </xf>
    <xf numFmtId="0" fontId="24" fillId="0" borderId="0" xfId="6412" applyFont="1" applyFill="1" applyBorder="1" applyAlignment="1">
      <alignment vertical="center"/>
    </xf>
    <xf numFmtId="164" fontId="41" fillId="0" borderId="0" xfId="6412" applyNumberFormat="1" applyFont="1" applyBorder="1" applyAlignment="1">
      <alignment vertical="center"/>
    </xf>
    <xf numFmtId="175" fontId="89" fillId="69" borderId="99" xfId="2" applyNumberFormat="1" applyFont="1" applyFill="1" applyBorder="1" applyAlignment="1">
      <alignment horizontal="center" vertical="center"/>
    </xf>
    <xf numFmtId="0" fontId="41" fillId="0" borderId="0" xfId="6412" applyFont="1" applyFill="1" applyAlignment="1">
      <alignment vertical="center"/>
    </xf>
    <xf numFmtId="0" fontId="92" fillId="69" borderId="0" xfId="6412" applyFont="1" applyFill="1" applyBorder="1" applyAlignment="1"/>
    <xf numFmtId="0" fontId="41" fillId="0" borderId="0" xfId="6412" applyFont="1" applyFill="1" applyAlignment="1"/>
    <xf numFmtId="183" fontId="41" fillId="0" borderId="0" xfId="4067" applyNumberFormat="1" applyFont="1" applyFill="1" applyAlignment="1">
      <alignment horizontal="center" vertical="top"/>
    </xf>
    <xf numFmtId="164" fontId="41" fillId="0" borderId="0" xfId="6412" applyNumberFormat="1" applyFont="1" applyAlignment="1"/>
    <xf numFmtId="164" fontId="24" fillId="0" borderId="0" xfId="6412" applyNumberFormat="1" applyFont="1" applyAlignment="1">
      <alignment horizontal="center"/>
    </xf>
    <xf numFmtId="0" fontId="136" fillId="0" borderId="0" xfId="28869" applyFont="1" applyAlignment="1">
      <alignment vertical="top"/>
    </xf>
    <xf numFmtId="0" fontId="136" fillId="0" borderId="0" xfId="28869" applyFont="1" applyBorder="1" applyAlignment="1">
      <alignment vertical="top"/>
    </xf>
    <xf numFmtId="0" fontId="6" fillId="0" borderId="0" xfId="0" applyFont="1" applyBorder="1"/>
    <xf numFmtId="0" fontId="6" fillId="0" borderId="0" xfId="0" applyFont="1"/>
    <xf numFmtId="0" fontId="138" fillId="0" borderId="0" xfId="28869" applyFont="1" applyAlignment="1">
      <alignment vertical="top"/>
    </xf>
    <xf numFmtId="0" fontId="138" fillId="0" borderId="0" xfId="28869" applyFont="1" applyBorder="1" applyAlignment="1">
      <alignment vertical="top"/>
    </xf>
    <xf numFmtId="0" fontId="139" fillId="0" borderId="0" xfId="28869" applyFont="1" applyBorder="1" applyAlignment="1">
      <alignment horizontal="center" vertical="top"/>
    </xf>
    <xf numFmtId="0" fontId="3" fillId="0" borderId="0" xfId="0" applyFont="1" applyBorder="1" applyAlignment="1"/>
    <xf numFmtId="0" fontId="139" fillId="0" borderId="0" xfId="28869" applyFont="1" applyAlignment="1">
      <alignment horizontal="left" vertical="top"/>
    </xf>
    <xf numFmtId="4" fontId="139" fillId="0" borderId="0" xfId="28869" applyNumberFormat="1" applyFont="1" applyBorder="1" applyAlignment="1">
      <alignment horizontal="right" vertical="top"/>
    </xf>
    <xf numFmtId="4" fontId="136" fillId="0" borderId="0" xfId="28869" applyNumberFormat="1" applyFont="1" applyBorder="1" applyAlignment="1">
      <alignment horizontal="right" vertical="top"/>
    </xf>
    <xf numFmtId="0" fontId="3" fillId="0" borderId="0" xfId="0" applyFont="1" applyAlignment="1"/>
    <xf numFmtId="0" fontId="6" fillId="3" borderId="0" xfId="0" applyFont="1" applyFill="1"/>
    <xf numFmtId="0" fontId="6" fillId="3" borderId="0" xfId="0" applyFont="1" applyFill="1" applyBorder="1"/>
    <xf numFmtId="164" fontId="136" fillId="0" borderId="0" xfId="28869" applyNumberFormat="1" applyFont="1" applyBorder="1" applyAlignment="1">
      <alignment horizontal="right" vertical="top"/>
    </xf>
    <xf numFmtId="0" fontId="141" fillId="2" borderId="107" xfId="28869" applyFont="1" applyFill="1" applyBorder="1" applyAlignment="1">
      <alignment horizontal="center" vertical="top"/>
    </xf>
    <xf numFmtId="0" fontId="141" fillId="2" borderId="108" xfId="28869" applyFont="1" applyFill="1" applyBorder="1" applyAlignment="1">
      <alignment horizontal="center" vertical="top"/>
    </xf>
    <xf numFmtId="0" fontId="139" fillId="3" borderId="4" xfId="28869" applyFont="1" applyFill="1" applyBorder="1" applyAlignment="1">
      <alignment horizontal="left" vertical="top"/>
    </xf>
    <xf numFmtId="164" fontId="136" fillId="3" borderId="5" xfId="28869" applyNumberFormat="1" applyFont="1" applyFill="1" applyBorder="1" applyAlignment="1">
      <alignment horizontal="right" vertical="top"/>
    </xf>
    <xf numFmtId="0" fontId="136" fillId="3" borderId="0" xfId="28869" applyFont="1" applyFill="1" applyAlignment="1">
      <alignment horizontal="left" vertical="top" indent="3"/>
    </xf>
    <xf numFmtId="164" fontId="136" fillId="3" borderId="0" xfId="28869" applyNumberFormat="1" applyFont="1" applyFill="1" applyBorder="1" applyAlignment="1">
      <alignment horizontal="right" vertical="top"/>
    </xf>
    <xf numFmtId="0" fontId="139" fillId="3" borderId="104" xfId="28869" applyFont="1" applyFill="1" applyBorder="1" applyAlignment="1">
      <alignment horizontal="center" vertical="top"/>
    </xf>
    <xf numFmtId="164" fontId="142" fillId="3" borderId="105" xfId="28869" applyNumberFormat="1" applyFont="1" applyFill="1" applyBorder="1" applyAlignment="1">
      <alignment horizontal="center" vertical="top"/>
    </xf>
    <xf numFmtId="0" fontId="136" fillId="3" borderId="88" xfId="28869" applyFont="1" applyFill="1" applyBorder="1" applyAlignment="1">
      <alignment horizontal="left" vertical="top" indent="3"/>
    </xf>
    <xf numFmtId="0" fontId="139" fillId="3" borderId="0" xfId="28869" applyFont="1" applyFill="1" applyAlignment="1">
      <alignment horizontal="left" vertical="top"/>
    </xf>
    <xf numFmtId="0" fontId="143" fillId="0" borderId="0" xfId="28869" applyFont="1" applyAlignment="1">
      <alignment vertical="top"/>
    </xf>
    <xf numFmtId="0" fontId="137" fillId="0" borderId="0" xfId="28869" applyFont="1" applyFill="1" applyBorder="1" applyAlignment="1">
      <alignment vertical="top"/>
    </xf>
    <xf numFmtId="0" fontId="143" fillId="0" borderId="0" xfId="28869" applyFont="1" applyFill="1" applyAlignment="1">
      <alignment vertical="top"/>
    </xf>
    <xf numFmtId="0" fontId="137" fillId="0" borderId="0" xfId="28869" applyFont="1" applyFill="1" applyBorder="1" applyAlignment="1">
      <alignment horizontal="center" vertical="top"/>
    </xf>
    <xf numFmtId="0" fontId="144" fillId="3" borderId="4" xfId="28869" applyFont="1" applyFill="1" applyBorder="1" applyAlignment="1">
      <alignment horizontal="left" vertical="top"/>
    </xf>
    <xf numFmtId="174" fontId="145" fillId="3" borderId="6" xfId="28869" applyNumberFormat="1" applyFont="1" applyFill="1" applyBorder="1" applyAlignment="1">
      <alignment vertical="center" wrapText="1"/>
    </xf>
    <xf numFmtId="0" fontId="144" fillId="3" borderId="4" xfId="28869" applyFont="1" applyFill="1" applyBorder="1" applyAlignment="1">
      <alignment horizontal="left" vertical="top" indent="3"/>
    </xf>
    <xf numFmtId="174" fontId="144" fillId="3" borderId="6" xfId="1" applyNumberFormat="1" applyFont="1" applyFill="1" applyBorder="1" applyAlignment="1">
      <alignment vertical="center" wrapText="1"/>
    </xf>
    <xf numFmtId="174" fontId="144" fillId="3" borderId="6" xfId="1" applyNumberFormat="1" applyFont="1" applyFill="1" applyBorder="1" applyAlignment="1">
      <alignment horizontal="center" vertical="top" wrapText="1"/>
    </xf>
    <xf numFmtId="0" fontId="144" fillId="3" borderId="88" xfId="28869" applyFont="1" applyFill="1" applyBorder="1" applyAlignment="1">
      <alignment horizontal="left" vertical="top" indent="3"/>
    </xf>
    <xf numFmtId="174" fontId="144" fillId="3" borderId="103" xfId="1" applyNumberFormat="1" applyFont="1" applyFill="1" applyBorder="1" applyAlignment="1">
      <alignment horizontal="center" vertical="top" wrapText="1"/>
    </xf>
    <xf numFmtId="0" fontId="43" fillId="0" borderId="0" xfId="0" applyFont="1" applyAlignment="1"/>
    <xf numFmtId="0" fontId="107" fillId="0" borderId="0" xfId="0" applyFont="1" applyAlignment="1">
      <alignment horizontal="centerContinuous" vertical="top"/>
    </xf>
    <xf numFmtId="0" fontId="147" fillId="0" borderId="0" xfId="0" applyFont="1" applyAlignment="1">
      <alignment horizontal="centerContinuous" vertical="top"/>
    </xf>
    <xf numFmtId="0" fontId="43" fillId="0" borderId="0" xfId="0" applyFont="1" applyAlignment="1">
      <alignment horizontal="centerContinuous"/>
    </xf>
    <xf numFmtId="175" fontId="43" fillId="0" borderId="0" xfId="0" applyNumberFormat="1" applyFont="1" applyAlignment="1">
      <alignment horizontal="centerContinuous"/>
    </xf>
    <xf numFmtId="0" fontId="102" fillId="2" borderId="110" xfId="0" applyFont="1" applyFill="1" applyBorder="1" applyAlignment="1">
      <alignment horizontal="center" vertical="center" wrapText="1"/>
    </xf>
    <xf numFmtId="0" fontId="102" fillId="2" borderId="104" xfId="0" applyFont="1" applyFill="1" applyBorder="1" applyAlignment="1">
      <alignment horizontal="center" vertical="center"/>
    </xf>
    <xf numFmtId="0" fontId="102" fillId="2" borderId="105" xfId="0" applyFont="1" applyFill="1" applyBorder="1" applyAlignment="1">
      <alignment horizontal="center" vertical="center"/>
    </xf>
    <xf numFmtId="0" fontId="102" fillId="2" borderId="108" xfId="0" applyFont="1" applyFill="1" applyBorder="1" applyAlignment="1">
      <alignment horizontal="centerContinuous" vertical="center"/>
    </xf>
    <xf numFmtId="0" fontId="102" fillId="2" borderId="80" xfId="0" applyFont="1" applyFill="1" applyBorder="1" applyAlignment="1">
      <alignment horizontal="center" vertical="center" wrapText="1"/>
    </xf>
    <xf numFmtId="0" fontId="102" fillId="2" borderId="108" xfId="0" applyFont="1" applyFill="1" applyBorder="1" applyAlignment="1">
      <alignment horizontal="center" vertical="center" wrapText="1"/>
    </xf>
    <xf numFmtId="0" fontId="92" fillId="3" borderId="111" xfId="0" applyFont="1" applyFill="1" applyBorder="1" applyAlignment="1"/>
    <xf numFmtId="164" fontId="92" fillId="3" borderId="4" xfId="0" applyNumberFormat="1" applyFont="1" applyFill="1" applyBorder="1" applyAlignment="1"/>
    <xf numFmtId="164" fontId="92" fillId="3" borderId="50" xfId="0" applyNumberFormat="1" applyFont="1" applyFill="1" applyBorder="1" applyAlignment="1"/>
    <xf numFmtId="164" fontId="92" fillId="3" borderId="6" xfId="0" applyNumberFormat="1" applyFont="1" applyFill="1" applyBorder="1" applyAlignment="1"/>
    <xf numFmtId="0" fontId="99" fillId="0" borderId="0" xfId="0" applyFont="1" applyAlignment="1"/>
    <xf numFmtId="0" fontId="89" fillId="3" borderId="111" xfId="0" applyFont="1" applyFill="1" applyBorder="1" applyAlignment="1">
      <alignment horizontal="left" indent="1"/>
    </xf>
    <xf numFmtId="164" fontId="89" fillId="3" borderId="4" xfId="0" applyNumberFormat="1" applyFont="1" applyFill="1" applyBorder="1" applyAlignment="1">
      <alignment horizontal="right"/>
    </xf>
    <xf numFmtId="164" fontId="89" fillId="3" borderId="5" xfId="0" applyNumberFormat="1" applyFont="1" applyFill="1" applyBorder="1" applyAlignment="1">
      <alignment horizontal="right"/>
    </xf>
    <xf numFmtId="164" fontId="89" fillId="3" borderId="6" xfId="0" applyNumberFormat="1" applyFont="1" applyFill="1" applyBorder="1" applyAlignment="1"/>
    <xf numFmtId="164" fontId="89" fillId="3" borderId="50" xfId="0" applyNumberFormat="1" applyFont="1" applyFill="1" applyBorder="1" applyAlignment="1"/>
    <xf numFmtId="0" fontId="89" fillId="3" borderId="111" xfId="0" applyFont="1" applyFill="1" applyBorder="1" applyAlignment="1">
      <alignment horizontal="left" indent="2"/>
    </xf>
    <xf numFmtId="0" fontId="89" fillId="3" borderId="111" xfId="0" applyFont="1" applyFill="1" applyBorder="1" applyAlignment="1">
      <alignment horizontal="left" indent="3"/>
    </xf>
    <xf numFmtId="164" fontId="138" fillId="3" borderId="4" xfId="0" applyNumberFormat="1" applyFont="1" applyFill="1" applyBorder="1" applyAlignment="1"/>
    <xf numFmtId="164" fontId="138" fillId="3" borderId="5" xfId="0" applyNumberFormat="1" applyFont="1" applyFill="1" applyBorder="1" applyAlignment="1"/>
    <xf numFmtId="164" fontId="138" fillId="3" borderId="6" xfId="0" applyNumberFormat="1" applyFont="1" applyFill="1" applyBorder="1" applyAlignment="1"/>
    <xf numFmtId="164" fontId="89" fillId="3" borderId="4" xfId="1" applyNumberFormat="1" applyFont="1" applyFill="1" applyBorder="1" applyAlignment="1"/>
    <xf numFmtId="164" fontId="89" fillId="3" borderId="5" xfId="1" applyNumberFormat="1" applyFont="1" applyFill="1" applyBorder="1" applyAlignment="1"/>
    <xf numFmtId="0" fontId="89" fillId="3" borderId="111" xfId="0" applyFont="1" applyFill="1" applyBorder="1" applyAlignment="1">
      <alignment horizontal="left" indent="4"/>
    </xf>
    <xf numFmtId="164" fontId="89" fillId="3" borderId="4" xfId="0" applyNumberFormat="1" applyFont="1" applyFill="1" applyBorder="1" applyAlignment="1"/>
    <xf numFmtId="164" fontId="89" fillId="3" borderId="5" xfId="0" applyNumberFormat="1" applyFont="1" applyFill="1" applyBorder="1" applyAlignment="1"/>
    <xf numFmtId="164" fontId="92" fillId="3" borderId="5" xfId="0" applyNumberFormat="1" applyFont="1" applyFill="1" applyBorder="1" applyAlignment="1"/>
    <xf numFmtId="0" fontId="99" fillId="0" borderId="0" xfId="0" applyFont="1" applyFill="1" applyAlignment="1"/>
    <xf numFmtId="0" fontId="89" fillId="2" borderId="111" xfId="0" applyFont="1" applyFill="1" applyBorder="1" applyAlignment="1"/>
    <xf numFmtId="164" fontId="138" fillId="2" borderId="4" xfId="0" applyNumberFormat="1" applyFont="1" applyFill="1" applyBorder="1" applyAlignment="1"/>
    <xf numFmtId="164" fontId="138" fillId="2" borderId="5" xfId="0" applyNumberFormat="1" applyFont="1" applyFill="1" applyBorder="1" applyAlignment="1"/>
    <xf numFmtId="164" fontId="89" fillId="2" borderId="6" xfId="0" applyNumberFormat="1" applyFont="1" applyFill="1" applyBorder="1" applyAlignment="1"/>
    <xf numFmtId="164" fontId="89" fillId="2" borderId="50" xfId="0" applyNumberFormat="1" applyFont="1" applyFill="1" applyBorder="1" applyAlignment="1"/>
    <xf numFmtId="0" fontId="89" fillId="2" borderId="63" xfId="0" applyFont="1" applyFill="1" applyBorder="1" applyAlignment="1"/>
    <xf numFmtId="164" fontId="89" fillId="2" borderId="88" xfId="0" applyNumberFormat="1" applyFont="1" applyFill="1" applyBorder="1" applyAlignment="1">
      <alignment horizontal="right"/>
    </xf>
    <xf numFmtId="164" fontId="89" fillId="2" borderId="99" xfId="0" applyNumberFormat="1" applyFont="1" applyFill="1" applyBorder="1" applyAlignment="1">
      <alignment horizontal="right"/>
    </xf>
    <xf numFmtId="164" fontId="89" fillId="2" borderId="103" xfId="0" applyNumberFormat="1" applyFont="1" applyFill="1" applyBorder="1" applyAlignment="1"/>
    <xf numFmtId="0" fontId="89" fillId="3" borderId="111" xfId="0" applyFont="1" applyFill="1" applyBorder="1" applyAlignment="1"/>
    <xf numFmtId="0" fontId="89" fillId="3" borderId="63" xfId="0" applyFont="1" applyFill="1" applyBorder="1" applyAlignment="1">
      <alignment horizontal="left" indent="2"/>
    </xf>
    <xf numFmtId="164" fontId="89" fillId="3" borderId="88" xfId="0" applyNumberFormat="1" applyFont="1" applyFill="1" applyBorder="1" applyAlignment="1">
      <alignment horizontal="right"/>
    </xf>
    <xf numFmtId="164" fontId="89" fillId="3" borderId="99" xfId="0" applyNumberFormat="1" applyFont="1" applyFill="1" applyBorder="1" applyAlignment="1">
      <alignment horizontal="right"/>
    </xf>
    <xf numFmtId="164" fontId="89" fillId="3" borderId="103" xfId="0" applyNumberFormat="1" applyFont="1" applyFill="1" applyBorder="1" applyAlignment="1"/>
    <xf numFmtId="164" fontId="43" fillId="0" borderId="0" xfId="0" applyNumberFormat="1" applyFont="1" applyAlignment="1"/>
    <xf numFmtId="175" fontId="43" fillId="0" borderId="0" xfId="0" applyNumberFormat="1" applyFont="1" applyAlignment="1"/>
    <xf numFmtId="174" fontId="43" fillId="0" borderId="0" xfId="1" applyNumberFormat="1" applyFont="1" applyAlignment="1"/>
    <xf numFmtId="0" fontId="0" fillId="0" borderId="0" xfId="0" applyAlignment="1">
      <alignment horizontal="center"/>
    </xf>
    <xf numFmtId="174" fontId="0" fillId="0" borderId="0" xfId="1" applyNumberFormat="1" applyFont="1"/>
    <xf numFmtId="175" fontId="0" fillId="0" borderId="0" xfId="2" applyNumberFormat="1" applyFont="1"/>
    <xf numFmtId="175" fontId="0" fillId="0" borderId="0" xfId="0" applyNumberFormat="1"/>
    <xf numFmtId="3" fontId="1" fillId="0" borderId="103" xfId="0" applyNumberFormat="1" applyFont="1" applyBorder="1" applyAlignment="1">
      <alignment horizontal="center"/>
    </xf>
    <xf numFmtId="3" fontId="2" fillId="3" borderId="6" xfId="0" applyNumberFormat="1" applyFont="1" applyFill="1" applyBorder="1" applyAlignment="1">
      <alignment horizontal="center" vertical="center" wrapText="1"/>
    </xf>
    <xf numFmtId="0" fontId="2" fillId="2" borderId="44" xfId="0" applyFont="1" applyFill="1" applyBorder="1" applyAlignment="1">
      <alignment horizontal="center" vertical="center"/>
    </xf>
    <xf numFmtId="3" fontId="1" fillId="0" borderId="0" xfId="0" applyNumberFormat="1" applyFont="1" applyBorder="1" applyAlignment="1">
      <alignment wrapText="1"/>
    </xf>
    <xf numFmtId="3" fontId="1" fillId="0" borderId="0" xfId="0" applyNumberFormat="1" applyFont="1" applyBorder="1" applyAlignment="1">
      <alignment vertical="center" wrapText="1"/>
    </xf>
    <xf numFmtId="3" fontId="1" fillId="0" borderId="106" xfId="0" applyNumberFormat="1" applyFont="1" applyBorder="1" applyAlignment="1">
      <alignment vertical="center" wrapText="1"/>
    </xf>
    <xf numFmtId="0" fontId="2" fillId="2" borderId="112" xfId="0" applyFont="1" applyFill="1" applyBorder="1" applyAlignment="1">
      <alignment horizontal="center" vertical="center"/>
    </xf>
    <xf numFmtId="3" fontId="1" fillId="0" borderId="49" xfId="0" applyNumberFormat="1" applyFont="1" applyBorder="1"/>
    <xf numFmtId="3" fontId="1" fillId="0" borderId="90" xfId="0" applyNumberFormat="1" applyFont="1" applyBorder="1"/>
    <xf numFmtId="3" fontId="1" fillId="0" borderId="5" xfId="0" applyNumberFormat="1" applyFont="1" applyBorder="1" applyAlignment="1">
      <alignment wrapText="1"/>
    </xf>
    <xf numFmtId="0" fontId="2" fillId="0" borderId="88" xfId="0" applyFont="1" applyBorder="1" applyAlignment="1">
      <alignment horizontal="center" wrapText="1"/>
    </xf>
    <xf numFmtId="164" fontId="2" fillId="3" borderId="5"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92" fillId="2" borderId="46" xfId="23865" applyFont="1" applyFill="1" applyBorder="1" applyAlignment="1">
      <alignment horizontal="center" vertical="center"/>
    </xf>
    <xf numFmtId="0" fontId="1" fillId="0" borderId="109" xfId="23865" applyFont="1" applyBorder="1"/>
    <xf numFmtId="164" fontId="1" fillId="0" borderId="109" xfId="23865" applyNumberFormat="1" applyFont="1" applyBorder="1"/>
    <xf numFmtId="175" fontId="0" fillId="0" borderId="109" xfId="58294" applyNumberFormat="1" applyFont="1" applyBorder="1"/>
    <xf numFmtId="0" fontId="1" fillId="0" borderId="5" xfId="23865" applyFont="1" applyBorder="1"/>
    <xf numFmtId="164" fontId="1" fillId="0" borderId="5" xfId="23865" applyNumberFormat="1" applyFont="1" applyBorder="1"/>
    <xf numFmtId="175" fontId="0" fillId="0" borderId="5" xfId="58294" applyNumberFormat="1" applyFont="1" applyBorder="1"/>
    <xf numFmtId="0" fontId="1" fillId="0" borderId="5" xfId="23865" applyFont="1" applyBorder="1" applyAlignment="1">
      <alignment horizontal="left"/>
    </xf>
    <xf numFmtId="0" fontId="2" fillId="0" borderId="97" xfId="23865" applyFont="1" applyBorder="1" applyAlignment="1">
      <alignment horizontal="center"/>
    </xf>
    <xf numFmtId="164" fontId="2" fillId="0" borderId="97" xfId="23865" applyNumberFormat="1" applyFont="1" applyBorder="1"/>
    <xf numFmtId="175" fontId="5" fillId="0" borderId="97" xfId="58294" applyNumberFormat="1" applyFont="1" applyBorder="1"/>
    <xf numFmtId="0" fontId="66" fillId="61" borderId="0" xfId="56568" applyFont="1" applyFill="1" applyBorder="1" applyAlignment="1">
      <alignment horizontal="center" vertical="center" wrapText="1"/>
    </xf>
    <xf numFmtId="0" fontId="102" fillId="2" borderId="97" xfId="29099" applyFont="1" applyFill="1" applyBorder="1" applyAlignment="1">
      <alignment horizontal="center" vertical="center" wrapText="1"/>
    </xf>
    <xf numFmtId="165" fontId="1" fillId="3" borderId="0" xfId="3" applyNumberFormat="1" applyFont="1" applyFill="1" applyBorder="1"/>
    <xf numFmtId="4" fontId="1" fillId="0" borderId="0" xfId="3" applyNumberFormat="1" applyFont="1"/>
    <xf numFmtId="164" fontId="150" fillId="0" borderId="0" xfId="0" applyNumberFormat="1" applyFont="1" applyBorder="1" applyAlignment="1"/>
    <xf numFmtId="17" fontId="4" fillId="65" borderId="0" xfId="21809" applyNumberFormat="1" applyFill="1"/>
    <xf numFmtId="0" fontId="4" fillId="65" borderId="0" xfId="21809" applyFill="1"/>
    <xf numFmtId="2" fontId="72" fillId="0" borderId="42" xfId="0" applyNumberFormat="1" applyFont="1" applyBorder="1" applyAlignment="1">
      <alignment horizontal="center" vertical="center"/>
    </xf>
    <xf numFmtId="2" fontId="72" fillId="0" borderId="43" xfId="0" applyNumberFormat="1" applyFont="1" applyBorder="1" applyAlignment="1">
      <alignment horizontal="center" vertical="center"/>
    </xf>
    <xf numFmtId="0" fontId="71" fillId="62" borderId="39" xfId="0" applyFont="1" applyFill="1" applyBorder="1" applyAlignment="1">
      <alignment horizontal="left" vertical="center"/>
    </xf>
    <xf numFmtId="0" fontId="71" fillId="62" borderId="38" xfId="0" applyFont="1" applyFill="1" applyBorder="1" applyAlignment="1">
      <alignment horizontal="center" vertical="center"/>
    </xf>
    <xf numFmtId="0" fontId="71" fillId="62" borderId="37" xfId="0" applyFont="1" applyFill="1" applyBorder="1" applyAlignment="1">
      <alignment horizontal="center" vertical="center"/>
    </xf>
    <xf numFmtId="0" fontId="71" fillId="62" borderId="40" xfId="0" applyFont="1" applyFill="1" applyBorder="1" applyAlignment="1">
      <alignment horizontal="center" vertical="center"/>
    </xf>
    <xf numFmtId="0" fontId="76" fillId="62" borderId="41" xfId="0" applyFont="1" applyFill="1" applyBorder="1" applyAlignment="1">
      <alignment vertical="center"/>
    </xf>
    <xf numFmtId="2" fontId="72" fillId="62" borderId="0" xfId="0" applyNumberFormat="1" applyFont="1" applyFill="1" applyAlignment="1">
      <alignment horizontal="center" vertical="center"/>
    </xf>
    <xf numFmtId="2" fontId="72" fillId="62" borderId="0" xfId="0" applyNumberFormat="1" applyFont="1" applyFill="1" applyBorder="1" applyAlignment="1">
      <alignment horizontal="center" vertical="center"/>
    </xf>
    <xf numFmtId="2" fontId="72" fillId="62" borderId="42" xfId="0" applyNumberFormat="1" applyFont="1" applyFill="1" applyBorder="1" applyAlignment="1">
      <alignment horizontal="center" vertical="center"/>
    </xf>
    <xf numFmtId="2" fontId="72" fillId="0" borderId="0" xfId="0" applyNumberFormat="1" applyFont="1" applyAlignment="1">
      <alignment horizontal="center" vertical="center"/>
    </xf>
    <xf numFmtId="2" fontId="72" fillId="0" borderId="0" xfId="0" applyNumberFormat="1" applyFont="1" applyBorder="1" applyAlignment="1">
      <alignment horizontal="center" vertical="center"/>
    </xf>
    <xf numFmtId="2" fontId="72" fillId="3" borderId="42" xfId="0" applyNumberFormat="1" applyFont="1" applyFill="1" applyBorder="1" applyAlignment="1">
      <alignment horizontal="center" vertical="center"/>
    </xf>
    <xf numFmtId="0" fontId="76" fillId="62" borderId="39" xfId="0" applyFont="1" applyFill="1" applyBorder="1" applyAlignment="1">
      <alignment vertical="center"/>
    </xf>
    <xf numFmtId="2" fontId="72" fillId="62" borderId="38" xfId="0" applyNumberFormat="1" applyFont="1" applyFill="1" applyBorder="1" applyAlignment="1">
      <alignment horizontal="center" vertical="center"/>
    </xf>
    <xf numFmtId="2" fontId="72" fillId="0" borderId="38" xfId="0" applyNumberFormat="1" applyFont="1" applyBorder="1" applyAlignment="1">
      <alignment horizontal="center" vertical="center"/>
    </xf>
    <xf numFmtId="0" fontId="75" fillId="0" borderId="0" xfId="0" applyFont="1"/>
    <xf numFmtId="43" fontId="71" fillId="62" borderId="39" xfId="0" applyNumberFormat="1" applyFont="1" applyFill="1" applyBorder="1" applyAlignment="1">
      <alignment horizontal="left" vertical="center"/>
    </xf>
    <xf numFmtId="43" fontId="76" fillId="62" borderId="41" xfId="0" applyNumberFormat="1" applyFont="1" applyFill="1" applyBorder="1" applyAlignment="1">
      <alignment vertical="center"/>
    </xf>
    <xf numFmtId="43" fontId="76" fillId="62" borderId="39" xfId="0" applyNumberFormat="1" applyFont="1" applyFill="1" applyBorder="1" applyAlignment="1">
      <alignment vertical="center"/>
    </xf>
    <xf numFmtId="0" fontId="153" fillId="62" borderId="113" xfId="0" quotePrefix="1" applyFont="1" applyFill="1" applyBorder="1" applyAlignment="1"/>
    <xf numFmtId="0" fontId="153" fillId="62" borderId="0" xfId="0" quotePrefix="1" applyFont="1" applyFill="1" applyBorder="1" applyAlignment="1">
      <alignment horizontal="left"/>
    </xf>
    <xf numFmtId="0" fontId="151" fillId="62" borderId="0" xfId="0" applyFont="1" applyFill="1" applyBorder="1" applyAlignment="1"/>
    <xf numFmtId="174" fontId="25" fillId="0" borderId="0" xfId="1" applyNumberFormat="1" applyFont="1" applyBorder="1" applyAlignment="1">
      <alignment horizontal="right" vertical="center"/>
    </xf>
    <xf numFmtId="174" fontId="25" fillId="0" borderId="0" xfId="1" applyNumberFormat="1" applyFont="1" applyFill="1" applyBorder="1" applyAlignment="1"/>
    <xf numFmtId="0" fontId="25" fillId="0" borderId="106" xfId="8470" applyBorder="1" applyAlignment="1"/>
    <xf numFmtId="174" fontId="25" fillId="0" borderId="106" xfId="1" applyNumberFormat="1" applyFont="1" applyBorder="1" applyAlignment="1"/>
    <xf numFmtId="43" fontId="25" fillId="0" borderId="0" xfId="1" applyFont="1" applyAlignment="1"/>
    <xf numFmtId="0" fontId="82" fillId="64" borderId="46" xfId="0" applyFont="1" applyFill="1" applyBorder="1" applyAlignment="1">
      <alignment horizontal="center" vertical="center" wrapText="1"/>
    </xf>
    <xf numFmtId="0" fontId="25" fillId="0" borderId="47" xfId="0" applyFont="1" applyBorder="1" applyAlignment="1">
      <alignment horizontal="right"/>
    </xf>
    <xf numFmtId="0" fontId="25" fillId="0" borderId="48" xfId="0" applyFont="1" applyBorder="1" applyAlignment="1">
      <alignment horizontal="right"/>
    </xf>
    <xf numFmtId="0" fontId="25" fillId="0" borderId="49" xfId="0" applyFont="1" applyBorder="1" applyAlignment="1">
      <alignment horizontal="right"/>
    </xf>
    <xf numFmtId="0" fontId="25" fillId="0" borderId="50" xfId="0" applyFont="1" applyBorder="1" applyAlignment="1">
      <alignment horizontal="right"/>
    </xf>
    <xf numFmtId="0" fontId="25" fillId="0" borderId="50" xfId="0" applyFont="1" applyBorder="1"/>
    <xf numFmtId="165" fontId="25" fillId="0" borderId="50" xfId="0" applyNumberFormat="1" applyFont="1" applyBorder="1"/>
    <xf numFmtId="164" fontId="25" fillId="0" borderId="50" xfId="0" applyNumberFormat="1" applyFont="1" applyBorder="1"/>
    <xf numFmtId="1" fontId="25" fillId="0" borderId="49" xfId="0" applyNumberFormat="1" applyFont="1" applyBorder="1" applyAlignment="1">
      <alignment horizontal="right"/>
    </xf>
    <xf numFmtId="0" fontId="25" fillId="0" borderId="51" xfId="0" applyFont="1" applyBorder="1" applyAlignment="1">
      <alignment horizontal="right"/>
    </xf>
    <xf numFmtId="164" fontId="25" fillId="0" borderId="52" xfId="0" applyNumberFormat="1" applyFont="1" applyBorder="1"/>
    <xf numFmtId="0" fontId="82" fillId="64" borderId="46" xfId="0" applyFont="1" applyFill="1" applyBorder="1" applyAlignment="1">
      <alignment horizontal="center" vertical="top"/>
    </xf>
    <xf numFmtId="0" fontId="25" fillId="0" borderId="53" xfId="0" applyFont="1" applyBorder="1" applyAlignment="1">
      <alignment horizontal="center"/>
    </xf>
    <xf numFmtId="176" fontId="25" fillId="0" borderId="53" xfId="0" applyNumberFormat="1" applyFont="1" applyBorder="1" applyAlignment="1">
      <alignment horizontal="center"/>
    </xf>
    <xf numFmtId="0" fontId="25" fillId="0" borderId="54" xfId="0" applyFont="1" applyBorder="1" applyAlignment="1">
      <alignment horizontal="center"/>
    </xf>
    <xf numFmtId="176" fontId="25" fillId="0" borderId="54" xfId="0" applyNumberFormat="1" applyFont="1" applyBorder="1" applyAlignment="1">
      <alignment horizontal="center"/>
    </xf>
    <xf numFmtId="176" fontId="25" fillId="0" borderId="55" xfId="0" applyNumberFormat="1" applyFont="1" applyBorder="1" applyAlignment="1">
      <alignment horizontal="center"/>
    </xf>
    <xf numFmtId="2" fontId="25" fillId="0" borderId="53" xfId="0" applyNumberFormat="1" applyFont="1" applyBorder="1" applyAlignment="1">
      <alignment horizontal="center"/>
    </xf>
    <xf numFmtId="2" fontId="25" fillId="0" borderId="54" xfId="0" applyNumberFormat="1" applyFont="1" applyBorder="1" applyAlignment="1">
      <alignment horizontal="center"/>
    </xf>
    <xf numFmtId="0" fontId="4" fillId="3" borderId="0" xfId="21799" applyFill="1"/>
    <xf numFmtId="0" fontId="4" fillId="65" borderId="0" xfId="21799" applyFill="1"/>
    <xf numFmtId="0" fontId="4" fillId="65" borderId="0" xfId="21799" applyFill="1" applyAlignment="1">
      <alignment horizontal="right"/>
    </xf>
    <xf numFmtId="174" fontId="4" fillId="65" borderId="0" xfId="1" applyNumberFormat="1" applyFont="1" applyFill="1"/>
    <xf numFmtId="175" fontId="4" fillId="65" borderId="0" xfId="57888" applyNumberFormat="1" applyFont="1" applyFill="1"/>
    <xf numFmtId="174" fontId="4" fillId="65" borderId="0" xfId="795" applyNumberFormat="1" applyFont="1" applyFill="1" applyAlignment="1">
      <alignment horizontal="right"/>
    </xf>
    <xf numFmtId="175" fontId="4" fillId="3" borderId="0" xfId="57888" applyNumberFormat="1" applyFont="1" applyFill="1"/>
    <xf numFmtId="174" fontId="4" fillId="0" borderId="0" xfId="1" applyNumberFormat="1" applyFont="1"/>
    <xf numFmtId="174" fontId="4" fillId="0" borderId="0" xfId="1" applyNumberFormat="1"/>
    <xf numFmtId="175" fontId="4" fillId="0" borderId="0" xfId="21799" applyNumberFormat="1"/>
    <xf numFmtId="164" fontId="150" fillId="0" borderId="0" xfId="0" applyNumberFormat="1" applyFont="1" applyBorder="1" applyAlignment="1">
      <alignment vertical="center"/>
    </xf>
    <xf numFmtId="0" fontId="106" fillId="0" borderId="106" xfId="29133" applyFont="1" applyBorder="1" applyAlignment="1">
      <alignment horizontal="center" vertical="top"/>
    </xf>
    <xf numFmtId="0" fontId="93" fillId="66" borderId="82" xfId="29133" applyFont="1" applyFill="1" applyBorder="1" applyAlignment="1">
      <alignment horizontal="center" vertical="center" wrapText="1"/>
    </xf>
    <xf numFmtId="0" fontId="93" fillId="66" borderId="106" xfId="29133" applyFont="1" applyFill="1" applyBorder="1" applyAlignment="1">
      <alignment horizontal="center" vertical="center" wrapText="1"/>
    </xf>
    <xf numFmtId="0" fontId="93" fillId="66" borderId="82" xfId="29133" applyFont="1" applyFill="1" applyBorder="1" applyAlignment="1">
      <alignment horizontal="center" vertical="top" wrapText="1"/>
    </xf>
    <xf numFmtId="0" fontId="93" fillId="66" borderId="82" xfId="29133" applyFont="1" applyFill="1" applyBorder="1" applyAlignment="1">
      <alignment horizontal="left" vertical="center" wrapText="1" indent="1"/>
    </xf>
    <xf numFmtId="164" fontId="93" fillId="66" borderId="82" xfId="29133" applyNumberFormat="1" applyFont="1" applyFill="1" applyBorder="1" applyAlignment="1">
      <alignment horizontal="right" vertical="center" wrapText="1"/>
    </xf>
    <xf numFmtId="175" fontId="93" fillId="66" borderId="106" xfId="57888" applyNumberFormat="1" applyFont="1" applyFill="1" applyBorder="1" applyAlignment="1">
      <alignment horizontal="right" vertical="center" wrapText="1"/>
    </xf>
    <xf numFmtId="10" fontId="93" fillId="66" borderId="82" xfId="60836" applyNumberFormat="1" applyFont="1" applyFill="1" applyBorder="1" applyAlignment="1">
      <alignment horizontal="center" vertical="center" wrapText="1"/>
    </xf>
    <xf numFmtId="164" fontId="94" fillId="67" borderId="65" xfId="29133" applyNumberFormat="1" applyFont="1" applyFill="1" applyBorder="1" applyAlignment="1">
      <alignment horizontal="right" vertical="center" wrapText="1"/>
    </xf>
    <xf numFmtId="175" fontId="94" fillId="67" borderId="62" xfId="57888" applyNumberFormat="1" applyFont="1" applyFill="1" applyBorder="1" applyAlignment="1">
      <alignment horizontal="right" vertical="center" wrapText="1"/>
    </xf>
    <xf numFmtId="10" fontId="95" fillId="67" borderId="62" xfId="60836" applyNumberFormat="1" applyFont="1" applyFill="1" applyBorder="1" applyAlignment="1">
      <alignment horizontal="center" vertical="center" wrapText="1"/>
    </xf>
    <xf numFmtId="0" fontId="94" fillId="67" borderId="106" xfId="29133" applyFont="1" applyFill="1" applyBorder="1" applyAlignment="1">
      <alignment vertical="center" wrapText="1"/>
    </xf>
    <xf numFmtId="164" fontId="94" fillId="67" borderId="63" xfId="29133" applyNumberFormat="1" applyFont="1" applyFill="1" applyBorder="1" applyAlignment="1">
      <alignment horizontal="right" vertical="center" wrapText="1"/>
    </xf>
    <xf numFmtId="175" fontId="94" fillId="67" borderId="106" xfId="57888" applyNumberFormat="1" applyFont="1" applyFill="1" applyBorder="1" applyAlignment="1">
      <alignment horizontal="right" vertical="center" wrapText="1"/>
    </xf>
    <xf numFmtId="10" fontId="95" fillId="67" borderId="106" xfId="60836" applyNumberFormat="1" applyFont="1" applyFill="1" applyBorder="1" applyAlignment="1">
      <alignment horizontal="center" vertical="center" wrapText="1"/>
    </xf>
    <xf numFmtId="10" fontId="95" fillId="67" borderId="106" xfId="29133" applyNumberFormat="1" applyFont="1" applyFill="1" applyBorder="1" applyAlignment="1">
      <alignment horizontal="center" vertical="center" wrapText="1"/>
    </xf>
    <xf numFmtId="10" fontId="93" fillId="66" borderId="82" xfId="29133" applyNumberFormat="1" applyFont="1" applyFill="1" applyBorder="1" applyAlignment="1">
      <alignment horizontal="center" vertical="center" wrapText="1"/>
    </xf>
    <xf numFmtId="175" fontId="94" fillId="67" borderId="66" xfId="57888" applyNumberFormat="1" applyFont="1" applyFill="1" applyBorder="1" applyAlignment="1">
      <alignment horizontal="right" vertical="center" wrapText="1"/>
    </xf>
    <xf numFmtId="10" fontId="95" fillId="67" borderId="65" xfId="60836" applyNumberFormat="1" applyFont="1" applyFill="1" applyBorder="1" applyAlignment="1">
      <alignment horizontal="center" vertical="center" wrapText="1"/>
    </xf>
    <xf numFmtId="10" fontId="93" fillId="66" borderId="64" xfId="60836" applyNumberFormat="1" applyFont="1" applyFill="1" applyBorder="1" applyAlignment="1">
      <alignment horizontal="center" vertical="center" wrapText="1"/>
    </xf>
    <xf numFmtId="175" fontId="43" fillId="0" borderId="0" xfId="2" applyNumberFormat="1" applyFont="1" applyAlignment="1">
      <alignment vertical="top"/>
    </xf>
    <xf numFmtId="17" fontId="155" fillId="70" borderId="62" xfId="0" applyNumberFormat="1" applyFont="1" applyFill="1" applyBorder="1" applyAlignment="1">
      <alignment horizontal="centerContinuous" vertical="center"/>
    </xf>
    <xf numFmtId="0" fontId="155" fillId="70" borderId="62" xfId="0" applyFont="1" applyFill="1" applyBorder="1" applyAlignment="1">
      <alignment horizontal="centerContinuous" vertical="center"/>
    </xf>
    <xf numFmtId="1" fontId="155" fillId="70" borderId="106" xfId="0" applyNumberFormat="1" applyFont="1" applyFill="1" applyBorder="1" applyAlignment="1">
      <alignment horizontal="center" vertical="center"/>
    </xf>
    <xf numFmtId="0" fontId="155" fillId="70" borderId="106" xfId="0" applyFont="1" applyFill="1" applyBorder="1" applyAlignment="1">
      <alignment horizontal="center" vertical="center"/>
    </xf>
    <xf numFmtId="0" fontId="156" fillId="71" borderId="0" xfId="0" applyFont="1" applyFill="1" applyBorder="1" applyAlignment="1">
      <alignment horizontal="center" vertical="center"/>
    </xf>
    <xf numFmtId="0" fontId="156" fillId="71" borderId="62" xfId="0" applyFont="1" applyFill="1" applyBorder="1" applyAlignment="1">
      <alignment horizontal="center" vertical="center"/>
    </xf>
    <xf numFmtId="0" fontId="157" fillId="3" borderId="0" xfId="0" applyFont="1" applyFill="1" applyBorder="1" applyAlignment="1">
      <alignment horizontal="center" vertical="center"/>
    </xf>
    <xf numFmtId="164" fontId="157" fillId="3" borderId="0" xfId="0" applyNumberFormat="1" applyFont="1" applyFill="1" applyBorder="1" applyAlignment="1">
      <alignment horizontal="center" vertical="center"/>
    </xf>
    <xf numFmtId="175" fontId="157" fillId="3" borderId="0" xfId="2" applyNumberFormat="1" applyFont="1" applyFill="1" applyBorder="1" applyAlignment="1">
      <alignment horizontal="center" vertical="center"/>
    </xf>
    <xf numFmtId="0" fontId="157" fillId="67" borderId="0" xfId="0" applyFont="1" applyFill="1" applyAlignment="1">
      <alignment horizontal="left" vertical="center"/>
    </xf>
    <xf numFmtId="164" fontId="157" fillId="67" borderId="0" xfId="0" applyNumberFormat="1" applyFont="1" applyFill="1" applyBorder="1" applyAlignment="1">
      <alignment horizontal="center" vertical="center"/>
    </xf>
    <xf numFmtId="175" fontId="157" fillId="67" borderId="0" xfId="2" applyNumberFormat="1" applyFont="1" applyFill="1" applyBorder="1" applyAlignment="1">
      <alignment horizontal="center" vertical="center"/>
    </xf>
    <xf numFmtId="0" fontId="158" fillId="3" borderId="0" xfId="0" applyFont="1" applyFill="1" applyAlignment="1">
      <alignment horizontal="left" vertical="center"/>
    </xf>
    <xf numFmtId="164" fontId="158" fillId="3" borderId="0" xfId="0" applyNumberFormat="1" applyFont="1" applyFill="1" applyBorder="1" applyAlignment="1">
      <alignment horizontal="center" vertical="center"/>
    </xf>
    <xf numFmtId="175" fontId="158" fillId="3" borderId="0" xfId="2" applyNumberFormat="1" applyFont="1" applyFill="1" applyBorder="1" applyAlignment="1">
      <alignment horizontal="center" vertical="center"/>
    </xf>
    <xf numFmtId="0" fontId="158" fillId="3" borderId="0" xfId="0" applyFont="1" applyFill="1" applyAlignment="1">
      <alignment horizontal="left" vertical="center" indent="1"/>
    </xf>
    <xf numFmtId="0" fontId="158" fillId="3" borderId="0" xfId="0" applyFont="1" applyFill="1" applyAlignment="1">
      <alignment horizontal="left" vertical="center" indent="3"/>
    </xf>
    <xf numFmtId="0" fontId="158" fillId="3" borderId="0" xfId="0" applyFont="1" applyFill="1" applyBorder="1" applyAlignment="1">
      <alignment horizontal="left" vertical="center" indent="1"/>
    </xf>
    <xf numFmtId="0" fontId="158" fillId="3" borderId="106" xfId="0" applyFont="1" applyFill="1" applyBorder="1" applyAlignment="1">
      <alignment horizontal="left" vertical="center" indent="1"/>
    </xf>
    <xf numFmtId="164" fontId="158" fillId="3" borderId="106" xfId="0" applyNumberFormat="1" applyFont="1" applyFill="1" applyBorder="1" applyAlignment="1">
      <alignment horizontal="center" vertical="center"/>
    </xf>
    <xf numFmtId="175" fontId="158" fillId="3" borderId="106" xfId="2" applyNumberFormat="1" applyFont="1" applyFill="1" applyBorder="1" applyAlignment="1">
      <alignment horizontal="center" vertical="center"/>
    </xf>
    <xf numFmtId="0" fontId="158" fillId="3" borderId="0" xfId="0" applyFont="1" applyFill="1" applyBorder="1" applyAlignment="1">
      <alignment horizontal="left" vertical="center"/>
    </xf>
    <xf numFmtId="164" fontId="158" fillId="3" borderId="62" xfId="0" applyNumberFormat="1" applyFont="1" applyFill="1" applyBorder="1" applyAlignment="1">
      <alignment horizontal="center" vertical="center"/>
    </xf>
    <xf numFmtId="0" fontId="158" fillId="3" borderId="0" xfId="0" applyFont="1" applyFill="1" applyBorder="1" applyAlignment="1">
      <alignment vertical="center"/>
    </xf>
    <xf numFmtId="175" fontId="158" fillId="3" borderId="0" xfId="2" applyNumberFormat="1" applyFont="1" applyFill="1" applyAlignment="1">
      <alignment horizontal="center" vertical="center"/>
    </xf>
    <xf numFmtId="0" fontId="158" fillId="3" borderId="0" xfId="0" applyFont="1" applyFill="1" applyAlignment="1">
      <alignment vertical="center"/>
    </xf>
    <xf numFmtId="164" fontId="158" fillId="3" borderId="0" xfId="0" applyNumberFormat="1" applyFont="1" applyFill="1" applyAlignment="1">
      <alignment horizontal="center" vertical="center"/>
    </xf>
    <xf numFmtId="0" fontId="157" fillId="67" borderId="114" xfId="0" applyFont="1" applyFill="1" applyBorder="1" applyAlignment="1">
      <alignment vertical="center"/>
    </xf>
    <xf numFmtId="164" fontId="157" fillId="67" borderId="114" xfId="0" applyNumberFormat="1" applyFont="1" applyFill="1" applyBorder="1" applyAlignment="1">
      <alignment horizontal="center" vertical="center"/>
    </xf>
    <xf numFmtId="175" fontId="157" fillId="67" borderId="114" xfId="2" applyNumberFormat="1" applyFont="1" applyFill="1" applyBorder="1" applyAlignment="1">
      <alignment horizontal="center" vertical="center"/>
    </xf>
    <xf numFmtId="0" fontId="41" fillId="0" borderId="0" xfId="0" applyFont="1" applyFill="1" applyAlignment="1">
      <alignment vertical="top"/>
    </xf>
    <xf numFmtId="164" fontId="24" fillId="0" borderId="0" xfId="0" applyNumberFormat="1" applyFont="1" applyFill="1" applyAlignment="1">
      <alignment vertical="center"/>
    </xf>
    <xf numFmtId="164" fontId="41" fillId="0" borderId="0" xfId="0" applyNumberFormat="1" applyFont="1" applyFill="1" applyAlignment="1">
      <alignment vertical="center"/>
    </xf>
    <xf numFmtId="0" fontId="41" fillId="0" borderId="0" xfId="0" applyFont="1" applyFill="1" applyAlignment="1">
      <alignment vertical="center"/>
    </xf>
    <xf numFmtId="10" fontId="43" fillId="0" borderId="0" xfId="2" applyNumberFormat="1" applyFont="1" applyAlignment="1">
      <alignment vertical="top"/>
    </xf>
    <xf numFmtId="184" fontId="43" fillId="0" borderId="0" xfId="1269" applyNumberFormat="1" applyFont="1" applyAlignment="1">
      <alignment vertical="top"/>
    </xf>
    <xf numFmtId="184" fontId="43" fillId="0" borderId="0" xfId="21804" applyNumberFormat="1">
      <alignment vertical="top"/>
    </xf>
    <xf numFmtId="0" fontId="32" fillId="0" borderId="0" xfId="61002">
      <alignment vertical="top"/>
    </xf>
    <xf numFmtId="0" fontId="159" fillId="0" borderId="0" xfId="56568" applyFont="1" applyFill="1" applyBorder="1" applyAlignment="1">
      <alignment horizontal="centerContinuous"/>
    </xf>
    <xf numFmtId="0" fontId="160" fillId="0" borderId="0" xfId="56568" applyFont="1" applyFill="1" applyBorder="1" applyAlignment="1">
      <alignment horizontal="centerContinuous"/>
    </xf>
    <xf numFmtId="0" fontId="161" fillId="0" borderId="0" xfId="56568" applyFont="1" applyFill="1" applyBorder="1" applyAlignment="1">
      <alignment horizontal="centerContinuous"/>
    </xf>
    <xf numFmtId="0" fontId="162" fillId="0" borderId="0" xfId="56568" applyFont="1" applyFill="1" applyBorder="1"/>
    <xf numFmtId="0" fontId="163" fillId="66" borderId="0" xfId="56568" applyFont="1" applyFill="1" applyBorder="1" applyAlignment="1">
      <alignment horizontal="center" vertical="center" wrapText="1"/>
    </xf>
    <xf numFmtId="0" fontId="163" fillId="66" borderId="0" xfId="56568" applyFont="1" applyFill="1" applyAlignment="1">
      <alignment horizontal="right" vertical="center" wrapText="1"/>
    </xf>
    <xf numFmtId="0" fontId="163" fillId="66" borderId="0" xfId="56568" applyNumberFormat="1" applyFont="1" applyFill="1" applyBorder="1" applyAlignment="1">
      <alignment horizontal="left" indent="1"/>
    </xf>
    <xf numFmtId="174" fontId="150" fillId="0" borderId="0" xfId="795" applyNumberFormat="1" applyFont="1" applyFill="1" applyBorder="1"/>
    <xf numFmtId="0" fontId="166" fillId="0" borderId="0" xfId="56568" applyNumberFormat="1" applyFont="1" applyFill="1" applyBorder="1" applyAlignment="1">
      <alignment horizontal="left" indent="1"/>
    </xf>
    <xf numFmtId="164" fontId="167" fillId="0" borderId="0" xfId="0" applyNumberFormat="1" applyFont="1" applyFill="1" applyBorder="1" applyAlignment="1"/>
    <xf numFmtId="174" fontId="167" fillId="0" borderId="0" xfId="795" applyNumberFormat="1" applyFont="1" applyFill="1" applyBorder="1"/>
    <xf numFmtId="0" fontId="168" fillId="0" borderId="0" xfId="56568" applyFont="1" applyFill="1" applyBorder="1" applyAlignment="1">
      <alignment horizontal="left"/>
    </xf>
    <xf numFmtId="0" fontId="170" fillId="0" borderId="0" xfId="56568" applyFont="1" applyFill="1" applyBorder="1" applyAlignment="1">
      <alignment horizontal="left"/>
    </xf>
    <xf numFmtId="0" fontId="171" fillId="0" borderId="0" xfId="56568" applyFont="1" applyFill="1" applyBorder="1"/>
    <xf numFmtId="0" fontId="167" fillId="0" borderId="0" xfId="56568" applyFont="1" applyFill="1" applyBorder="1"/>
    <xf numFmtId="165" fontId="172" fillId="3" borderId="0" xfId="3" applyNumberFormat="1" applyFont="1" applyFill="1" applyBorder="1" applyAlignment="1">
      <alignment horizontal="center"/>
    </xf>
    <xf numFmtId="0" fontId="0" fillId="0" borderId="0" xfId="0" applyFont="1"/>
    <xf numFmtId="0" fontId="149" fillId="0" borderId="0" xfId="0" applyFont="1"/>
    <xf numFmtId="172" fontId="149" fillId="0" borderId="0" xfId="1270" applyFont="1"/>
    <xf numFmtId="185" fontId="149" fillId="0" borderId="0" xfId="1270" applyNumberFormat="1" applyFont="1"/>
    <xf numFmtId="175" fontId="149" fillId="0" borderId="0" xfId="2" applyNumberFormat="1" applyFont="1"/>
    <xf numFmtId="172" fontId="149" fillId="0" borderId="0" xfId="0" applyNumberFormat="1" applyFont="1"/>
    <xf numFmtId="165" fontId="0" fillId="0" borderId="0" xfId="0" applyNumberFormat="1" applyFont="1"/>
    <xf numFmtId="0" fontId="0" fillId="0" borderId="0" xfId="0" applyFont="1" applyAlignment="1">
      <alignment horizontal="right"/>
    </xf>
    <xf numFmtId="172" fontId="0" fillId="0" borderId="0" xfId="1270" applyFont="1"/>
    <xf numFmtId="0" fontId="148" fillId="65" borderId="0" xfId="0" applyFont="1" applyFill="1"/>
    <xf numFmtId="172" fontId="148" fillId="65" borderId="0" xfId="1270" applyFont="1" applyFill="1"/>
    <xf numFmtId="185" fontId="0" fillId="0" borderId="0" xfId="1270" applyNumberFormat="1" applyFont="1"/>
    <xf numFmtId="0" fontId="101" fillId="2" borderId="115" xfId="0" applyFont="1" applyFill="1" applyBorder="1" applyAlignment="1">
      <alignment horizontal="center" vertical="center"/>
    </xf>
    <xf numFmtId="0" fontId="101" fillId="2" borderId="116" xfId="0" applyFont="1" applyFill="1" applyBorder="1" applyAlignment="1">
      <alignment horizontal="center" vertical="center"/>
    </xf>
    <xf numFmtId="0" fontId="101" fillId="2" borderId="117" xfId="0" applyFont="1" applyFill="1" applyBorder="1" applyAlignment="1">
      <alignment horizontal="center" vertical="center"/>
    </xf>
    <xf numFmtId="0" fontId="101" fillId="3" borderId="4" xfId="0" applyFont="1" applyFill="1" applyBorder="1" applyAlignment="1">
      <alignment horizontal="center" vertical="center"/>
    </xf>
    <xf numFmtId="164" fontId="101" fillId="3" borderId="49" xfId="0" applyNumberFormat="1" applyFont="1" applyFill="1" applyBorder="1" applyAlignment="1">
      <alignment horizontal="center" vertical="center"/>
    </xf>
    <xf numFmtId="164" fontId="101" fillId="3" borderId="50" xfId="0" applyNumberFormat="1" applyFont="1" applyFill="1" applyBorder="1" applyAlignment="1">
      <alignment horizontal="center" vertical="center"/>
    </xf>
    <xf numFmtId="175" fontId="101" fillId="3" borderId="65" xfId="2" applyNumberFormat="1" applyFont="1" applyFill="1" applyBorder="1" applyAlignment="1">
      <alignment horizontal="center" vertical="center"/>
    </xf>
    <xf numFmtId="0" fontId="109" fillId="3" borderId="4" xfId="0" applyFont="1" applyFill="1" applyBorder="1" applyAlignment="1">
      <alignment horizontal="left" vertical="center"/>
    </xf>
    <xf numFmtId="164" fontId="109" fillId="3" borderId="49" xfId="0" applyNumberFormat="1" applyFont="1" applyFill="1" applyBorder="1" applyAlignment="1">
      <alignment horizontal="center" vertical="center"/>
    </xf>
    <xf numFmtId="164" fontId="109" fillId="3" borderId="50" xfId="0" applyNumberFormat="1" applyFont="1" applyFill="1" applyBorder="1" applyAlignment="1">
      <alignment horizontal="center" vertical="center"/>
    </xf>
    <xf numFmtId="175" fontId="109" fillId="3" borderId="65" xfId="2" applyNumberFormat="1" applyFont="1" applyFill="1" applyBorder="1" applyAlignment="1">
      <alignment horizontal="center" vertical="center"/>
    </xf>
    <xf numFmtId="0" fontId="109" fillId="3" borderId="88" xfId="0" applyFont="1" applyFill="1" applyBorder="1" applyAlignment="1">
      <alignment horizontal="left" vertical="center"/>
    </xf>
    <xf numFmtId="164" fontId="109" fillId="3" borderId="90" xfId="0" applyNumberFormat="1" applyFont="1" applyFill="1" applyBorder="1" applyAlignment="1">
      <alignment horizontal="center" vertical="center"/>
    </xf>
    <xf numFmtId="164" fontId="109" fillId="3" borderId="89" xfId="0" applyNumberFormat="1" applyFont="1" applyFill="1" applyBorder="1" applyAlignment="1">
      <alignment horizontal="center" vertical="center"/>
    </xf>
    <xf numFmtId="175" fontId="109" fillId="3" borderId="82" xfId="2" applyNumberFormat="1" applyFont="1" applyFill="1" applyBorder="1" applyAlignment="1">
      <alignment horizontal="center" vertical="center"/>
    </xf>
    <xf numFmtId="0" fontId="149" fillId="72" borderId="0" xfId="0" applyFont="1" applyFill="1" applyAlignment="1">
      <alignment horizontal="center"/>
    </xf>
    <xf numFmtId="0" fontId="89" fillId="3" borderId="74" xfId="8470" applyFont="1" applyFill="1" applyBorder="1" applyAlignment="1">
      <alignment vertical="center"/>
    </xf>
    <xf numFmtId="164" fontId="89" fillId="3" borderId="78" xfId="8470" applyNumberFormat="1" applyFont="1" applyFill="1" applyBorder="1" applyAlignment="1">
      <alignment horizontal="center" vertical="center"/>
    </xf>
    <xf numFmtId="164" fontId="89" fillId="0" borderId="50" xfId="0" applyNumberFormat="1" applyFont="1" applyFill="1" applyBorder="1" applyAlignment="1">
      <alignment horizontal="center" vertical="center"/>
    </xf>
    <xf numFmtId="164" fontId="89" fillId="3" borderId="50" xfId="8470" applyNumberFormat="1" applyFont="1" applyFill="1" applyBorder="1" applyAlignment="1">
      <alignment horizontal="center" vertical="center"/>
    </xf>
    <xf numFmtId="175" fontId="89" fillId="3" borderId="75" xfId="2" applyNumberFormat="1" applyFont="1" applyFill="1" applyBorder="1" applyAlignment="1">
      <alignment horizontal="center" vertical="center"/>
    </xf>
    <xf numFmtId="164" fontId="89" fillId="3" borderId="4" xfId="8470" applyNumberFormat="1" applyFont="1" applyFill="1" applyBorder="1" applyAlignment="1">
      <alignment horizontal="center" vertical="center"/>
    </xf>
    <xf numFmtId="0" fontId="92" fillId="3" borderId="74" xfId="8470" applyFont="1" applyFill="1" applyBorder="1" applyAlignment="1">
      <alignment horizontal="center" vertical="center"/>
    </xf>
    <xf numFmtId="164" fontId="92" fillId="3" borderId="4" xfId="8470" applyNumberFormat="1" applyFont="1" applyFill="1" applyBorder="1" applyAlignment="1">
      <alignment horizontal="center" vertical="center"/>
    </xf>
    <xf numFmtId="164" fontId="92" fillId="3" borderId="50" xfId="8470" applyNumberFormat="1" applyFont="1" applyFill="1" applyBorder="1" applyAlignment="1">
      <alignment horizontal="center" vertical="center"/>
    </xf>
    <xf numFmtId="175" fontId="92" fillId="3" borderId="75" xfId="2" applyNumberFormat="1" applyFont="1" applyFill="1" applyBorder="1" applyAlignment="1">
      <alignment horizontal="center" vertical="center"/>
    </xf>
    <xf numFmtId="0" fontId="92" fillId="3" borderId="87" xfId="8470" applyFont="1" applyFill="1" applyBorder="1" applyAlignment="1">
      <alignment horizontal="center" vertical="center"/>
    </xf>
    <xf numFmtId="164" fontId="92" fillId="3" borderId="88" xfId="8470" applyNumberFormat="1" applyFont="1" applyFill="1" applyBorder="1" applyAlignment="1">
      <alignment horizontal="center" vertical="center"/>
    </xf>
    <xf numFmtId="164" fontId="92" fillId="3" borderId="89" xfId="8470" applyNumberFormat="1" applyFont="1" applyFill="1" applyBorder="1" applyAlignment="1">
      <alignment horizontal="center" vertical="center"/>
    </xf>
    <xf numFmtId="175" fontId="92" fillId="3" borderId="91" xfId="2" applyNumberFormat="1" applyFont="1" applyFill="1" applyBorder="1" applyAlignment="1">
      <alignment horizontal="center" vertical="center"/>
    </xf>
    <xf numFmtId="0" fontId="89" fillId="3" borderId="71" xfId="8470" applyFont="1" applyFill="1" applyBorder="1" applyAlignment="1">
      <alignment vertical="center"/>
    </xf>
    <xf numFmtId="164" fontId="89" fillId="3" borderId="92" xfId="8470" applyNumberFormat="1" applyFont="1" applyFill="1" applyBorder="1" applyAlignment="1">
      <alignment horizontal="center" vertical="center"/>
    </xf>
    <xf numFmtId="164" fontId="89" fillId="3" borderId="93" xfId="8470" applyNumberFormat="1" applyFont="1" applyFill="1" applyBorder="1" applyAlignment="1">
      <alignment horizontal="center" vertical="center"/>
    </xf>
    <xf numFmtId="175" fontId="89" fillId="3" borderId="94" xfId="2" applyNumberFormat="1" applyFont="1" applyFill="1" applyBorder="1" applyAlignment="1">
      <alignment horizontal="center" vertical="center"/>
    </xf>
    <xf numFmtId="164" fontId="92" fillId="69" borderId="5" xfId="29099" applyNumberFormat="1" applyFont="1" applyFill="1" applyBorder="1" applyAlignment="1">
      <alignment horizontal="center" vertical="center" wrapText="1"/>
    </xf>
    <xf numFmtId="175" fontId="92" fillId="3" borderId="65" xfId="2" applyNumberFormat="1" applyFont="1" applyFill="1" applyBorder="1" applyAlignment="1">
      <alignment horizontal="center" vertical="center"/>
    </xf>
    <xf numFmtId="0" fontId="173" fillId="0" borderId="0" xfId="0" applyFont="1"/>
    <xf numFmtId="0" fontId="89" fillId="3" borderId="4" xfId="29099" applyFont="1" applyFill="1" applyBorder="1" applyAlignment="1">
      <alignment vertical="center" wrapText="1"/>
    </xf>
    <xf numFmtId="164" fontId="89" fillId="3" borderId="5" xfId="29099" applyNumberFormat="1" applyFont="1" applyFill="1" applyBorder="1" applyAlignment="1">
      <alignment horizontal="center" vertical="center" wrapText="1"/>
    </xf>
    <xf numFmtId="164" fontId="1" fillId="3" borderId="5" xfId="0" applyNumberFormat="1" applyFont="1" applyFill="1" applyBorder="1" applyAlignment="1">
      <alignment horizontal="center" vertical="center"/>
    </xf>
    <xf numFmtId="164" fontId="89" fillId="3" borderId="5" xfId="29099" applyNumberFormat="1" applyFont="1" applyFill="1" applyBorder="1" applyAlignment="1">
      <alignment horizontal="center" vertical="center"/>
    </xf>
    <xf numFmtId="175" fontId="89" fillId="3" borderId="65" xfId="2" applyNumberFormat="1" applyFont="1" applyFill="1" applyBorder="1" applyAlignment="1">
      <alignment horizontal="center" vertical="center"/>
    </xf>
    <xf numFmtId="175" fontId="1" fillId="3" borderId="65" xfId="2" applyNumberFormat="1" applyFont="1" applyFill="1" applyBorder="1" applyAlignment="1">
      <alignment horizontal="center" vertical="center"/>
    </xf>
    <xf numFmtId="164" fontId="1" fillId="3" borderId="0" xfId="0" applyNumberFormat="1" applyFont="1" applyFill="1" applyBorder="1" applyAlignment="1">
      <alignment horizontal="center" vertical="center"/>
    </xf>
    <xf numFmtId="164" fontId="89" fillId="3" borderId="0" xfId="29099" applyNumberFormat="1" applyFont="1" applyFill="1" applyBorder="1" applyAlignment="1">
      <alignment horizontal="center" vertical="center" wrapText="1"/>
    </xf>
    <xf numFmtId="0" fontId="89" fillId="3" borderId="88" xfId="29099" applyFont="1" applyFill="1" applyBorder="1" applyAlignment="1">
      <alignment vertical="center" wrapText="1"/>
    </xf>
    <xf numFmtId="164" fontId="89" fillId="3" borderId="99" xfId="29099" applyNumberFormat="1" applyFont="1" applyFill="1" applyBorder="1" applyAlignment="1">
      <alignment horizontal="center" vertical="center" wrapText="1"/>
    </xf>
    <xf numFmtId="164" fontId="1" fillId="3" borderId="99" xfId="0" applyNumberFormat="1" applyFont="1" applyFill="1" applyBorder="1" applyAlignment="1">
      <alignment horizontal="center" vertical="center"/>
    </xf>
    <xf numFmtId="164" fontId="89" fillId="3" borderId="99" xfId="29099" applyNumberFormat="1" applyFont="1" applyFill="1" applyBorder="1" applyAlignment="1">
      <alignment horizontal="center" vertical="center"/>
    </xf>
    <xf numFmtId="175" fontId="89" fillId="3" borderId="82" xfId="2" applyNumberFormat="1" applyFont="1" applyFill="1" applyBorder="1" applyAlignment="1">
      <alignment horizontal="center" vertical="center"/>
    </xf>
    <xf numFmtId="175" fontId="1" fillId="3" borderId="82" xfId="2" applyNumberFormat="1" applyFont="1" applyFill="1" applyBorder="1" applyAlignment="1">
      <alignment horizontal="center" vertical="center"/>
    </xf>
    <xf numFmtId="0" fontId="89" fillId="3" borderId="0" xfId="29099" applyFont="1" applyFill="1" applyBorder="1" applyAlignment="1">
      <alignment wrapText="1"/>
    </xf>
    <xf numFmtId="175" fontId="1" fillId="0" borderId="0" xfId="0" applyNumberFormat="1" applyFont="1"/>
    <xf numFmtId="174" fontId="2" fillId="3" borderId="5" xfId="1" applyNumberFormat="1" applyFont="1" applyFill="1" applyBorder="1" applyAlignment="1">
      <alignment horizontal="center" vertical="center"/>
    </xf>
    <xf numFmtId="164" fontId="2" fillId="3" borderId="5" xfId="1" applyNumberFormat="1" applyFont="1" applyFill="1" applyBorder="1" applyAlignment="1">
      <alignment horizontal="right" vertical="center"/>
    </xf>
    <xf numFmtId="175" fontId="2" fillId="3" borderId="65" xfId="0" applyNumberFormat="1" applyFont="1" applyFill="1" applyBorder="1" applyAlignment="1">
      <alignment horizontal="center" vertical="center"/>
    </xf>
    <xf numFmtId="174" fontId="1" fillId="3" borderId="5" xfId="1" applyNumberFormat="1" applyFont="1" applyFill="1" applyBorder="1" applyAlignment="1">
      <alignment horizontal="center" vertical="center"/>
    </xf>
    <xf numFmtId="164" fontId="1" fillId="3" borderId="5" xfId="1" applyNumberFormat="1" applyFont="1" applyFill="1" applyBorder="1" applyAlignment="1">
      <alignment horizontal="right" vertical="center"/>
    </xf>
    <xf numFmtId="174" fontId="1" fillId="3" borderId="0" xfId="1" applyNumberFormat="1" applyFont="1" applyFill="1" applyBorder="1" applyAlignment="1">
      <alignment horizontal="center" vertical="center"/>
    </xf>
    <xf numFmtId="174" fontId="1" fillId="0" borderId="0" xfId="0" applyNumberFormat="1" applyFont="1"/>
    <xf numFmtId="0" fontId="135" fillId="69" borderId="4" xfId="0" applyFont="1" applyFill="1" applyBorder="1" applyAlignment="1">
      <alignment horizontal="center" vertical="center"/>
    </xf>
    <xf numFmtId="164" fontId="92" fillId="69" borderId="5" xfId="0" applyNumberFormat="1" applyFont="1" applyFill="1" applyBorder="1" applyAlignment="1">
      <alignment horizontal="center" vertical="center" wrapText="1"/>
    </xf>
    <xf numFmtId="0" fontId="135" fillId="69" borderId="66" xfId="0" applyFont="1" applyFill="1" applyBorder="1" applyAlignment="1">
      <alignment horizontal="center" vertical="center"/>
    </xf>
    <xf numFmtId="0" fontId="2" fillId="69" borderId="66" xfId="0" applyFont="1" applyFill="1" applyBorder="1" applyAlignment="1">
      <alignment horizontal="left" vertical="center" wrapText="1"/>
    </xf>
    <xf numFmtId="164" fontId="2" fillId="3" borderId="5" xfId="0" applyNumberFormat="1" applyFont="1" applyFill="1" applyBorder="1" applyAlignment="1">
      <alignment horizontal="center" vertical="center" wrapText="1"/>
    </xf>
    <xf numFmtId="164" fontId="2" fillId="69" borderId="5" xfId="0" applyNumberFormat="1" applyFont="1" applyFill="1" applyBorder="1" applyAlignment="1">
      <alignment horizontal="center" vertical="center" wrapText="1"/>
    </xf>
    <xf numFmtId="175" fontId="2" fillId="69" borderId="5" xfId="2" applyNumberFormat="1" applyFont="1" applyFill="1" applyBorder="1" applyAlignment="1">
      <alignment horizontal="center" vertical="center" wrapText="1"/>
    </xf>
    <xf numFmtId="0" fontId="1" fillId="69" borderId="4" xfId="0" applyFont="1" applyFill="1" applyBorder="1" applyAlignment="1">
      <alignment horizontal="left" vertical="center" wrapText="1" indent="2"/>
    </xf>
    <xf numFmtId="164" fontId="89" fillId="3" borderId="5" xfId="0" applyNumberFormat="1" applyFont="1" applyFill="1" applyBorder="1" applyAlignment="1">
      <alignment horizontal="center" vertical="center" wrapText="1"/>
    </xf>
    <xf numFmtId="164" fontId="89" fillId="69" borderId="5" xfId="0" applyNumberFormat="1" applyFont="1" applyFill="1" applyBorder="1" applyAlignment="1">
      <alignment horizontal="center" vertical="center" wrapText="1"/>
    </xf>
    <xf numFmtId="175" fontId="89" fillId="69" borderId="5" xfId="2" applyNumberFormat="1" applyFont="1" applyFill="1" applyBorder="1" applyAlignment="1">
      <alignment horizontal="center" vertical="center" wrapText="1"/>
    </xf>
    <xf numFmtId="0" fontId="89" fillId="69" borderId="4" xfId="0" applyFont="1" applyFill="1" applyBorder="1" applyAlignment="1">
      <alignment horizontal="left" vertical="top" wrapText="1" indent="4"/>
    </xf>
    <xf numFmtId="164" fontId="89" fillId="3" borderId="5" xfId="0" applyNumberFormat="1" applyFont="1" applyFill="1" applyBorder="1" applyAlignment="1">
      <alignment horizontal="center" vertical="center"/>
    </xf>
    <xf numFmtId="164" fontId="89" fillId="69" borderId="5" xfId="0" applyNumberFormat="1" applyFont="1" applyFill="1" applyBorder="1" applyAlignment="1">
      <alignment horizontal="center" vertical="center"/>
    </xf>
    <xf numFmtId="0" fontId="89" fillId="69" borderId="4" xfId="0" applyFont="1" applyFill="1" applyBorder="1" applyAlignment="1">
      <alignment horizontal="left" vertical="center" indent="6"/>
    </xf>
    <xf numFmtId="0" fontId="89" fillId="69" borderId="4" xfId="0" applyFont="1" applyFill="1" applyBorder="1" applyAlignment="1">
      <alignment horizontal="left" vertical="top" wrapText="1" indent="6"/>
    </xf>
    <xf numFmtId="0" fontId="89" fillId="69" borderId="4" xfId="0" applyFont="1" applyFill="1" applyBorder="1" applyAlignment="1">
      <alignment horizontal="left" wrapText="1" indent="6"/>
    </xf>
    <xf numFmtId="0" fontId="89" fillId="69" borderId="4" xfId="0" applyFont="1" applyFill="1" applyBorder="1" applyAlignment="1">
      <alignment horizontal="left" wrapText="1" indent="7"/>
    </xf>
    <xf numFmtId="0" fontId="89" fillId="69" borderId="4" xfId="0" applyFont="1" applyFill="1" applyBorder="1" applyAlignment="1">
      <alignment horizontal="left" wrapText="1" indent="5"/>
    </xf>
    <xf numFmtId="0" fontId="2" fillId="69" borderId="4" xfId="0" applyFont="1" applyFill="1" applyBorder="1" applyAlignment="1">
      <alignment horizontal="left" vertical="center" wrapText="1"/>
    </xf>
    <xf numFmtId="0" fontId="1" fillId="69" borderId="4" xfId="0" applyFont="1" applyFill="1" applyBorder="1" applyAlignment="1">
      <alignment horizontal="left" vertical="top" wrapText="1" indent="2"/>
    </xf>
    <xf numFmtId="0" fontId="92" fillId="69" borderId="4" xfId="0" applyFont="1" applyFill="1" applyBorder="1" applyAlignment="1">
      <alignment horizontal="left" vertical="top" wrapText="1"/>
    </xf>
    <xf numFmtId="164" fontId="92" fillId="3" borderId="5" xfId="0" applyNumberFormat="1" applyFont="1" applyFill="1" applyBorder="1" applyAlignment="1">
      <alignment horizontal="center" vertical="center"/>
    </xf>
    <xf numFmtId="164" fontId="92" fillId="69" borderId="5" xfId="0" applyNumberFormat="1" applyFont="1" applyFill="1" applyBorder="1" applyAlignment="1">
      <alignment horizontal="center" vertical="center"/>
    </xf>
    <xf numFmtId="175" fontId="92" fillId="69" borderId="5" xfId="2" applyNumberFormat="1" applyFont="1" applyFill="1" applyBorder="1" applyAlignment="1">
      <alignment horizontal="center" vertical="center"/>
    </xf>
    <xf numFmtId="0" fontId="89" fillId="69" borderId="4" xfId="0" applyFont="1" applyFill="1" applyBorder="1" applyAlignment="1">
      <alignment horizontal="left" vertical="center" indent="2"/>
    </xf>
    <xf numFmtId="0" fontId="2" fillId="69" borderId="4" xfId="0" applyFont="1" applyFill="1" applyBorder="1" applyAlignment="1">
      <alignment horizontal="left" vertical="top" wrapText="1" indent="2"/>
    </xf>
    <xf numFmtId="0" fontId="89" fillId="69" borderId="4" xfId="0" applyFont="1" applyFill="1" applyBorder="1" applyAlignment="1">
      <alignment horizontal="left" vertical="top" wrapText="1" indent="7"/>
    </xf>
    <xf numFmtId="0" fontId="89" fillId="69" borderId="4" xfId="0" applyFont="1" applyFill="1" applyBorder="1" applyAlignment="1">
      <alignment horizontal="left" vertical="top" wrapText="1" indent="5"/>
    </xf>
    <xf numFmtId="0" fontId="89" fillId="69" borderId="4" xfId="0" applyFont="1" applyFill="1" applyBorder="1" applyAlignment="1">
      <alignment horizontal="left" vertical="center" indent="9"/>
    </xf>
    <xf numFmtId="0" fontId="89" fillId="69" borderId="4" xfId="0" applyFont="1" applyFill="1" applyBorder="1" applyAlignment="1">
      <alignment horizontal="left" vertical="top" wrapText="1" indent="9"/>
    </xf>
    <xf numFmtId="0" fontId="89" fillId="69" borderId="4" xfId="0" applyFont="1" applyFill="1" applyBorder="1" applyAlignment="1">
      <alignment horizontal="left" vertical="center" wrapText="1" indent="4"/>
    </xf>
    <xf numFmtId="0" fontId="89" fillId="69" borderId="78" xfId="0" applyFont="1" applyFill="1" applyBorder="1" applyAlignment="1">
      <alignment horizontal="left" vertical="top" wrapText="1" indent="5"/>
    </xf>
    <xf numFmtId="164" fontId="89" fillId="3" borderId="95" xfId="0" applyNumberFormat="1" applyFont="1" applyFill="1" applyBorder="1" applyAlignment="1">
      <alignment horizontal="center" vertical="center"/>
    </xf>
    <xf numFmtId="164" fontId="89" fillId="69" borderId="95" xfId="0" applyNumberFormat="1" applyFont="1" applyFill="1" applyBorder="1" applyAlignment="1">
      <alignment horizontal="center" vertical="center"/>
    </xf>
    <xf numFmtId="175" fontId="89" fillId="69" borderId="95" xfId="2" applyNumberFormat="1" applyFont="1" applyFill="1" applyBorder="1" applyAlignment="1">
      <alignment horizontal="center" vertical="center"/>
    </xf>
    <xf numFmtId="0" fontId="102" fillId="3" borderId="97" xfId="29099" applyFont="1" applyFill="1" applyBorder="1" applyAlignment="1">
      <alignment horizontal="center" vertical="center" wrapText="1"/>
    </xf>
    <xf numFmtId="0" fontId="89" fillId="3" borderId="4" xfId="0" applyFont="1" applyFill="1" applyBorder="1" applyAlignment="1">
      <alignment horizontal="left" vertical="center" indent="6"/>
    </xf>
    <xf numFmtId="0" fontId="89" fillId="3" borderId="4" xfId="0" applyFont="1" applyFill="1" applyBorder="1" applyAlignment="1">
      <alignment horizontal="left" vertical="top" wrapText="1" indent="6"/>
    </xf>
    <xf numFmtId="0" fontId="89" fillId="69" borderId="4" xfId="0" applyFont="1" applyFill="1" applyBorder="1" applyAlignment="1">
      <alignment horizontal="left" vertical="center" indent="5"/>
    </xf>
    <xf numFmtId="164" fontId="1" fillId="3" borderId="5" xfId="0" applyNumberFormat="1" applyFont="1" applyFill="1" applyBorder="1" applyAlignment="1">
      <alignment horizontal="center" vertical="center" wrapText="1"/>
    </xf>
    <xf numFmtId="164" fontId="1" fillId="69" borderId="5" xfId="0" applyNumberFormat="1" applyFont="1" applyFill="1" applyBorder="1" applyAlignment="1">
      <alignment horizontal="center" vertical="center" wrapText="1"/>
    </xf>
    <xf numFmtId="175" fontId="1" fillId="69" borderId="5" xfId="2" applyNumberFormat="1" applyFont="1" applyFill="1" applyBorder="1" applyAlignment="1">
      <alignment horizontal="center" vertical="center" wrapText="1"/>
    </xf>
    <xf numFmtId="164" fontId="89" fillId="0" borderId="5" xfId="0" applyNumberFormat="1" applyFont="1" applyBorder="1" applyAlignment="1">
      <alignment horizontal="center"/>
    </xf>
    <xf numFmtId="0" fontId="89" fillId="3" borderId="88" xfId="0" applyFont="1" applyFill="1" applyBorder="1" applyAlignment="1">
      <alignment horizontal="left" vertical="center" indent="6"/>
    </xf>
    <xf numFmtId="164" fontId="89" fillId="69" borderId="99" xfId="0" applyNumberFormat="1" applyFont="1" applyFill="1" applyBorder="1" applyAlignment="1">
      <alignment horizontal="center" vertical="center"/>
    </xf>
    <xf numFmtId="0" fontId="5" fillId="0" borderId="0" xfId="0" applyFont="1" applyAlignment="1">
      <alignment horizontal="center"/>
    </xf>
    <xf numFmtId="186" fontId="0" fillId="0" borderId="0" xfId="1270" applyNumberFormat="1" applyFont="1" applyAlignment="1">
      <alignment horizontal="center"/>
    </xf>
    <xf numFmtId="186" fontId="0" fillId="0" borderId="0" xfId="0" applyNumberFormat="1" applyAlignment="1">
      <alignment horizontal="center"/>
    </xf>
    <xf numFmtId="186" fontId="0" fillId="0" borderId="0" xfId="0" applyNumberFormat="1"/>
    <xf numFmtId="186" fontId="0" fillId="73" borderId="0" xfId="0" applyNumberFormat="1" applyFill="1"/>
    <xf numFmtId="0" fontId="146" fillId="68" borderId="69" xfId="0" applyFont="1" applyFill="1" applyBorder="1" applyAlignment="1">
      <alignment horizontal="centerContinuous" vertical="top"/>
    </xf>
    <xf numFmtId="0" fontId="146" fillId="68" borderId="21" xfId="0" applyFont="1" applyFill="1" applyBorder="1" applyAlignment="1">
      <alignment horizontal="centerContinuous" vertical="top"/>
    </xf>
    <xf numFmtId="0" fontId="146" fillId="68" borderId="70" xfId="0" applyFont="1" applyFill="1" applyBorder="1" applyAlignment="1">
      <alignment horizontal="centerContinuous" vertical="top"/>
    </xf>
    <xf numFmtId="0" fontId="146" fillId="68" borderId="74" xfId="0" applyFont="1" applyFill="1" applyBorder="1" applyAlignment="1">
      <alignment horizontal="centerContinuous" vertical="top"/>
    </xf>
    <xf numFmtId="0" fontId="146" fillId="68" borderId="0" xfId="0" applyFont="1" applyFill="1" applyBorder="1" applyAlignment="1">
      <alignment horizontal="centerContinuous" vertical="top"/>
    </xf>
    <xf numFmtId="0" fontId="146" fillId="68" borderId="75" xfId="0" applyFont="1" applyFill="1" applyBorder="1" applyAlignment="1">
      <alignment horizontal="centerContinuous" vertical="top"/>
    </xf>
    <xf numFmtId="0" fontId="146" fillId="68" borderId="71" xfId="0" applyFont="1" applyFill="1" applyBorder="1" applyAlignment="1">
      <alignment horizontal="centerContinuous" vertical="top"/>
    </xf>
    <xf numFmtId="0" fontId="146" fillId="68" borderId="72" xfId="0" applyFont="1" applyFill="1" applyBorder="1" applyAlignment="1">
      <alignment horizontal="centerContinuous" vertical="top"/>
    </xf>
    <xf numFmtId="0" fontId="146" fillId="68" borderId="73" xfId="0" applyFont="1" applyFill="1" applyBorder="1" applyAlignment="1">
      <alignment horizontal="centerContinuous" vertical="top"/>
    </xf>
    <xf numFmtId="0" fontId="102" fillId="2" borderId="0" xfId="29099" applyFont="1" applyFill="1" applyBorder="1" applyAlignment="1">
      <alignment horizontal="center" vertical="center" wrapText="1"/>
    </xf>
    <xf numFmtId="0" fontId="92" fillId="3" borderId="66" xfId="0" applyFont="1" applyFill="1" applyBorder="1" applyAlignment="1"/>
    <xf numFmtId="164" fontId="92" fillId="3" borderId="0" xfId="0" applyNumberFormat="1" applyFont="1" applyFill="1" applyBorder="1" applyAlignment="1"/>
    <xf numFmtId="0" fontId="89" fillId="3" borderId="66" xfId="0" applyFont="1" applyFill="1" applyBorder="1" applyAlignment="1">
      <alignment horizontal="left" indent="1"/>
    </xf>
    <xf numFmtId="164" fontId="89" fillId="3" borderId="0" xfId="0" applyNumberFormat="1" applyFont="1" applyFill="1" applyBorder="1" applyAlignment="1">
      <alignment horizontal="right"/>
    </xf>
    <xf numFmtId="164" fontId="89" fillId="3" borderId="0" xfId="0" applyNumberFormat="1" applyFont="1" applyFill="1" applyBorder="1" applyAlignment="1"/>
    <xf numFmtId="0" fontId="89" fillId="3" borderId="66" xfId="0" applyFont="1" applyFill="1" applyBorder="1" applyAlignment="1">
      <alignment horizontal="left" indent="2"/>
    </xf>
    <xf numFmtId="0" fontId="89" fillId="3" borderId="66" xfId="0" applyFont="1" applyFill="1" applyBorder="1" applyAlignment="1">
      <alignment horizontal="left" indent="3"/>
    </xf>
    <xf numFmtId="164" fontId="138" fillId="3" borderId="0" xfId="0" applyNumberFormat="1" applyFont="1" applyFill="1" applyBorder="1" applyAlignment="1"/>
    <xf numFmtId="164" fontId="89" fillId="3" borderId="0" xfId="1270" applyNumberFormat="1" applyFont="1" applyFill="1" applyBorder="1" applyAlignment="1"/>
    <xf numFmtId="0" fontId="89" fillId="3" borderId="66" xfId="0" applyFont="1" applyFill="1" applyBorder="1" applyAlignment="1">
      <alignment horizontal="left" indent="4"/>
    </xf>
    <xf numFmtId="0" fontId="92" fillId="3" borderId="66" xfId="0" applyFont="1" applyFill="1" applyBorder="1" applyAlignment="1">
      <alignment horizontal="left" indent="1"/>
    </xf>
    <xf numFmtId="0" fontId="92" fillId="74" borderId="66" xfId="0" applyFont="1" applyFill="1" applyBorder="1" applyAlignment="1"/>
    <xf numFmtId="164" fontId="135" fillId="74" borderId="0" xfId="0" applyNumberFormat="1" applyFont="1" applyFill="1" applyBorder="1" applyAlignment="1"/>
    <xf numFmtId="164" fontId="92" fillId="74" borderId="0" xfId="0" applyNumberFormat="1" applyFont="1" applyFill="1" applyBorder="1" applyAlignment="1"/>
    <xf numFmtId="175" fontId="92" fillId="74" borderId="65" xfId="2" applyNumberFormat="1" applyFont="1" applyFill="1" applyBorder="1" applyAlignment="1">
      <alignment horizontal="center"/>
    </xf>
    <xf numFmtId="164" fontId="92" fillId="74" borderId="0" xfId="0" applyNumberFormat="1" applyFont="1" applyFill="1" applyBorder="1" applyAlignment="1">
      <alignment horizontal="right"/>
    </xf>
    <xf numFmtId="0" fontId="89" fillId="3" borderId="66" xfId="0" applyFont="1" applyFill="1" applyBorder="1" applyAlignment="1"/>
    <xf numFmtId="164" fontId="92" fillId="3" borderId="0" xfId="0" applyNumberFormat="1" applyFont="1" applyFill="1" applyBorder="1" applyAlignment="1">
      <alignment horizontal="right"/>
    </xf>
    <xf numFmtId="175" fontId="173" fillId="3" borderId="65" xfId="2" applyNumberFormat="1" applyFont="1" applyFill="1" applyBorder="1" applyAlignment="1">
      <alignment horizontal="center"/>
    </xf>
    <xf numFmtId="0" fontId="89" fillId="3" borderId="66" xfId="0" applyFont="1" applyFill="1" applyBorder="1" applyAlignment="1">
      <alignment horizontal="left" vertical="center"/>
    </xf>
    <xf numFmtId="164" fontId="89" fillId="3" borderId="0" xfId="0" applyNumberFormat="1" applyFont="1" applyFill="1" applyBorder="1" applyAlignment="1">
      <alignment horizontal="right" vertical="center"/>
    </xf>
    <xf numFmtId="164" fontId="89" fillId="3" borderId="0" xfId="0" applyNumberFormat="1" applyFont="1" applyFill="1" applyBorder="1" applyAlignment="1">
      <alignment vertical="center"/>
    </xf>
    <xf numFmtId="0" fontId="92" fillId="3" borderId="68" xfId="0" applyFont="1" applyFill="1" applyBorder="1" applyAlignment="1">
      <alignment horizontal="left" vertical="center"/>
    </xf>
    <xf numFmtId="164" fontId="92" fillId="3" borderId="106" xfId="0" applyNumberFormat="1" applyFont="1" applyFill="1" applyBorder="1" applyAlignment="1">
      <alignment horizontal="right" vertical="center"/>
    </xf>
    <xf numFmtId="164" fontId="92" fillId="3" borderId="106" xfId="0" applyNumberFormat="1" applyFont="1" applyFill="1" applyBorder="1" applyAlignment="1">
      <alignment vertical="center"/>
    </xf>
    <xf numFmtId="175" fontId="92" fillId="3" borderId="82" xfId="2" applyNumberFormat="1" applyFont="1" applyFill="1" applyBorder="1" applyAlignment="1">
      <alignment horizontal="center" vertical="center"/>
    </xf>
    <xf numFmtId="164" fontId="89" fillId="2" borderId="89" xfId="0" applyNumberFormat="1" applyFont="1" applyFill="1" applyBorder="1" applyAlignment="1"/>
    <xf numFmtId="164" fontId="89" fillId="3" borderId="89" xfId="0" applyNumberFormat="1" applyFont="1" applyFill="1" applyBorder="1" applyAlignment="1"/>
    <xf numFmtId="0" fontId="140" fillId="68" borderId="69" xfId="28869" applyFont="1" applyFill="1" applyBorder="1" applyAlignment="1">
      <alignment horizontal="centerContinuous" vertical="top"/>
    </xf>
    <xf numFmtId="0" fontId="140" fillId="68" borderId="21" xfId="28869" applyFont="1" applyFill="1" applyBorder="1" applyAlignment="1">
      <alignment horizontal="centerContinuous" vertical="top"/>
    </xf>
    <xf numFmtId="0" fontId="140" fillId="68" borderId="70" xfId="28869" applyFont="1" applyFill="1" applyBorder="1" applyAlignment="1">
      <alignment horizontal="centerContinuous" vertical="top"/>
    </xf>
    <xf numFmtId="0" fontId="137" fillId="68" borderId="74" xfId="28869" applyFont="1" applyFill="1" applyBorder="1" applyAlignment="1">
      <alignment horizontal="centerContinuous" vertical="top"/>
    </xf>
    <xf numFmtId="0" fontId="137" fillId="68" borderId="0" xfId="28869" applyFont="1" applyFill="1" applyBorder="1" applyAlignment="1">
      <alignment horizontal="centerContinuous" vertical="top"/>
    </xf>
    <xf numFmtId="0" fontId="137" fillId="68" borderId="75" xfId="28869" applyFont="1" applyFill="1" applyBorder="1" applyAlignment="1">
      <alignment horizontal="centerContinuous" vertical="top"/>
    </xf>
    <xf numFmtId="0" fontId="137" fillId="68" borderId="71" xfId="28869" applyFont="1" applyFill="1" applyBorder="1" applyAlignment="1">
      <alignment horizontal="centerContinuous" vertical="top"/>
    </xf>
    <xf numFmtId="0" fontId="137" fillId="68" borderId="72" xfId="28869" applyFont="1" applyFill="1" applyBorder="1" applyAlignment="1">
      <alignment horizontal="centerContinuous" vertical="top"/>
    </xf>
    <xf numFmtId="0" fontId="137" fillId="68" borderId="73" xfId="28869" applyFont="1" applyFill="1" applyBorder="1" applyAlignment="1">
      <alignment horizontal="centerContinuous" vertical="top"/>
    </xf>
    <xf numFmtId="0" fontId="139" fillId="2" borderId="104" xfId="28869" applyFont="1" applyFill="1" applyBorder="1" applyAlignment="1">
      <alignment horizontal="center" vertical="top"/>
    </xf>
    <xf numFmtId="0" fontId="139" fillId="2" borderId="105" xfId="28869" applyFont="1" applyFill="1" applyBorder="1" applyAlignment="1">
      <alignment horizontal="center" vertical="top"/>
    </xf>
    <xf numFmtId="0" fontId="139" fillId="2" borderId="108" xfId="28869" applyFont="1" applyFill="1" applyBorder="1" applyAlignment="1">
      <alignment horizontal="center" vertical="top"/>
    </xf>
    <xf numFmtId="164" fontId="174" fillId="75" borderId="4" xfId="0" applyNumberFormat="1" applyFont="1" applyFill="1" applyBorder="1" applyAlignment="1">
      <alignment horizontal="left"/>
    </xf>
    <xf numFmtId="164" fontId="174" fillId="75" borderId="5" xfId="0" applyNumberFormat="1" applyFont="1" applyFill="1" applyBorder="1" applyAlignment="1">
      <alignment horizontal="right"/>
    </xf>
    <xf numFmtId="175" fontId="174" fillId="75" borderId="6" xfId="2" applyNumberFormat="1" applyFont="1" applyFill="1" applyBorder="1" applyAlignment="1">
      <alignment horizontal="right"/>
    </xf>
    <xf numFmtId="164" fontId="175" fillId="75" borderId="4" xfId="0" applyNumberFormat="1" applyFont="1" applyFill="1" applyBorder="1" applyAlignment="1">
      <alignment horizontal="left" indent="2"/>
    </xf>
    <xf numFmtId="164" fontId="175" fillId="75" borderId="5" xfId="0" applyNumberFormat="1" applyFont="1" applyFill="1" applyBorder="1" applyAlignment="1">
      <alignment horizontal="right"/>
    </xf>
    <xf numFmtId="175" fontId="175" fillId="75" borderId="6" xfId="2" applyNumberFormat="1" applyFont="1" applyFill="1" applyBorder="1" applyAlignment="1">
      <alignment horizontal="right"/>
    </xf>
    <xf numFmtId="164" fontId="175" fillId="75" borderId="88" xfId="0" applyNumberFormat="1" applyFont="1" applyFill="1" applyBorder="1" applyAlignment="1">
      <alignment horizontal="left" indent="2"/>
    </xf>
    <xf numFmtId="164" fontId="175" fillId="75" borderId="99" xfId="0" applyNumberFormat="1" applyFont="1" applyFill="1" applyBorder="1" applyAlignment="1">
      <alignment horizontal="right"/>
    </xf>
    <xf numFmtId="175" fontId="175" fillId="75" borderId="103" xfId="2" applyNumberFormat="1" applyFont="1" applyFill="1" applyBorder="1" applyAlignment="1">
      <alignment horizontal="right"/>
    </xf>
    <xf numFmtId="49" fontId="176" fillId="0" borderId="118" xfId="0" applyNumberFormat="1" applyFont="1" applyFill="1" applyBorder="1" applyAlignment="1">
      <alignment horizontal="left"/>
    </xf>
    <xf numFmtId="164" fontId="176" fillId="0" borderId="0" xfId="0" applyNumberFormat="1" applyFont="1" applyFill="1" applyAlignment="1">
      <alignment horizontal="left"/>
    </xf>
    <xf numFmtId="0" fontId="176" fillId="0" borderId="0" xfId="0" applyFont="1" applyFill="1" applyAlignment="1">
      <alignment horizontal="left"/>
    </xf>
    <xf numFmtId="164" fontId="139" fillId="2" borderId="105" xfId="28869" applyNumberFormat="1" applyFont="1" applyFill="1" applyBorder="1" applyAlignment="1">
      <alignment horizontal="center" vertical="top"/>
    </xf>
    <xf numFmtId="164" fontId="175" fillId="75" borderId="88" xfId="0" applyNumberFormat="1" applyFont="1" applyFill="1" applyBorder="1" applyAlignment="1">
      <alignment horizontal="left" wrapText="1" indent="2"/>
    </xf>
    <xf numFmtId="164" fontId="175" fillId="75" borderId="8" xfId="0" applyNumberFormat="1" applyFont="1" applyFill="1" applyBorder="1" applyAlignment="1">
      <alignment horizontal="right" vertical="center"/>
    </xf>
    <xf numFmtId="175" fontId="175" fillId="75" borderId="103" xfId="2" applyNumberFormat="1" applyFont="1" applyFill="1" applyBorder="1" applyAlignment="1">
      <alignment horizontal="right" vertical="center"/>
    </xf>
    <xf numFmtId="49" fontId="175" fillId="75" borderId="118" xfId="0" applyNumberFormat="1" applyFont="1" applyFill="1" applyBorder="1" applyAlignment="1">
      <alignment horizontal="left"/>
    </xf>
    <xf numFmtId="164" fontId="175" fillId="75" borderId="0" xfId="0" applyNumberFormat="1" applyFont="1" applyFill="1" applyAlignment="1">
      <alignment horizontal="left"/>
    </xf>
    <xf numFmtId="0" fontId="175" fillId="75" borderId="0" xfId="0" applyFont="1" applyFill="1" applyAlignment="1">
      <alignment horizontal="left"/>
    </xf>
    <xf numFmtId="164" fontId="174" fillId="75" borderId="5" xfId="0" applyNumberFormat="1" applyFont="1" applyFill="1" applyBorder="1" applyAlignment="1">
      <alignment horizontal="right" vertical="center"/>
    </xf>
    <xf numFmtId="175" fontId="174" fillId="75" borderId="6" xfId="2" applyNumberFormat="1" applyFont="1" applyFill="1" applyBorder="1" applyAlignment="1">
      <alignment horizontal="right" vertical="center"/>
    </xf>
    <xf numFmtId="164" fontId="175" fillId="75" borderId="5" xfId="0" applyNumberFormat="1" applyFont="1" applyFill="1" applyBorder="1" applyAlignment="1">
      <alignment horizontal="right" vertical="center"/>
    </xf>
    <xf numFmtId="175" fontId="175" fillId="75" borderId="6" xfId="2" applyNumberFormat="1" applyFont="1" applyFill="1" applyBorder="1" applyAlignment="1">
      <alignment horizontal="right" vertical="center"/>
    </xf>
    <xf numFmtId="164" fontId="175" fillId="75" borderId="8" xfId="0" applyNumberFormat="1" applyFont="1" applyFill="1" applyBorder="1" applyAlignment="1">
      <alignment horizontal="right"/>
    </xf>
    <xf numFmtId="175" fontId="177" fillId="75" borderId="103" xfId="2" applyNumberFormat="1" applyFont="1" applyFill="1" applyBorder="1" applyAlignment="1">
      <alignment horizontal="right"/>
    </xf>
    <xf numFmtId="164" fontId="174" fillId="75" borderId="119" xfId="0" applyNumberFormat="1" applyFont="1" applyFill="1" applyBorder="1" applyAlignment="1">
      <alignment horizontal="left" vertical="center"/>
    </xf>
    <xf numFmtId="164" fontId="175" fillId="75" borderId="4" xfId="0" applyNumberFormat="1" applyFont="1" applyFill="1" applyBorder="1" applyAlignment="1">
      <alignment horizontal="left" vertical="center" indent="2"/>
    </xf>
    <xf numFmtId="164" fontId="175" fillId="75" borderId="4" xfId="0" applyNumberFormat="1" applyFont="1" applyFill="1" applyBorder="1" applyAlignment="1">
      <alignment horizontal="left" vertical="center" wrapText="1" indent="2"/>
    </xf>
    <xf numFmtId="164" fontId="175" fillId="75" borderId="88" xfId="0" applyNumberFormat="1" applyFont="1" applyFill="1" applyBorder="1" applyAlignment="1">
      <alignment horizontal="left" vertical="center" wrapText="1" indent="2"/>
    </xf>
    <xf numFmtId="164" fontId="175" fillId="75" borderId="4" xfId="0" applyNumberFormat="1" applyFont="1" applyFill="1" applyBorder="1" applyAlignment="1">
      <alignment horizontal="left" wrapText="1" indent="2"/>
    </xf>
    <xf numFmtId="164" fontId="174" fillId="75" borderId="4" xfId="0" applyNumberFormat="1" applyFont="1" applyFill="1" applyBorder="1" applyAlignment="1">
      <alignment horizontal="left" vertical="center"/>
    </xf>
    <xf numFmtId="175" fontId="177" fillId="75" borderId="103" xfId="2" applyNumberFormat="1" applyFont="1" applyFill="1" applyBorder="1" applyAlignment="1">
      <alignment horizontal="right" vertical="center"/>
    </xf>
    <xf numFmtId="164" fontId="175" fillId="75" borderId="88" xfId="0" applyNumberFormat="1" applyFont="1" applyFill="1" applyBorder="1" applyAlignment="1">
      <alignment horizontal="left" vertical="center" indent="2"/>
    </xf>
    <xf numFmtId="164" fontId="174" fillId="75" borderId="119" xfId="0" applyNumberFormat="1" applyFont="1" applyFill="1" applyBorder="1" applyAlignment="1">
      <alignment horizontal="left"/>
    </xf>
    <xf numFmtId="164" fontId="174" fillId="75" borderId="109" xfId="0" applyNumberFormat="1" applyFont="1" applyFill="1" applyBorder="1" applyAlignment="1">
      <alignment horizontal="right" vertical="center"/>
    </xf>
    <xf numFmtId="164" fontId="174" fillId="75" borderId="109" xfId="0" applyNumberFormat="1" applyFont="1" applyFill="1" applyBorder="1" applyAlignment="1">
      <alignment horizontal="right"/>
    </xf>
    <xf numFmtId="164" fontId="175" fillId="75" borderId="118" xfId="0" applyNumberFormat="1" applyFont="1" applyFill="1" applyBorder="1" applyAlignment="1">
      <alignment horizontal="right"/>
    </xf>
    <xf numFmtId="164" fontId="175" fillId="75" borderId="0" xfId="0" applyNumberFormat="1" applyFont="1" applyFill="1" applyAlignment="1">
      <alignment horizontal="right"/>
    </xf>
    <xf numFmtId="175" fontId="175" fillId="75" borderId="0" xfId="2" applyNumberFormat="1" applyFont="1" applyFill="1" applyAlignment="1">
      <alignment horizontal="right"/>
    </xf>
    <xf numFmtId="0" fontId="3" fillId="3" borderId="0" xfId="0" applyFont="1" applyFill="1"/>
    <xf numFmtId="0" fontId="3" fillId="3" borderId="0" xfId="0" applyFont="1" applyFill="1" applyBorder="1"/>
    <xf numFmtId="0" fontId="137" fillId="68" borderId="69" xfId="28869" applyFont="1" applyFill="1" applyBorder="1" applyAlignment="1">
      <alignment horizontal="centerContinuous" vertical="top"/>
    </xf>
    <xf numFmtId="0" fontId="137" fillId="68" borderId="21" xfId="28869" applyFont="1" applyFill="1" applyBorder="1" applyAlignment="1">
      <alignment horizontal="centerContinuous" vertical="top"/>
    </xf>
    <xf numFmtId="0" fontId="137" fillId="68" borderId="70" xfId="28869" applyFont="1" applyFill="1" applyBorder="1" applyAlignment="1">
      <alignment horizontal="centerContinuous" vertical="top"/>
    </xf>
    <xf numFmtId="0" fontId="178" fillId="2" borderId="104" xfId="28869" applyFont="1" applyFill="1" applyBorder="1" applyAlignment="1">
      <alignment horizontal="center" vertical="center"/>
    </xf>
    <xf numFmtId="0" fontId="178" fillId="2" borderId="105" xfId="28869" applyFont="1" applyFill="1" applyBorder="1" applyAlignment="1">
      <alignment horizontal="center" vertical="center"/>
    </xf>
    <xf numFmtId="0" fontId="178" fillId="2" borderId="108" xfId="28869" applyFont="1" applyFill="1" applyBorder="1" applyAlignment="1">
      <alignment horizontal="center" vertical="center"/>
    </xf>
    <xf numFmtId="0" fontId="172" fillId="3" borderId="66" xfId="0" applyFont="1" applyFill="1" applyBorder="1"/>
    <xf numFmtId="164" fontId="172" fillId="3" borderId="109" xfId="0" applyNumberFormat="1" applyFont="1" applyFill="1" applyBorder="1" applyAlignment="1">
      <alignment horizontal="center" vertical="center"/>
    </xf>
    <xf numFmtId="175" fontId="172" fillId="3" borderId="65" xfId="2" applyNumberFormat="1" applyFont="1" applyFill="1" applyBorder="1" applyAlignment="1">
      <alignment horizontal="center" vertical="center"/>
    </xf>
    <xf numFmtId="0" fontId="6" fillId="3" borderId="66" xfId="0" applyFont="1" applyFill="1" applyBorder="1" applyAlignment="1">
      <alignment horizontal="left" indent="2"/>
    </xf>
    <xf numFmtId="164" fontId="6" fillId="3" borderId="5" xfId="0" applyNumberFormat="1" applyFont="1" applyFill="1" applyBorder="1" applyAlignment="1">
      <alignment horizontal="center" vertical="center"/>
    </xf>
    <xf numFmtId="175" fontId="6" fillId="3" borderId="65" xfId="2" applyNumberFormat="1" applyFont="1" applyFill="1" applyBorder="1" applyAlignment="1">
      <alignment horizontal="center" vertical="center"/>
    </xf>
    <xf numFmtId="0" fontId="6" fillId="3" borderId="66" xfId="0" applyFont="1" applyFill="1" applyBorder="1"/>
    <xf numFmtId="0" fontId="172" fillId="3" borderId="66" xfId="0" applyFont="1" applyFill="1" applyBorder="1" applyAlignment="1">
      <alignment wrapText="1"/>
    </xf>
    <xf numFmtId="164" fontId="172" fillId="3" borderId="5" xfId="0" applyNumberFormat="1" applyFont="1" applyFill="1" applyBorder="1" applyAlignment="1">
      <alignment horizontal="center" vertical="center"/>
    </xf>
    <xf numFmtId="0" fontId="6" fillId="3" borderId="66" xfId="0" applyFont="1" applyFill="1" applyBorder="1" applyAlignment="1">
      <alignment horizontal="left" wrapText="1" indent="2"/>
    </xf>
    <xf numFmtId="0" fontId="6" fillId="3" borderId="68" xfId="0" applyFont="1" applyFill="1" applyBorder="1" applyAlignment="1">
      <alignment horizontal="left" indent="2"/>
    </xf>
    <xf numFmtId="164" fontId="6" fillId="3" borderId="8" xfId="0" applyNumberFormat="1" applyFont="1" applyFill="1" applyBorder="1" applyAlignment="1">
      <alignment horizontal="center" vertical="center"/>
    </xf>
    <xf numFmtId="175" fontId="6" fillId="3" borderId="120" xfId="2" applyNumberFormat="1" applyFont="1" applyFill="1" applyBorder="1" applyAlignment="1">
      <alignment horizontal="center" vertical="center"/>
    </xf>
    <xf numFmtId="0" fontId="178" fillId="2" borderId="104" xfId="28869" applyFont="1" applyFill="1" applyBorder="1" applyAlignment="1">
      <alignment horizontal="center" vertical="top"/>
    </xf>
    <xf numFmtId="0" fontId="145" fillId="3" borderId="4" xfId="38468" applyFont="1" applyFill="1" applyBorder="1" applyAlignment="1">
      <alignment horizontal="left" vertical="top"/>
    </xf>
    <xf numFmtId="164" fontId="145" fillId="3" borderId="5" xfId="38468" applyNumberFormat="1" applyFont="1" applyFill="1" applyBorder="1" applyAlignment="1">
      <alignment horizontal="right" vertical="center"/>
    </xf>
    <xf numFmtId="4" fontId="145" fillId="3" borderId="5" xfId="38468" applyNumberFormat="1" applyFont="1" applyFill="1" applyBorder="1" applyAlignment="1">
      <alignment horizontal="right" vertical="center"/>
    </xf>
    <xf numFmtId="175" fontId="179" fillId="3" borderId="6" xfId="2" applyNumberFormat="1" applyFont="1" applyFill="1" applyBorder="1" applyAlignment="1">
      <alignment vertical="center"/>
    </xf>
    <xf numFmtId="0" fontId="144" fillId="3" borderId="4" xfId="38468" applyFont="1" applyFill="1" applyBorder="1" applyAlignment="1">
      <alignment horizontal="left" vertical="top" indent="2"/>
    </xf>
    <xf numFmtId="164" fontId="144" fillId="3" borderId="5" xfId="38468" applyNumberFormat="1" applyFont="1" applyFill="1" applyBorder="1" applyAlignment="1">
      <alignment horizontal="right" vertical="center"/>
    </xf>
    <xf numFmtId="4" fontId="144" fillId="3" borderId="5" xfId="38468" applyNumberFormat="1" applyFont="1" applyFill="1" applyBorder="1" applyAlignment="1">
      <alignment horizontal="right" vertical="center"/>
    </xf>
    <xf numFmtId="175" fontId="180" fillId="3" borderId="6" xfId="2" applyNumberFormat="1" applyFont="1" applyFill="1" applyBorder="1" applyAlignment="1">
      <alignment vertical="center"/>
    </xf>
    <xf numFmtId="0" fontId="144" fillId="3" borderId="4" xfId="38468" applyFont="1" applyFill="1" applyBorder="1" applyAlignment="1">
      <alignment horizontal="left" vertical="top" indent="2" readingOrder="1"/>
    </xf>
    <xf numFmtId="0" fontId="144" fillId="3" borderId="4" xfId="38468" applyFont="1" applyFill="1" applyBorder="1" applyAlignment="1">
      <alignment horizontal="left" vertical="top" wrapText="1" indent="2" readingOrder="1"/>
    </xf>
    <xf numFmtId="0" fontId="144" fillId="3" borderId="88" xfId="38468" applyFont="1" applyFill="1" applyBorder="1" applyAlignment="1">
      <alignment horizontal="left" vertical="top" indent="2"/>
    </xf>
    <xf numFmtId="164" fontId="144" fillId="3" borderId="8" xfId="38468" applyNumberFormat="1" applyFont="1" applyFill="1" applyBorder="1" applyAlignment="1">
      <alignment horizontal="right" vertical="center"/>
    </xf>
    <xf numFmtId="4" fontId="144" fillId="3" borderId="8" xfId="38468" applyNumberFormat="1" applyFont="1" applyFill="1" applyBorder="1" applyAlignment="1">
      <alignment horizontal="right" vertical="center"/>
    </xf>
    <xf numFmtId="175" fontId="180" fillId="3" borderId="103" xfId="2" applyNumberFormat="1" applyFont="1" applyFill="1" applyBorder="1" applyAlignment="1">
      <alignment vertical="center"/>
    </xf>
    <xf numFmtId="164" fontId="136" fillId="3" borderId="8" xfId="28869" applyNumberFormat="1" applyFont="1" applyFill="1" applyBorder="1" applyAlignment="1">
      <alignment horizontal="right" vertical="top"/>
    </xf>
    <xf numFmtId="0" fontId="145" fillId="3" borderId="4" xfId="38468" applyFont="1" applyFill="1" applyBorder="1" applyAlignment="1">
      <alignment horizontal="left" vertical="center"/>
    </xf>
    <xf numFmtId="0" fontId="144" fillId="3" borderId="4" xfId="38468" applyFont="1" applyFill="1" applyBorder="1" applyAlignment="1">
      <alignment horizontal="left" vertical="center" indent="1"/>
    </xf>
    <xf numFmtId="0" fontId="144" fillId="3" borderId="4" xfId="38468" applyFont="1" applyFill="1" applyBorder="1" applyAlignment="1">
      <alignment horizontal="left" vertical="center" indent="1" readingOrder="1"/>
    </xf>
    <xf numFmtId="0" fontId="144" fillId="3" borderId="88" xfId="38468" applyFont="1" applyFill="1" applyBorder="1" applyAlignment="1">
      <alignment horizontal="left" vertical="center" indent="1" readingOrder="1"/>
    </xf>
    <xf numFmtId="0" fontId="144" fillId="3" borderId="4" xfId="38468" applyFont="1" applyFill="1" applyBorder="1" applyAlignment="1">
      <alignment horizontal="left" vertical="center" indent="2"/>
    </xf>
    <xf numFmtId="0" fontId="144" fillId="3" borderId="4" xfId="38468" applyFont="1" applyFill="1" applyBorder="1" applyAlignment="1">
      <alignment horizontal="left" vertical="center" indent="2" readingOrder="1"/>
    </xf>
    <xf numFmtId="0" fontId="144" fillId="3" borderId="88" xfId="38468" applyFont="1" applyFill="1" applyBorder="1" applyAlignment="1">
      <alignment horizontal="left" vertical="center" indent="2"/>
    </xf>
    <xf numFmtId="3" fontId="2" fillId="0" borderId="99" xfId="0" applyNumberFormat="1" applyFont="1" applyBorder="1" applyAlignment="1">
      <alignment wrapText="1"/>
    </xf>
    <xf numFmtId="3" fontId="2" fillId="0" borderId="103" xfId="0" applyNumberFormat="1" applyFont="1" applyBorder="1"/>
    <xf numFmtId="0" fontId="1" fillId="0" borderId="66" xfId="0" applyFont="1" applyFill="1" applyBorder="1" applyAlignment="1">
      <alignment vertical="center"/>
    </xf>
    <xf numFmtId="0" fontId="1" fillId="0" borderId="68" xfId="0" applyFont="1" applyFill="1" applyBorder="1" applyAlignment="1">
      <alignment vertical="center"/>
    </xf>
    <xf numFmtId="174" fontId="1" fillId="3" borderId="8" xfId="1" applyNumberFormat="1" applyFont="1" applyFill="1" applyBorder="1" applyAlignment="1">
      <alignment horizontal="center" vertical="center"/>
    </xf>
    <xf numFmtId="43" fontId="1" fillId="3" borderId="121" xfId="1" applyNumberFormat="1" applyFont="1" applyFill="1" applyBorder="1" applyAlignment="1">
      <alignment horizontal="center" vertical="center"/>
    </xf>
    <xf numFmtId="164" fontId="1" fillId="3" borderId="8" xfId="1" applyNumberFormat="1" applyFont="1" applyFill="1" applyBorder="1" applyAlignment="1">
      <alignment horizontal="right" vertical="center"/>
    </xf>
    <xf numFmtId="175" fontId="1" fillId="3" borderId="120" xfId="2" applyNumberFormat="1" applyFont="1" applyFill="1" applyBorder="1" applyAlignment="1">
      <alignment horizontal="center" vertical="center"/>
    </xf>
    <xf numFmtId="175" fontId="2" fillId="3" borderId="5" xfId="2" applyNumberFormat="1" applyFont="1" applyFill="1" applyBorder="1" applyAlignment="1">
      <alignment horizontal="right" vertical="center"/>
    </xf>
    <xf numFmtId="175" fontId="1" fillId="3" borderId="5" xfId="2" applyNumberFormat="1" applyFont="1" applyFill="1" applyBorder="1" applyAlignment="1">
      <alignment horizontal="right" vertical="center"/>
    </xf>
    <xf numFmtId="175" fontId="1" fillId="3" borderId="8" xfId="2" applyNumberFormat="1" applyFont="1" applyFill="1" applyBorder="1" applyAlignment="1">
      <alignment horizontal="right" vertical="center"/>
    </xf>
    <xf numFmtId="0" fontId="114" fillId="68" borderId="18" xfId="3" applyFont="1" applyFill="1" applyBorder="1" applyAlignment="1">
      <alignment horizontal="center" vertical="center" wrapText="1"/>
    </xf>
    <xf numFmtId="0" fontId="114" fillId="68" borderId="19" xfId="3" applyFont="1" applyFill="1" applyBorder="1" applyAlignment="1">
      <alignment horizontal="center" vertical="center" wrapText="1"/>
    </xf>
    <xf numFmtId="0" fontId="114" fillId="68" borderId="20" xfId="3" applyFont="1" applyFill="1" applyBorder="1" applyAlignment="1">
      <alignment horizontal="center" vertical="center" wrapText="1"/>
    </xf>
    <xf numFmtId="0" fontId="2" fillId="3" borderId="21" xfId="3" applyFont="1" applyFill="1" applyBorder="1" applyAlignment="1">
      <alignment horizontal="center" vertical="center"/>
    </xf>
    <xf numFmtId="0" fontId="7" fillId="3" borderId="0" xfId="3" applyFont="1" applyFill="1" applyBorder="1" applyAlignment="1">
      <alignment horizontal="left" wrapText="1"/>
    </xf>
    <xf numFmtId="0" fontId="7" fillId="3" borderId="0" xfId="3" applyFont="1" applyFill="1" applyBorder="1" applyAlignment="1">
      <alignment wrapText="1"/>
    </xf>
    <xf numFmtId="0" fontId="108" fillId="68" borderId="69" xfId="3" applyFont="1" applyFill="1" applyBorder="1" applyAlignment="1">
      <alignment horizontal="center"/>
    </xf>
    <xf numFmtId="0" fontId="108" fillId="68" borderId="21" xfId="3" applyFont="1" applyFill="1" applyBorder="1" applyAlignment="1">
      <alignment horizontal="center"/>
    </xf>
    <xf numFmtId="0" fontId="108" fillId="68" borderId="70" xfId="3" applyFont="1" applyFill="1" applyBorder="1" applyAlignment="1">
      <alignment horizontal="center"/>
    </xf>
    <xf numFmtId="0" fontId="108" fillId="68" borderId="71" xfId="3" applyFont="1" applyFill="1" applyBorder="1" applyAlignment="1">
      <alignment horizontal="center"/>
    </xf>
    <xf numFmtId="0" fontId="108" fillId="68" borderId="72" xfId="3" applyFont="1" applyFill="1" applyBorder="1" applyAlignment="1">
      <alignment horizontal="center"/>
    </xf>
    <xf numFmtId="0" fontId="108" fillId="68" borderId="73" xfId="3" applyFont="1" applyFill="1" applyBorder="1" applyAlignment="1">
      <alignment horizontal="center"/>
    </xf>
    <xf numFmtId="164" fontId="1" fillId="0" borderId="0" xfId="3" applyNumberFormat="1" applyFont="1" applyAlignment="1"/>
    <xf numFmtId="0" fontId="1" fillId="0" borderId="0" xfId="3" applyFont="1" applyAlignment="1"/>
    <xf numFmtId="0" fontId="66" fillId="61" borderId="0" xfId="56568" applyFont="1" applyFill="1" applyBorder="1" applyAlignment="1">
      <alignment horizontal="center" vertical="center" wrapText="1"/>
    </xf>
    <xf numFmtId="0" fontId="110" fillId="68" borderId="0" xfId="21809" applyFont="1" applyFill="1" applyBorder="1" applyAlignment="1">
      <alignment horizontal="center" vertical="center"/>
    </xf>
    <xf numFmtId="0" fontId="73" fillId="62" borderId="0" xfId="0" quotePrefix="1" applyFont="1" applyFill="1" applyAlignment="1">
      <alignment horizontal="center"/>
    </xf>
    <xf numFmtId="0" fontId="106" fillId="68" borderId="18" xfId="8470" applyFont="1" applyFill="1" applyBorder="1" applyAlignment="1">
      <alignment horizontal="center" vertical="top"/>
    </xf>
    <xf numFmtId="0" fontId="106" fillId="68" borderId="19" xfId="8470" applyFont="1" applyFill="1" applyBorder="1" applyAlignment="1">
      <alignment horizontal="center" vertical="top"/>
    </xf>
    <xf numFmtId="0" fontId="106" fillId="68" borderId="20" xfId="8470" applyFont="1" applyFill="1" applyBorder="1" applyAlignment="1">
      <alignment horizontal="center" vertical="top"/>
    </xf>
    <xf numFmtId="0" fontId="73" fillId="62" borderId="0" xfId="8470" applyFont="1" applyFill="1" applyAlignment="1">
      <alignment horizontal="center"/>
    </xf>
    <xf numFmtId="0" fontId="151" fillId="62" borderId="113" xfId="0" quotePrefix="1" applyFont="1" applyFill="1" applyBorder="1" applyAlignment="1">
      <alignment horizontal="left"/>
    </xf>
    <xf numFmtId="0" fontId="151" fillId="62" borderId="113" xfId="0" applyFont="1" applyFill="1" applyBorder="1" applyAlignment="1">
      <alignment horizontal="left"/>
    </xf>
    <xf numFmtId="0" fontId="104" fillId="68" borderId="69" xfId="8470" applyFont="1" applyFill="1" applyBorder="1" applyAlignment="1">
      <alignment horizontal="center" vertical="center"/>
    </xf>
    <xf numFmtId="0" fontId="104" fillId="68" borderId="21" xfId="8470" applyFont="1" applyFill="1" applyBorder="1" applyAlignment="1">
      <alignment horizontal="center" vertical="center"/>
    </xf>
    <xf numFmtId="0" fontId="104" fillId="68" borderId="70" xfId="8470" applyFont="1" applyFill="1" applyBorder="1" applyAlignment="1">
      <alignment horizontal="center" vertical="center"/>
    </xf>
    <xf numFmtId="0" fontId="104" fillId="68" borderId="74" xfId="8470" applyFont="1" applyFill="1" applyBorder="1" applyAlignment="1">
      <alignment horizontal="center" vertical="center"/>
    </xf>
    <xf numFmtId="0" fontId="104" fillId="68" borderId="0" xfId="8470" applyFont="1" applyFill="1" applyBorder="1" applyAlignment="1">
      <alignment horizontal="center" vertical="center"/>
    </xf>
    <xf numFmtId="0" fontId="104" fillId="68" borderId="75" xfId="8470" applyFont="1" applyFill="1" applyBorder="1" applyAlignment="1">
      <alignment horizontal="center" vertical="center"/>
    </xf>
    <xf numFmtId="0" fontId="104" fillId="68" borderId="71" xfId="8470" applyFont="1" applyFill="1" applyBorder="1" applyAlignment="1">
      <alignment horizontal="center" vertical="center"/>
    </xf>
    <xf numFmtId="0" fontId="104" fillId="68" borderId="72" xfId="8470" applyFont="1" applyFill="1" applyBorder="1" applyAlignment="1">
      <alignment horizontal="center" vertical="center"/>
    </xf>
    <xf numFmtId="0" fontId="104" fillId="68" borderId="73" xfId="8470" applyFont="1" applyFill="1" applyBorder="1" applyAlignment="1">
      <alignment horizontal="center" vertical="center"/>
    </xf>
    <xf numFmtId="0" fontId="81" fillId="0" borderId="0" xfId="8470" applyFont="1" applyBorder="1" applyAlignment="1">
      <alignment horizontal="center"/>
    </xf>
    <xf numFmtId="0" fontId="106" fillId="68" borderId="18" xfId="8470" applyFont="1" applyFill="1" applyBorder="1" applyAlignment="1">
      <alignment horizontal="center" vertical="center"/>
    </xf>
    <xf numFmtId="0" fontId="106" fillId="68" borderId="19" xfId="8470" applyFont="1" applyFill="1" applyBorder="1" applyAlignment="1">
      <alignment horizontal="center" vertical="center"/>
    </xf>
    <xf numFmtId="0" fontId="106" fillId="68" borderId="20" xfId="8470" applyFont="1" applyFill="1" applyBorder="1" applyAlignment="1">
      <alignment horizontal="center" vertical="center"/>
    </xf>
    <xf numFmtId="0" fontId="81" fillId="0" borderId="45" xfId="8470" quotePrefix="1" applyFont="1" applyBorder="1" applyAlignment="1">
      <alignment horizontal="center"/>
    </xf>
    <xf numFmtId="0" fontId="82" fillId="0" borderId="0" xfId="8470" quotePrefix="1" applyFont="1" applyBorder="1" applyAlignment="1">
      <alignment horizontal="left"/>
    </xf>
    <xf numFmtId="0" fontId="111" fillId="68" borderId="18" xfId="3" applyFont="1" applyFill="1" applyBorder="1" applyAlignment="1">
      <alignment horizontal="center"/>
    </xf>
    <xf numFmtId="0" fontId="111" fillId="68" borderId="19" xfId="3" applyFont="1" applyFill="1" applyBorder="1" applyAlignment="1">
      <alignment horizontal="center"/>
    </xf>
    <xf numFmtId="0" fontId="111" fillId="68" borderId="20" xfId="3" applyFont="1" applyFill="1" applyBorder="1" applyAlignment="1">
      <alignment horizontal="center"/>
    </xf>
    <xf numFmtId="0" fontId="116" fillId="68" borderId="18" xfId="8470" applyFont="1" applyFill="1" applyBorder="1" applyAlignment="1">
      <alignment horizontal="center" vertical="center"/>
    </xf>
    <xf numFmtId="0" fontId="116" fillId="68" borderId="19" xfId="8470" applyFont="1" applyFill="1" applyBorder="1" applyAlignment="1">
      <alignment horizontal="center" vertical="center"/>
    </xf>
    <xf numFmtId="0" fontId="116" fillId="68" borderId="20" xfId="8470" applyFont="1" applyFill="1" applyBorder="1" applyAlignment="1">
      <alignment horizontal="center" vertical="center"/>
    </xf>
    <xf numFmtId="0" fontId="81" fillId="0" borderId="0" xfId="8470" quotePrefix="1" applyFont="1" applyBorder="1" applyAlignment="1">
      <alignment horizontal="center"/>
    </xf>
    <xf numFmtId="0" fontId="81" fillId="0" borderId="45" xfId="8470" applyFont="1" applyBorder="1" applyAlignment="1">
      <alignment horizontal="center"/>
    </xf>
    <xf numFmtId="0" fontId="88" fillId="0" borderId="0" xfId="8470" applyFont="1" applyAlignment="1">
      <alignment horizontal="left" vertical="distributed" wrapText="1"/>
    </xf>
    <xf numFmtId="0" fontId="100" fillId="68" borderId="69" xfId="21799" applyFont="1" applyFill="1" applyBorder="1" applyAlignment="1">
      <alignment horizontal="center"/>
    </xf>
    <xf numFmtId="0" fontId="100" fillId="68" borderId="21" xfId="21799" applyFont="1" applyFill="1" applyBorder="1" applyAlignment="1">
      <alignment horizontal="center"/>
    </xf>
    <xf numFmtId="0" fontId="100" fillId="68" borderId="70" xfId="21799" applyFont="1" applyFill="1" applyBorder="1" applyAlignment="1">
      <alignment horizontal="center"/>
    </xf>
    <xf numFmtId="0" fontId="100" fillId="68" borderId="74" xfId="21799" applyFont="1" applyFill="1" applyBorder="1" applyAlignment="1">
      <alignment horizontal="center"/>
    </xf>
    <xf numFmtId="0" fontId="100" fillId="68" borderId="0" xfId="21799" applyFont="1" applyFill="1" applyBorder="1" applyAlignment="1">
      <alignment horizontal="center"/>
    </xf>
    <xf numFmtId="0" fontId="100" fillId="68" borderId="71" xfId="21799" applyFont="1" applyFill="1" applyBorder="1" applyAlignment="1">
      <alignment horizontal="center"/>
    </xf>
    <xf numFmtId="0" fontId="100" fillId="68" borderId="72" xfId="21799" applyFont="1" applyFill="1" applyBorder="1" applyAlignment="1">
      <alignment horizontal="center"/>
    </xf>
    <xf numFmtId="0" fontId="103" fillId="68" borderId="69" xfId="23865" applyFont="1" applyFill="1" applyBorder="1" applyAlignment="1">
      <alignment horizontal="center"/>
    </xf>
    <xf numFmtId="0" fontId="103" fillId="68" borderId="21" xfId="23865" applyFont="1" applyFill="1" applyBorder="1" applyAlignment="1">
      <alignment horizontal="center"/>
    </xf>
    <xf numFmtId="0" fontId="103" fillId="68" borderId="70" xfId="23865" applyFont="1" applyFill="1" applyBorder="1" applyAlignment="1">
      <alignment horizontal="center"/>
    </xf>
    <xf numFmtId="0" fontId="103" fillId="68" borderId="74" xfId="23865" applyFont="1" applyFill="1" applyBorder="1" applyAlignment="1">
      <alignment horizontal="center"/>
    </xf>
    <xf numFmtId="0" fontId="103" fillId="68" borderId="0" xfId="23865" applyFont="1" applyFill="1" applyBorder="1" applyAlignment="1">
      <alignment horizontal="center"/>
    </xf>
    <xf numFmtId="0" fontId="103" fillId="68" borderId="75" xfId="23865" applyFont="1" applyFill="1" applyBorder="1" applyAlignment="1">
      <alignment horizontal="center"/>
    </xf>
    <xf numFmtId="0" fontId="103" fillId="68" borderId="71" xfId="23865" applyFont="1" applyFill="1" applyBorder="1" applyAlignment="1">
      <alignment horizontal="center"/>
    </xf>
    <xf numFmtId="0" fontId="103" fillId="68" borderId="72" xfId="23865" applyFont="1" applyFill="1" applyBorder="1" applyAlignment="1">
      <alignment horizontal="center"/>
    </xf>
    <xf numFmtId="0" fontId="103" fillId="68" borderId="73" xfId="23865" applyFont="1" applyFill="1" applyBorder="1" applyAlignment="1">
      <alignment horizontal="center"/>
    </xf>
    <xf numFmtId="0" fontId="115" fillId="68" borderId="59" xfId="8470" applyFont="1" applyFill="1" applyBorder="1" applyAlignment="1">
      <alignment horizontal="center" vertical="top"/>
    </xf>
    <xf numFmtId="0" fontId="115" fillId="68" borderId="44" xfId="8470" applyFont="1" applyFill="1" applyBorder="1" applyAlignment="1">
      <alignment horizontal="center" vertical="top"/>
    </xf>
    <xf numFmtId="0" fontId="115" fillId="68" borderId="64" xfId="8470" applyFont="1" applyFill="1" applyBorder="1" applyAlignment="1">
      <alignment horizontal="center" vertical="top"/>
    </xf>
    <xf numFmtId="0" fontId="97" fillId="0" borderId="62" xfId="29133" applyFont="1" applyBorder="1">
      <alignment vertical="top"/>
    </xf>
    <xf numFmtId="0" fontId="97" fillId="0" borderId="0" xfId="29133" applyFont="1">
      <alignment vertical="top"/>
    </xf>
    <xf numFmtId="0" fontId="128" fillId="0" borderId="0" xfId="0" applyFont="1" applyFill="1" applyAlignment="1">
      <alignment horizontal="center" vertical="center"/>
    </xf>
    <xf numFmtId="0" fontId="154" fillId="0" borderId="0" xfId="0" applyFont="1" applyFill="1" applyAlignment="1">
      <alignment horizontal="center" vertical="center"/>
    </xf>
    <xf numFmtId="0" fontId="125" fillId="0" borderId="106" xfId="0" applyFont="1" applyFill="1" applyBorder="1" applyAlignment="1">
      <alignment horizontal="center" vertical="center"/>
    </xf>
    <xf numFmtId="0" fontId="155" fillId="70" borderId="62" xfId="0" applyFont="1" applyFill="1" applyBorder="1" applyAlignment="1">
      <alignment horizontal="center" vertical="center"/>
    </xf>
    <xf numFmtId="0" fontId="155" fillId="70" borderId="106" xfId="0" applyFont="1" applyFill="1" applyBorder="1" applyAlignment="1">
      <alignment horizontal="center" vertical="center"/>
    </xf>
    <xf numFmtId="0" fontId="93" fillId="66" borderId="58" xfId="29133" applyFont="1" applyFill="1" applyBorder="1" applyAlignment="1">
      <alignment horizontal="center" vertical="center" wrapText="1"/>
    </xf>
    <xf numFmtId="0" fontId="93" fillId="66" borderId="61" xfId="29133" applyFont="1" applyFill="1" applyBorder="1" applyAlignment="1">
      <alignment horizontal="center" vertical="center" wrapText="1"/>
    </xf>
    <xf numFmtId="0" fontId="93" fillId="66" borderId="57" xfId="29133" applyFont="1" applyFill="1" applyBorder="1" applyAlignment="1">
      <alignment horizontal="center" vertical="center" wrapText="1"/>
    </xf>
    <xf numFmtId="0" fontId="93" fillId="66" borderId="60" xfId="29133" applyFont="1" applyFill="1" applyBorder="1" applyAlignment="1">
      <alignment horizontal="center" vertical="center" wrapText="1"/>
    </xf>
    <xf numFmtId="0" fontId="93" fillId="66" borderId="59" xfId="29133" applyFont="1" applyFill="1" applyBorder="1" applyAlignment="1">
      <alignment horizontal="center" vertical="top" wrapText="1"/>
    </xf>
    <xf numFmtId="0" fontId="93" fillId="66" borderId="44" xfId="29133" applyFont="1" applyFill="1" applyBorder="1" applyAlignment="1">
      <alignment horizontal="center" vertical="top" wrapText="1"/>
    </xf>
    <xf numFmtId="0" fontId="106" fillId="68" borderId="69" xfId="29133" applyFont="1" applyFill="1" applyBorder="1" applyAlignment="1">
      <alignment horizontal="center" vertical="top"/>
    </xf>
    <xf numFmtId="0" fontId="106" fillId="68" borderId="21" xfId="29133" applyFont="1" applyFill="1" applyBorder="1" applyAlignment="1">
      <alignment horizontal="center" vertical="top"/>
    </xf>
    <xf numFmtId="0" fontId="106" fillId="68" borderId="70" xfId="29133" applyFont="1" applyFill="1" applyBorder="1" applyAlignment="1">
      <alignment horizontal="center" vertical="top"/>
    </xf>
    <xf numFmtId="0" fontId="105" fillId="68" borderId="69" xfId="29133" applyFont="1" applyFill="1" applyBorder="1" applyAlignment="1">
      <alignment horizontal="center" vertical="top"/>
    </xf>
    <xf numFmtId="0" fontId="105" fillId="68" borderId="21" xfId="29133" applyFont="1" applyFill="1" applyBorder="1" applyAlignment="1">
      <alignment horizontal="center" vertical="top"/>
    </xf>
    <xf numFmtId="0" fontId="105" fillId="68" borderId="70" xfId="29133" applyFont="1" applyFill="1" applyBorder="1" applyAlignment="1">
      <alignment horizontal="center" vertical="top"/>
    </xf>
    <xf numFmtId="0" fontId="106" fillId="68" borderId="74" xfId="29133" applyFont="1" applyFill="1" applyBorder="1" applyAlignment="1">
      <alignment horizontal="center" vertical="top"/>
    </xf>
    <xf numFmtId="0" fontId="106" fillId="68" borderId="0" xfId="29133" applyFont="1" applyFill="1" applyBorder="1" applyAlignment="1">
      <alignment horizontal="center" vertical="top"/>
    </xf>
    <xf numFmtId="0" fontId="106" fillId="68" borderId="75" xfId="29133" applyFont="1" applyFill="1" applyBorder="1" applyAlignment="1">
      <alignment horizontal="center" vertical="top"/>
    </xf>
    <xf numFmtId="0" fontId="105" fillId="68" borderId="74" xfId="29133" applyFont="1" applyFill="1" applyBorder="1" applyAlignment="1">
      <alignment horizontal="center" vertical="top"/>
    </xf>
    <xf numFmtId="0" fontId="105" fillId="68" borderId="0" xfId="29133" applyFont="1" applyFill="1" applyBorder="1" applyAlignment="1">
      <alignment horizontal="center" vertical="top"/>
    </xf>
    <xf numFmtId="0" fontId="105" fillId="68" borderId="75" xfId="29133" applyFont="1" applyFill="1" applyBorder="1" applyAlignment="1">
      <alignment horizontal="center" vertical="top"/>
    </xf>
    <xf numFmtId="0" fontId="106" fillId="68" borderId="71" xfId="29133" applyFont="1" applyFill="1" applyBorder="1" applyAlignment="1">
      <alignment horizontal="center" vertical="top"/>
    </xf>
    <xf numFmtId="0" fontId="106" fillId="68" borderId="72" xfId="29133" applyFont="1" applyFill="1" applyBorder="1" applyAlignment="1">
      <alignment horizontal="center" vertical="top"/>
    </xf>
    <xf numFmtId="0" fontId="106" fillId="68" borderId="73" xfId="29133" applyFont="1" applyFill="1" applyBorder="1" applyAlignment="1">
      <alignment horizontal="center" vertical="top"/>
    </xf>
    <xf numFmtId="0" fontId="105" fillId="68" borderId="71" xfId="29133" applyFont="1" applyFill="1" applyBorder="1" applyAlignment="1">
      <alignment horizontal="center" vertical="top"/>
    </xf>
    <xf numFmtId="0" fontId="105" fillId="68" borderId="72" xfId="29133" applyFont="1" applyFill="1" applyBorder="1" applyAlignment="1">
      <alignment horizontal="center" vertical="top"/>
    </xf>
    <xf numFmtId="0" fontId="105" fillId="68" borderId="73" xfId="29133" applyFont="1" applyFill="1" applyBorder="1" applyAlignment="1">
      <alignment horizontal="center" vertical="top"/>
    </xf>
    <xf numFmtId="0" fontId="113" fillId="68" borderId="18" xfId="21804" applyFont="1" applyFill="1" applyBorder="1" applyAlignment="1">
      <alignment horizontal="center" vertical="top"/>
    </xf>
    <xf numFmtId="0" fontId="113" fillId="68" borderId="19" xfId="21804" applyFont="1" applyFill="1" applyBorder="1" applyAlignment="1">
      <alignment horizontal="center" vertical="top"/>
    </xf>
    <xf numFmtId="0" fontId="113" fillId="68" borderId="20" xfId="21804" applyFont="1" applyFill="1" applyBorder="1" applyAlignment="1">
      <alignment horizontal="center" vertical="top"/>
    </xf>
    <xf numFmtId="0" fontId="163" fillId="66" borderId="0" xfId="56568" applyFont="1" applyFill="1" applyBorder="1" applyAlignment="1">
      <alignment horizontal="center" vertical="center" wrapText="1"/>
    </xf>
    <xf numFmtId="0" fontId="118" fillId="68" borderId="18" xfId="0" applyFont="1" applyFill="1" applyBorder="1" applyAlignment="1">
      <alignment horizontal="center" vertical="center"/>
    </xf>
    <xf numFmtId="0" fontId="118" fillId="68" borderId="19" xfId="0" applyFont="1" applyFill="1" applyBorder="1" applyAlignment="1">
      <alignment horizontal="center" vertical="center"/>
    </xf>
    <xf numFmtId="0" fontId="118" fillId="68" borderId="20" xfId="0" applyFont="1" applyFill="1" applyBorder="1" applyAlignment="1">
      <alignment horizontal="center" vertical="center"/>
    </xf>
    <xf numFmtId="0" fontId="121" fillId="68" borderId="69" xfId="0" applyFont="1" applyFill="1" applyBorder="1" applyAlignment="1">
      <alignment horizontal="center"/>
    </xf>
    <xf numFmtId="0" fontId="121" fillId="68" borderId="21" xfId="0" applyFont="1" applyFill="1" applyBorder="1" applyAlignment="1">
      <alignment horizontal="center"/>
    </xf>
    <xf numFmtId="0" fontId="121" fillId="68" borderId="70" xfId="0" applyFont="1" applyFill="1" applyBorder="1" applyAlignment="1">
      <alignment horizontal="center"/>
    </xf>
    <xf numFmtId="0" fontId="121" fillId="68" borderId="71" xfId="0" applyFont="1" applyFill="1" applyBorder="1" applyAlignment="1">
      <alignment horizontal="center"/>
    </xf>
    <xf numFmtId="0" fontId="121" fillId="68" borderId="72" xfId="0" applyFont="1" applyFill="1" applyBorder="1" applyAlignment="1">
      <alignment horizontal="center"/>
    </xf>
    <xf numFmtId="0" fontId="121" fillId="68" borderId="73" xfId="0" applyFont="1" applyFill="1" applyBorder="1" applyAlignment="1">
      <alignment horizontal="center"/>
    </xf>
    <xf numFmtId="0" fontId="101" fillId="2" borderId="78" xfId="0" applyFont="1" applyFill="1" applyBorder="1" applyAlignment="1">
      <alignment horizontal="center" vertical="center" wrapText="1"/>
    </xf>
    <xf numFmtId="0" fontId="101" fillId="2" borderId="88" xfId="0" applyFont="1" applyFill="1" applyBorder="1" applyAlignment="1">
      <alignment horizontal="center" vertical="center" wrapText="1"/>
    </xf>
    <xf numFmtId="0" fontId="101" fillId="2" borderId="79" xfId="0" applyFont="1" applyFill="1" applyBorder="1" applyAlignment="1">
      <alignment horizontal="center" vertical="center"/>
    </xf>
    <xf numFmtId="0" fontId="101" fillId="2" borderId="80" xfId="0" applyFont="1" applyFill="1" applyBorder="1" applyAlignment="1">
      <alignment horizontal="center" vertical="center"/>
    </xf>
    <xf numFmtId="0" fontId="101" fillId="2" borderId="81" xfId="0" applyFont="1" applyFill="1" applyBorder="1" applyAlignment="1">
      <alignment horizontal="center" vertical="center"/>
    </xf>
    <xf numFmtId="0" fontId="114" fillId="68" borderId="69" xfId="0" applyFont="1" applyFill="1" applyBorder="1" applyAlignment="1">
      <alignment horizontal="center"/>
    </xf>
    <xf numFmtId="0" fontId="114" fillId="68" borderId="21" xfId="0" applyFont="1" applyFill="1" applyBorder="1" applyAlignment="1">
      <alignment horizontal="center"/>
    </xf>
    <xf numFmtId="0" fontId="114" fillId="68" borderId="70" xfId="0" applyFont="1" applyFill="1" applyBorder="1" applyAlignment="1">
      <alignment horizontal="center"/>
    </xf>
    <xf numFmtId="0" fontId="114" fillId="68" borderId="74" xfId="0" applyFont="1" applyFill="1" applyBorder="1" applyAlignment="1">
      <alignment horizontal="center"/>
    </xf>
    <xf numFmtId="0" fontId="114" fillId="68" borderId="0" xfId="0" applyFont="1" applyFill="1" applyBorder="1" applyAlignment="1">
      <alignment horizontal="center"/>
    </xf>
    <xf numFmtId="0" fontId="114" fillId="68" borderId="75" xfId="0" applyFont="1" applyFill="1" applyBorder="1" applyAlignment="1">
      <alignment horizontal="center"/>
    </xf>
    <xf numFmtId="0" fontId="114" fillId="68" borderId="71" xfId="0" applyFont="1" applyFill="1" applyBorder="1" applyAlignment="1">
      <alignment horizontal="center"/>
    </xf>
    <xf numFmtId="0" fontId="114" fillId="68" borderId="72" xfId="0" applyFont="1" applyFill="1" applyBorder="1" applyAlignment="1">
      <alignment horizontal="center"/>
    </xf>
    <xf numFmtId="0" fontId="114" fillId="68" borderId="73" xfId="0" applyFont="1" applyFill="1" applyBorder="1" applyAlignment="1">
      <alignment horizontal="center"/>
    </xf>
    <xf numFmtId="0" fontId="102" fillId="2" borderId="69" xfId="8470" applyFont="1" applyFill="1" applyBorder="1" applyAlignment="1">
      <alignment horizontal="center" vertical="center" wrapText="1"/>
    </xf>
    <xf numFmtId="0" fontId="125" fillId="2" borderId="87" xfId="8470" applyFont="1" applyFill="1" applyBorder="1" applyAlignment="1">
      <alignment horizontal="center" vertical="center" wrapText="1"/>
    </xf>
    <xf numFmtId="0" fontId="102" fillId="2" borderId="83" xfId="8470" applyFont="1" applyFill="1" applyBorder="1" applyAlignment="1">
      <alignment horizontal="center" vertical="center"/>
    </xf>
    <xf numFmtId="0" fontId="102" fillId="2" borderId="84" xfId="8470" applyFont="1" applyFill="1" applyBorder="1" applyAlignment="1">
      <alignment horizontal="center" vertical="center"/>
    </xf>
    <xf numFmtId="0" fontId="102" fillId="2" borderId="85" xfId="8470" applyFont="1" applyFill="1" applyBorder="1" applyAlignment="1">
      <alignment horizontal="center" vertical="center" wrapText="1"/>
    </xf>
    <xf numFmtId="0" fontId="102" fillId="2" borderId="90" xfId="8470" applyFont="1" applyFill="1" applyBorder="1" applyAlignment="1">
      <alignment horizontal="center" vertical="center" wrapText="1"/>
    </xf>
    <xf numFmtId="0" fontId="102" fillId="2" borderId="86" xfId="8470" applyFont="1" applyFill="1" applyBorder="1" applyAlignment="1">
      <alignment horizontal="center" vertical="center" wrapText="1"/>
    </xf>
    <xf numFmtId="0" fontId="102" fillId="2" borderId="91" xfId="8470" applyFont="1" applyFill="1" applyBorder="1" applyAlignment="1">
      <alignment horizontal="center" vertical="center" wrapText="1"/>
    </xf>
    <xf numFmtId="0" fontId="92" fillId="2" borderId="78" xfId="29099" applyFont="1" applyFill="1" applyBorder="1" applyAlignment="1">
      <alignment horizontal="center" vertical="center" wrapText="1"/>
    </xf>
    <xf numFmtId="0" fontId="92" fillId="2" borderId="96" xfId="29099" applyFont="1" applyFill="1" applyBorder="1" applyAlignment="1">
      <alignment horizontal="center" vertical="center" wrapText="1"/>
    </xf>
    <xf numFmtId="0" fontId="92" fillId="2" borderId="79" xfId="29099" applyFont="1" applyFill="1" applyBorder="1" applyAlignment="1">
      <alignment horizontal="center" vertical="center" wrapText="1"/>
    </xf>
    <xf numFmtId="0" fontId="92" fillId="2" borderId="80" xfId="29099" applyFont="1" applyFill="1" applyBorder="1" applyAlignment="1">
      <alignment horizontal="center" vertical="center" wrapText="1"/>
    </xf>
    <xf numFmtId="0" fontId="92" fillId="2" borderId="95" xfId="29099" applyFont="1" applyFill="1" applyBorder="1" applyAlignment="1">
      <alignment horizontal="center" vertical="center" wrapText="1"/>
    </xf>
    <xf numFmtId="0" fontId="92" fillId="2" borderId="97" xfId="29099" applyFont="1" applyFill="1" applyBorder="1" applyAlignment="1">
      <alignment horizontal="center" vertical="center" wrapText="1"/>
    </xf>
    <xf numFmtId="0" fontId="92" fillId="2" borderId="57" xfId="29099" applyFont="1" applyFill="1" applyBorder="1" applyAlignment="1">
      <alignment horizontal="center" vertical="center" wrapText="1"/>
    </xf>
    <xf numFmtId="0" fontId="92" fillId="2" borderId="98" xfId="29099" applyFont="1" applyFill="1" applyBorder="1" applyAlignment="1">
      <alignment horizontal="center" vertical="center" wrapText="1"/>
    </xf>
    <xf numFmtId="0" fontId="92" fillId="2" borderId="67" xfId="29099" applyFont="1" applyFill="1" applyBorder="1" applyAlignment="1">
      <alignment horizontal="center" vertical="center" wrapText="1"/>
    </xf>
    <xf numFmtId="0" fontId="92" fillId="2" borderId="101" xfId="29099" applyFont="1" applyFill="1" applyBorder="1" applyAlignment="1">
      <alignment horizontal="center" vertical="center" wrapText="1"/>
    </xf>
    <xf numFmtId="0" fontId="102" fillId="2" borderId="67" xfId="6412" applyFont="1" applyFill="1" applyBorder="1" applyAlignment="1">
      <alignment horizontal="center" vertical="center"/>
    </xf>
    <xf numFmtId="0" fontId="134" fillId="2" borderId="66" xfId="6412" applyFont="1" applyFill="1" applyBorder="1" applyAlignment="1">
      <alignment horizontal="center" vertical="center"/>
    </xf>
    <xf numFmtId="0" fontId="102" fillId="3" borderId="79" xfId="29099" applyFont="1" applyFill="1" applyBorder="1" applyAlignment="1">
      <alignment horizontal="center" vertical="center" wrapText="1"/>
    </xf>
    <xf numFmtId="0" fontId="102" fillId="3" borderId="80" xfId="29099" applyFont="1" applyFill="1" applyBorder="1" applyAlignment="1">
      <alignment horizontal="center" vertical="center" wrapText="1"/>
    </xf>
    <xf numFmtId="0" fontId="102" fillId="2" borderId="95" xfId="29099" applyFont="1" applyFill="1" applyBorder="1" applyAlignment="1">
      <alignment horizontal="center" vertical="center" wrapText="1"/>
    </xf>
    <xf numFmtId="0" fontId="102" fillId="2" borderId="97" xfId="29099" applyFont="1" applyFill="1" applyBorder="1" applyAlignment="1">
      <alignment horizontal="center" vertical="center" wrapText="1"/>
    </xf>
    <xf numFmtId="175" fontId="102" fillId="2" borderId="100" xfId="2" applyNumberFormat="1" applyFont="1" applyFill="1" applyBorder="1" applyAlignment="1">
      <alignment horizontal="center" vertical="center" wrapText="1"/>
    </xf>
    <xf numFmtId="175" fontId="102" fillId="2" borderId="103" xfId="2" applyNumberFormat="1" applyFont="1" applyFill="1" applyBorder="1" applyAlignment="1">
      <alignment horizontal="center" vertical="center" wrapText="1"/>
    </xf>
    <xf numFmtId="0" fontId="105" fillId="68" borderId="69" xfId="6412" applyFont="1" applyFill="1" applyBorder="1" applyAlignment="1">
      <alignment horizontal="center"/>
    </xf>
    <xf numFmtId="0" fontId="105" fillId="68" borderId="21" xfId="6412" applyFont="1" applyFill="1" applyBorder="1" applyAlignment="1">
      <alignment horizontal="center"/>
    </xf>
    <xf numFmtId="0" fontId="105" fillId="68" borderId="70" xfId="6412" applyFont="1" applyFill="1" applyBorder="1" applyAlignment="1">
      <alignment horizontal="center"/>
    </xf>
    <xf numFmtId="0" fontId="105" fillId="68" borderId="74" xfId="6412" applyFont="1" applyFill="1" applyBorder="1" applyAlignment="1">
      <alignment horizontal="center"/>
    </xf>
    <xf numFmtId="0" fontId="105" fillId="68" borderId="0" xfId="6412" applyFont="1" applyFill="1" applyBorder="1" applyAlignment="1">
      <alignment horizontal="center"/>
    </xf>
    <xf numFmtId="0" fontId="105" fillId="68" borderId="75" xfId="6412" applyFont="1" applyFill="1" applyBorder="1" applyAlignment="1">
      <alignment horizontal="center"/>
    </xf>
    <xf numFmtId="0" fontId="105" fillId="68" borderId="71" xfId="6412" applyFont="1" applyFill="1" applyBorder="1" applyAlignment="1">
      <alignment horizontal="center"/>
    </xf>
    <xf numFmtId="0" fontId="105" fillId="68" borderId="72" xfId="6412" applyFont="1" applyFill="1" applyBorder="1" applyAlignment="1">
      <alignment horizontal="center"/>
    </xf>
    <xf numFmtId="0" fontId="105" fillId="68" borderId="73" xfId="6412" applyFont="1" applyFill="1" applyBorder="1" applyAlignment="1">
      <alignment horizontal="center"/>
    </xf>
    <xf numFmtId="0" fontId="134" fillId="2" borderId="101" xfId="6412" applyFont="1" applyFill="1" applyBorder="1" applyAlignment="1">
      <alignment horizontal="center" vertical="center"/>
    </xf>
    <xf numFmtId="0" fontId="102" fillId="2" borderId="79" xfId="29099" applyFont="1" applyFill="1" applyBorder="1" applyAlignment="1">
      <alignment horizontal="center" vertical="center" wrapText="1"/>
    </xf>
    <xf numFmtId="0" fontId="102" fillId="2" borderId="80" xfId="29099" applyFont="1" applyFill="1" applyBorder="1" applyAlignment="1">
      <alignment horizontal="center" vertical="center" wrapText="1"/>
    </xf>
    <xf numFmtId="0" fontId="102" fillId="2" borderId="100" xfId="6412" applyFont="1" applyFill="1" applyBorder="1" applyAlignment="1">
      <alignment horizontal="center" vertical="center" wrapText="1"/>
    </xf>
    <xf numFmtId="0" fontId="102" fillId="2" borderId="102" xfId="6412" applyFont="1" applyFill="1" applyBorder="1" applyAlignment="1">
      <alignment horizontal="center" vertical="center" wrapText="1"/>
    </xf>
    <xf numFmtId="0" fontId="111" fillId="68" borderId="69" xfId="0" applyFont="1" applyFill="1" applyBorder="1" applyAlignment="1">
      <alignment horizontal="center"/>
    </xf>
    <xf numFmtId="0" fontId="111" fillId="68" borderId="21" xfId="0" applyFont="1" applyFill="1" applyBorder="1" applyAlignment="1">
      <alignment horizontal="center"/>
    </xf>
    <xf numFmtId="0" fontId="111" fillId="68" borderId="70" xfId="0" applyFont="1" applyFill="1" applyBorder="1" applyAlignment="1">
      <alignment horizontal="center"/>
    </xf>
    <xf numFmtId="0" fontId="111" fillId="68" borderId="74" xfId="0" applyFont="1" applyFill="1" applyBorder="1" applyAlignment="1">
      <alignment horizontal="center"/>
    </xf>
    <xf numFmtId="0" fontId="111" fillId="68" borderId="0" xfId="0" applyFont="1" applyFill="1" applyBorder="1" applyAlignment="1">
      <alignment horizontal="center"/>
    </xf>
    <xf numFmtId="0" fontId="111" fillId="68" borderId="75" xfId="0" applyFont="1" applyFill="1" applyBorder="1" applyAlignment="1">
      <alignment horizontal="center"/>
    </xf>
    <xf numFmtId="0" fontId="111" fillId="68" borderId="71" xfId="0" applyFont="1" applyFill="1" applyBorder="1" applyAlignment="1">
      <alignment horizontal="center"/>
    </xf>
    <xf numFmtId="0" fontId="111" fillId="68" borderId="72" xfId="0" applyFont="1" applyFill="1" applyBorder="1" applyAlignment="1">
      <alignment horizontal="center"/>
    </xf>
    <xf numFmtId="0" fontId="111" fillId="68" borderId="73" xfId="0" applyFont="1" applyFill="1" applyBorder="1" applyAlignment="1">
      <alignment horizontal="center"/>
    </xf>
    <xf numFmtId="0" fontId="102" fillId="2" borderId="62" xfId="29099" applyFont="1" applyFill="1" applyBorder="1" applyAlignment="1">
      <alignment horizontal="center" vertical="center" wrapText="1"/>
    </xf>
    <xf numFmtId="0" fontId="102" fillId="2" borderId="0" xfId="29099" applyFont="1" applyFill="1" applyBorder="1" applyAlignment="1">
      <alignment horizontal="center" vertical="center" wrapText="1"/>
    </xf>
    <xf numFmtId="0" fontId="102" fillId="2" borderId="57" xfId="6412" applyFont="1" applyFill="1" applyBorder="1" applyAlignment="1">
      <alignment horizontal="center" vertical="center" wrapText="1"/>
    </xf>
    <xf numFmtId="0" fontId="102" fillId="2" borderId="65" xfId="6412" applyFont="1" applyFill="1" applyBorder="1" applyAlignment="1">
      <alignment horizontal="center" vertical="center" wrapText="1"/>
    </xf>
    <xf numFmtId="0" fontId="108" fillId="68" borderId="69" xfId="0" applyFont="1" applyFill="1" applyBorder="1" applyAlignment="1">
      <alignment horizontal="center"/>
    </xf>
    <xf numFmtId="0" fontId="108" fillId="68" borderId="21" xfId="0" applyFont="1" applyFill="1" applyBorder="1" applyAlignment="1">
      <alignment horizontal="center"/>
    </xf>
    <xf numFmtId="0" fontId="108" fillId="68" borderId="70" xfId="0" applyFont="1" applyFill="1" applyBorder="1" applyAlignment="1">
      <alignment horizontal="center"/>
    </xf>
    <xf numFmtId="0" fontId="108" fillId="68" borderId="71" xfId="0" applyFont="1" applyFill="1" applyBorder="1" applyAlignment="1">
      <alignment horizontal="center"/>
    </xf>
    <xf numFmtId="0" fontId="108" fillId="68" borderId="72" xfId="0" applyFont="1" applyFill="1" applyBorder="1" applyAlignment="1">
      <alignment horizontal="center"/>
    </xf>
    <xf numFmtId="0" fontId="108" fillId="68" borderId="73" xfId="0" applyFont="1" applyFill="1" applyBorder="1" applyAlignment="1">
      <alignment horizontal="center"/>
    </xf>
    <xf numFmtId="0" fontId="101" fillId="68" borderId="69" xfId="0" applyFont="1" applyFill="1" applyBorder="1" applyAlignment="1">
      <alignment horizontal="center"/>
    </xf>
    <xf numFmtId="0" fontId="101" fillId="68" borderId="70" xfId="0" applyFont="1" applyFill="1" applyBorder="1" applyAlignment="1">
      <alignment horizontal="center"/>
    </xf>
    <xf numFmtId="0" fontId="101" fillId="68" borderId="74" xfId="0" applyFont="1" applyFill="1" applyBorder="1" applyAlignment="1">
      <alignment horizontal="center"/>
    </xf>
    <xf numFmtId="0" fontId="101" fillId="68" borderId="75" xfId="0" applyFont="1" applyFill="1" applyBorder="1" applyAlignment="1">
      <alignment horizontal="center"/>
    </xf>
    <xf numFmtId="0" fontId="101" fillId="68" borderId="71" xfId="0" applyFont="1" applyFill="1" applyBorder="1" applyAlignment="1">
      <alignment horizontal="center"/>
    </xf>
    <xf numFmtId="0" fontId="101" fillId="68" borderId="73" xfId="0" applyFont="1" applyFill="1" applyBorder="1" applyAlignment="1">
      <alignment horizontal="center"/>
    </xf>
    <xf numFmtId="0" fontId="101" fillId="68" borderId="21" xfId="0" applyFont="1" applyFill="1" applyBorder="1" applyAlignment="1">
      <alignment horizontal="center"/>
    </xf>
    <xf numFmtId="0" fontId="101" fillId="68" borderId="72" xfId="0" applyFont="1" applyFill="1" applyBorder="1" applyAlignment="1">
      <alignment horizontal="center"/>
    </xf>
    <xf numFmtId="0" fontId="101" fillId="68" borderId="0" xfId="0" applyFont="1" applyFill="1" applyBorder="1" applyAlignment="1">
      <alignment horizontal="center"/>
    </xf>
    <xf numFmtId="0" fontId="110" fillId="68" borderId="69" xfId="0" applyFont="1" applyFill="1" applyBorder="1" applyAlignment="1">
      <alignment horizontal="center"/>
    </xf>
    <xf numFmtId="0" fontId="110" fillId="68" borderId="21" xfId="0" applyFont="1" applyFill="1" applyBorder="1" applyAlignment="1">
      <alignment horizontal="center"/>
    </xf>
    <xf numFmtId="0" fontId="110" fillId="68" borderId="70" xfId="0" applyFont="1" applyFill="1" applyBorder="1" applyAlignment="1">
      <alignment horizontal="center"/>
    </xf>
    <xf numFmtId="0" fontId="110" fillId="68" borderId="74" xfId="0" applyFont="1" applyFill="1" applyBorder="1" applyAlignment="1">
      <alignment horizontal="center"/>
    </xf>
    <xf numFmtId="0" fontId="110" fillId="68" borderId="0" xfId="0" applyFont="1" applyFill="1" applyBorder="1" applyAlignment="1">
      <alignment horizontal="center"/>
    </xf>
    <xf numFmtId="0" fontId="110" fillId="68" borderId="75" xfId="0" applyFont="1" applyFill="1" applyBorder="1" applyAlignment="1">
      <alignment horizontal="center"/>
    </xf>
    <xf numFmtId="0" fontId="110" fillId="68" borderId="71" xfId="0" applyFont="1" applyFill="1" applyBorder="1" applyAlignment="1">
      <alignment horizontal="center"/>
    </xf>
    <xf numFmtId="0" fontId="110" fillId="68" borderId="72" xfId="0" applyFont="1" applyFill="1" applyBorder="1" applyAlignment="1">
      <alignment horizontal="center"/>
    </xf>
    <xf numFmtId="0" fontId="110" fillId="68" borderId="73" xfId="0" applyFont="1" applyFill="1" applyBorder="1" applyAlignment="1">
      <alignment horizontal="center"/>
    </xf>
    <xf numFmtId="0" fontId="137" fillId="68" borderId="69" xfId="28869" applyFont="1" applyFill="1" applyBorder="1" applyAlignment="1">
      <alignment horizontal="center" vertical="top"/>
    </xf>
    <xf numFmtId="0" fontId="137" fillId="68" borderId="70" xfId="28869" applyFont="1" applyFill="1" applyBorder="1" applyAlignment="1">
      <alignment horizontal="center" vertical="top"/>
    </xf>
    <xf numFmtId="0" fontId="137" fillId="68" borderId="74" xfId="28869" applyFont="1" applyFill="1" applyBorder="1" applyAlignment="1">
      <alignment horizontal="center" vertical="top"/>
    </xf>
    <xf numFmtId="0" fontId="137" fillId="68" borderId="75" xfId="28869" applyFont="1" applyFill="1" applyBorder="1" applyAlignment="1">
      <alignment horizontal="center" vertical="top"/>
    </xf>
    <xf numFmtId="0" fontId="137" fillId="68" borderId="71" xfId="28869" applyFont="1" applyFill="1" applyBorder="1" applyAlignment="1">
      <alignment horizontal="center" vertical="top"/>
    </xf>
    <xf numFmtId="0" fontId="137" fillId="68" borderId="73" xfId="28869" applyFont="1" applyFill="1" applyBorder="1" applyAlignment="1">
      <alignment horizontal="center" vertical="top"/>
    </xf>
    <xf numFmtId="0" fontId="137" fillId="68" borderId="21" xfId="28869" applyFont="1" applyFill="1" applyBorder="1" applyAlignment="1">
      <alignment horizontal="center" vertical="top"/>
    </xf>
    <xf numFmtId="0" fontId="137" fillId="68" borderId="0" xfId="28869" applyFont="1" applyFill="1" applyBorder="1" applyAlignment="1">
      <alignment horizontal="center" vertical="top"/>
    </xf>
    <xf numFmtId="0" fontId="137" fillId="68" borderId="72" xfId="28869" applyFont="1" applyFill="1" applyBorder="1" applyAlignment="1">
      <alignment horizontal="center" vertical="top"/>
    </xf>
    <xf numFmtId="43" fontId="1" fillId="0" borderId="0" xfId="0" applyNumberFormat="1" applyFont="1"/>
  </cellXfs>
  <cellStyles count="63611">
    <cellStyle name="_Ejecución de fideicomisos 111009" xfId="61002"/>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20% - Énfasis1 2" xfId="16"/>
    <cellStyle name="20% - Énfasis1 3" xfId="17"/>
    <cellStyle name="20% - Énfasis1 4" xfId="18"/>
    <cellStyle name="20% - Énfasis1 5" xfId="19"/>
    <cellStyle name="20% - Énfasis1 6" xfId="20"/>
    <cellStyle name="20% - Énfasis2 2" xfId="21"/>
    <cellStyle name="20% - Énfasis2 3" xfId="22"/>
    <cellStyle name="20% - Énfasis2 4" xfId="23"/>
    <cellStyle name="20% - Énfasis2 5" xfId="24"/>
    <cellStyle name="20% - Énfasis2 6" xfId="25"/>
    <cellStyle name="20% - Énfasis3 2" xfId="26"/>
    <cellStyle name="20% - Énfasis3 3" xfId="27"/>
    <cellStyle name="20% - Énfasis3 4" xfId="28"/>
    <cellStyle name="20% - Énfasis3 5" xfId="29"/>
    <cellStyle name="20% - Énfasis3 6" xfId="30"/>
    <cellStyle name="20% - Énfasis4 2" xfId="31"/>
    <cellStyle name="20% - Énfasis4 3" xfId="32"/>
    <cellStyle name="20% - Énfasis4 4" xfId="33"/>
    <cellStyle name="20% - Énfasis4 5" xfId="34"/>
    <cellStyle name="20% - Énfasis4 6" xfId="35"/>
    <cellStyle name="20% - Énfasis5 2" xfId="36"/>
    <cellStyle name="20% - Énfasis5 3" xfId="37"/>
    <cellStyle name="20% - Énfasis5 4" xfId="38"/>
    <cellStyle name="20% - Énfasis6 2" xfId="39"/>
    <cellStyle name="20% - Énfasis6 3" xfId="40"/>
    <cellStyle name="20% - Énfasis6 4" xfId="41"/>
    <cellStyle name="20% - Énfasis6 5" xfId="42"/>
    <cellStyle name="20% - Énfasis6 6" xfId="43"/>
    <cellStyle name="40% - Accent1" xfId="44"/>
    <cellStyle name="40% - Accent1 2" xfId="45"/>
    <cellStyle name="40% - Accent2" xfId="46"/>
    <cellStyle name="40% - Accent2 2" xfId="47"/>
    <cellStyle name="40% - Accent3" xfId="48"/>
    <cellStyle name="40% - Accent3 2" xfId="49"/>
    <cellStyle name="40% - Accent4" xfId="50"/>
    <cellStyle name="40% - Accent4 2" xfId="51"/>
    <cellStyle name="40% - Accent5" xfId="52"/>
    <cellStyle name="40% - Accent5 2" xfId="53"/>
    <cellStyle name="40% - Accent6" xfId="54"/>
    <cellStyle name="40% - Accent6 2" xfId="55"/>
    <cellStyle name="40% - Énfasis1 2" xfId="56"/>
    <cellStyle name="40% - Énfasis1 3" xfId="57"/>
    <cellStyle name="40% - Énfasis1 4" xfId="58"/>
    <cellStyle name="40% - Énfasis1 5" xfId="59"/>
    <cellStyle name="40% - Énfasis1 6" xfId="60"/>
    <cellStyle name="40% - Énfasis2 2" xfId="61"/>
    <cellStyle name="40% - Énfasis2 3" xfId="62"/>
    <cellStyle name="40% - Énfasis2 4" xfId="63"/>
    <cellStyle name="40% - Énfasis3 2" xfId="64"/>
    <cellStyle name="40% - Énfasis3 3" xfId="65"/>
    <cellStyle name="40% - Énfasis3 4" xfId="66"/>
    <cellStyle name="40% - Énfasis3 5" xfId="67"/>
    <cellStyle name="40% - Énfasis3 6" xfId="68"/>
    <cellStyle name="40% - Énfasis4 2" xfId="69"/>
    <cellStyle name="40% - Énfasis4 3" xfId="70"/>
    <cellStyle name="40% - Énfasis4 4" xfId="71"/>
    <cellStyle name="40% - Énfasis4 5" xfId="72"/>
    <cellStyle name="40% - Énfasis4 6" xfId="73"/>
    <cellStyle name="40% - Énfasis5 2" xfId="74"/>
    <cellStyle name="40% - Énfasis5 3" xfId="75"/>
    <cellStyle name="40% - Énfasis5 4" xfId="76"/>
    <cellStyle name="40% - Énfasis5 5" xfId="77"/>
    <cellStyle name="40% - Énfasis5 6" xfId="78"/>
    <cellStyle name="40% - Énfasis6 2" xfId="79"/>
    <cellStyle name="40% - Énfasis6 3" xfId="80"/>
    <cellStyle name="40% - Énfasis6 4" xfId="81"/>
    <cellStyle name="40% - Énfasis6 5" xfId="82"/>
    <cellStyle name="40% - Énfasis6 6" xfId="83"/>
    <cellStyle name="60% - Accent1" xfId="84"/>
    <cellStyle name="60% - Accent2" xfId="85"/>
    <cellStyle name="60% - Accent3" xfId="86"/>
    <cellStyle name="60% - Accent4" xfId="87"/>
    <cellStyle name="60% - Accent5" xfId="88"/>
    <cellStyle name="60% - Accent6" xfId="89"/>
    <cellStyle name="60% - Énfasis1 2" xfId="90"/>
    <cellStyle name="60% - Énfasis1 3" xfId="91"/>
    <cellStyle name="60% - Énfasis1 4" xfId="92"/>
    <cellStyle name="60% - Énfasis1 5" xfId="93"/>
    <cellStyle name="60% - Énfasis1 6" xfId="94"/>
    <cellStyle name="60% - Énfasis2 2" xfId="95"/>
    <cellStyle name="60% - Énfasis2 3" xfId="96"/>
    <cellStyle name="60% - Énfasis2 4" xfId="97"/>
    <cellStyle name="60% - Énfasis2 5" xfId="98"/>
    <cellStyle name="60% - Énfasis2 6" xfId="99"/>
    <cellStyle name="60% - Énfasis3 2" xfId="100"/>
    <cellStyle name="60% - Énfasis3 3" xfId="101"/>
    <cellStyle name="60% - Énfasis3 4" xfId="102"/>
    <cellStyle name="60% - Énfasis3 5" xfId="103"/>
    <cellStyle name="60% - Énfasis3 6" xfId="104"/>
    <cellStyle name="60% - Énfasis4 2" xfId="105"/>
    <cellStyle name="60% - Énfasis4 3" xfId="106"/>
    <cellStyle name="60% - Énfasis4 4" xfId="107"/>
    <cellStyle name="60% - Énfasis4 5" xfId="108"/>
    <cellStyle name="60% - Énfasis4 6" xfId="109"/>
    <cellStyle name="60% - Énfasis5 2" xfId="110"/>
    <cellStyle name="60% - Énfasis5 3" xfId="111"/>
    <cellStyle name="60% - Énfasis5 4" xfId="112"/>
    <cellStyle name="60% - Énfasis5 5" xfId="113"/>
    <cellStyle name="60% - Énfasis5 6" xfId="114"/>
    <cellStyle name="60% - Énfasis6 2" xfId="115"/>
    <cellStyle name="60% - Énfasis6 3" xfId="116"/>
    <cellStyle name="60% - Énfasis6 4" xfId="117"/>
    <cellStyle name="60% - Énfasis6 5" xfId="118"/>
    <cellStyle name="60% - Énfasis6 6" xfId="119"/>
    <cellStyle name="Accent1" xfId="120"/>
    <cellStyle name="Accent2" xfId="121"/>
    <cellStyle name="Accent3" xfId="122"/>
    <cellStyle name="Accent4" xfId="123"/>
    <cellStyle name="Accent5" xfId="124"/>
    <cellStyle name="Accent6" xfId="125"/>
    <cellStyle name="Bad" xfId="126"/>
    <cellStyle name="Buena 2" xfId="127"/>
    <cellStyle name="Buena 3" xfId="128"/>
    <cellStyle name="Buena 4" xfId="129"/>
    <cellStyle name="Buena 5" xfId="130"/>
    <cellStyle name="Buena 6" xfId="131"/>
    <cellStyle name="Calculation" xfId="132"/>
    <cellStyle name="Cálculo 2" xfId="133"/>
    <cellStyle name="Cálculo 2 2" xfId="61003"/>
    <cellStyle name="Cálculo 3" xfId="134"/>
    <cellStyle name="Cálculo 3 2" xfId="61004"/>
    <cellStyle name="Cálculo 4" xfId="135"/>
    <cellStyle name="Cálculo 4 2" xfId="61005"/>
    <cellStyle name="Cálculo 5" xfId="136"/>
    <cellStyle name="Cálculo 6" xfId="137"/>
    <cellStyle name="Celda de comprobación 2" xfId="138"/>
    <cellStyle name="Celda de comprobación 3" xfId="139"/>
    <cellStyle name="Celda de comprobación 4" xfId="140"/>
    <cellStyle name="Celda vinculada 2" xfId="141"/>
    <cellStyle name="Celda vinculada 3" xfId="142"/>
    <cellStyle name="Celda vinculada 4" xfId="143"/>
    <cellStyle name="Celda vinculada 5" xfId="144"/>
    <cellStyle name="Celda vinculada 6" xfId="145"/>
    <cellStyle name="Check Cell" xfId="146"/>
    <cellStyle name="combinado" xfId="147"/>
    <cellStyle name="Comma" xfId="148"/>
    <cellStyle name="Comma 2" xfId="149"/>
    <cellStyle name="Comma 3" xfId="150"/>
    <cellStyle name="Comma 4" xfId="151"/>
    <cellStyle name="Comma_2004_10_14 Proy 2005" xfId="61006"/>
    <cellStyle name="Currency" xfId="152"/>
    <cellStyle name="Currency 2" xfId="153"/>
    <cellStyle name="Currency 3" xfId="154"/>
    <cellStyle name="Currency 4" xfId="61007"/>
    <cellStyle name="Currency_2004_10_14 Proy 2005" xfId="61008"/>
    <cellStyle name="Date" xfId="155"/>
    <cellStyle name="Date 2" xfId="156"/>
    <cellStyle name="Date 3" xfId="157"/>
    <cellStyle name="Date 4" xfId="61009"/>
    <cellStyle name="Encabezado 4 2" xfId="158"/>
    <cellStyle name="Encabezado 4 3" xfId="159"/>
    <cellStyle name="Encabezado 4 4" xfId="160"/>
    <cellStyle name="Encabezado 4 5" xfId="161"/>
    <cellStyle name="Encabezado 4 6" xfId="162"/>
    <cellStyle name="Énfasis1 2" xfId="163"/>
    <cellStyle name="Énfasis1 3" xfId="164"/>
    <cellStyle name="Énfasis1 4" xfId="165"/>
    <cellStyle name="Énfasis1 5" xfId="166"/>
    <cellStyle name="Énfasis1 6" xfId="167"/>
    <cellStyle name="Énfasis2 2" xfId="168"/>
    <cellStyle name="Énfasis2 3" xfId="169"/>
    <cellStyle name="Énfasis2 4" xfId="170"/>
    <cellStyle name="Énfasis2 5" xfId="171"/>
    <cellStyle name="Énfasis2 6" xfId="172"/>
    <cellStyle name="Énfasis3 2" xfId="173"/>
    <cellStyle name="Énfasis3 3" xfId="174"/>
    <cellStyle name="Énfasis3 4" xfId="175"/>
    <cellStyle name="Énfasis3 5" xfId="176"/>
    <cellStyle name="Énfasis3 6" xfId="177"/>
    <cellStyle name="Énfasis4 2" xfId="178"/>
    <cellStyle name="Énfasis4 3" xfId="179"/>
    <cellStyle name="Énfasis4 4" xfId="180"/>
    <cellStyle name="Énfasis4 5" xfId="181"/>
    <cellStyle name="Énfasis4 6" xfId="182"/>
    <cellStyle name="Énfasis5 2" xfId="183"/>
    <cellStyle name="Énfasis5 3" xfId="184"/>
    <cellStyle name="Énfasis5 4" xfId="185"/>
    <cellStyle name="Énfasis6 2" xfId="186"/>
    <cellStyle name="Énfasis6 3" xfId="187"/>
    <cellStyle name="Énfasis6 4" xfId="188"/>
    <cellStyle name="Énfasis6 5" xfId="189"/>
    <cellStyle name="Énfasis6 6" xfId="190"/>
    <cellStyle name="Entrada 2" xfId="191"/>
    <cellStyle name="Entrada 2 2" xfId="61010"/>
    <cellStyle name="Entrada 3" xfId="192"/>
    <cellStyle name="Entrada 3 2" xfId="61011"/>
    <cellStyle name="Entrada 4" xfId="193"/>
    <cellStyle name="Entrada 4 2" xfId="61012"/>
    <cellStyle name="Entrada 5" xfId="194"/>
    <cellStyle name="Entrada 6" xfId="195"/>
    <cellStyle name="Estilo 1" xfId="196"/>
    <cellStyle name="Estilo 1 10" xfId="197"/>
    <cellStyle name="Estilo 1 11" xfId="198"/>
    <cellStyle name="Estilo 1 12" xfId="199"/>
    <cellStyle name="Estilo 1 13" xfId="200"/>
    <cellStyle name="Estilo 1 14" xfId="201"/>
    <cellStyle name="Estilo 1 15" xfId="202"/>
    <cellStyle name="Estilo 1 16" xfId="203"/>
    <cellStyle name="Estilo 1 17" xfId="204"/>
    <cellStyle name="Estilo 1 18" xfId="205"/>
    <cellStyle name="Estilo 1 19" xfId="206"/>
    <cellStyle name="Estilo 1 2" xfId="207"/>
    <cellStyle name="Estilo 1 2 2" xfId="208"/>
    <cellStyle name="Estilo 1 2 3" xfId="209"/>
    <cellStyle name="Estilo 1 2 4" xfId="210"/>
    <cellStyle name="Estilo 1 2_Rec Tributaria" xfId="211"/>
    <cellStyle name="Estilo 1 20" xfId="212"/>
    <cellStyle name="Estilo 1 21" xfId="213"/>
    <cellStyle name="Estilo 1 22" xfId="214"/>
    <cellStyle name="Estilo 1 22 2" xfId="215"/>
    <cellStyle name="Estilo 1 23" xfId="216"/>
    <cellStyle name="Estilo 1 23 2" xfId="217"/>
    <cellStyle name="Estilo 1 24" xfId="218"/>
    <cellStyle name="Estilo 1 24 2" xfId="219"/>
    <cellStyle name="Estilo 1 25" xfId="220"/>
    <cellStyle name="Estilo 1 25 2" xfId="221"/>
    <cellStyle name="Estilo 1 26" xfId="222"/>
    <cellStyle name="Estilo 1 27" xfId="223"/>
    <cellStyle name="Estilo 1 28" xfId="224"/>
    <cellStyle name="Estilo 1 29" xfId="225"/>
    <cellStyle name="Estilo 1 3" xfId="226"/>
    <cellStyle name="Estilo 1 3 2" xfId="227"/>
    <cellStyle name="Estilo 1 3 3" xfId="228"/>
    <cellStyle name="Estilo 1 3_Rec Tributaria" xfId="229"/>
    <cellStyle name="Estilo 1 30" xfId="230"/>
    <cellStyle name="Estilo 1 31" xfId="61013"/>
    <cellStyle name="Estilo 1 4" xfId="231"/>
    <cellStyle name="Estilo 1 5" xfId="232"/>
    <cellStyle name="Estilo 1 6" xfId="233"/>
    <cellStyle name="Estilo 1 7" xfId="234"/>
    <cellStyle name="Estilo 1 8" xfId="235"/>
    <cellStyle name="Estilo 1 9" xfId="236"/>
    <cellStyle name="Estilo 1_SAT" xfId="237"/>
    <cellStyle name="Euro" xfId="238"/>
    <cellStyle name="Euro 10" xfId="239"/>
    <cellStyle name="Euro 11" xfId="240"/>
    <cellStyle name="Euro 12" xfId="241"/>
    <cellStyle name="Euro 13" xfId="242"/>
    <cellStyle name="Euro 14" xfId="243"/>
    <cellStyle name="Euro 15" xfId="244"/>
    <cellStyle name="Euro 16" xfId="245"/>
    <cellStyle name="Euro 17" xfId="246"/>
    <cellStyle name="Euro 18" xfId="247"/>
    <cellStyle name="Euro 19" xfId="248"/>
    <cellStyle name="Euro 2" xfId="249"/>
    <cellStyle name="Euro 2 2" xfId="250"/>
    <cellStyle name="Euro 2 3" xfId="251"/>
    <cellStyle name="Euro 2 4" xfId="252"/>
    <cellStyle name="Euro 2 5" xfId="253"/>
    <cellStyle name="Euro 20" xfId="254"/>
    <cellStyle name="Euro 21" xfId="255"/>
    <cellStyle name="Euro 22" xfId="256"/>
    <cellStyle name="Euro 23" xfId="257"/>
    <cellStyle name="Euro 24" xfId="258"/>
    <cellStyle name="Euro 25" xfId="259"/>
    <cellStyle name="Euro 26" xfId="260"/>
    <cellStyle name="Euro 27" xfId="261"/>
    <cellStyle name="Euro 28" xfId="262"/>
    <cellStyle name="Euro 29" xfId="263"/>
    <cellStyle name="Euro 3" xfId="264"/>
    <cellStyle name="Euro 3 2" xfId="265"/>
    <cellStyle name="Euro 3 3" xfId="266"/>
    <cellStyle name="Euro 3 4" xfId="267"/>
    <cellStyle name="Euro 30" xfId="268"/>
    <cellStyle name="Euro 31" xfId="269"/>
    <cellStyle name="Euro 32" xfId="270"/>
    <cellStyle name="Euro 33" xfId="271"/>
    <cellStyle name="Euro 34" xfId="272"/>
    <cellStyle name="Euro 35" xfId="273"/>
    <cellStyle name="Euro 36" xfId="274"/>
    <cellStyle name="Euro 37" xfId="275"/>
    <cellStyle name="Euro 38" xfId="276"/>
    <cellStyle name="Euro 39" xfId="277"/>
    <cellStyle name="Euro 4" xfId="278"/>
    <cellStyle name="Euro 4 2" xfId="279"/>
    <cellStyle name="Euro 4 3" xfId="280"/>
    <cellStyle name="Euro 4 4" xfId="281"/>
    <cellStyle name="Euro 40" xfId="282"/>
    <cellStyle name="Euro 41" xfId="283"/>
    <cellStyle name="Euro 42" xfId="284"/>
    <cellStyle name="Euro 43" xfId="285"/>
    <cellStyle name="Euro 44" xfId="286"/>
    <cellStyle name="Euro 45" xfId="287"/>
    <cellStyle name="Euro 46" xfId="288"/>
    <cellStyle name="Euro 47" xfId="289"/>
    <cellStyle name="Euro 48" xfId="290"/>
    <cellStyle name="Euro 49" xfId="291"/>
    <cellStyle name="Euro 5" xfId="292"/>
    <cellStyle name="Euro 5 2" xfId="293"/>
    <cellStyle name="Euro 5 3" xfId="294"/>
    <cellStyle name="Euro 5 4" xfId="295"/>
    <cellStyle name="Euro 50" xfId="296"/>
    <cellStyle name="Euro 51" xfId="297"/>
    <cellStyle name="Euro 52" xfId="298"/>
    <cellStyle name="Euro 53" xfId="299"/>
    <cellStyle name="Euro 54" xfId="300"/>
    <cellStyle name="Euro 55" xfId="301"/>
    <cellStyle name="Euro 56" xfId="302"/>
    <cellStyle name="Euro 57" xfId="303"/>
    <cellStyle name="Euro 58" xfId="304"/>
    <cellStyle name="Euro 59" xfId="305"/>
    <cellStyle name="Euro 6" xfId="306"/>
    <cellStyle name="Euro 6 2" xfId="307"/>
    <cellStyle name="Euro 6_Rec Tributaria" xfId="308"/>
    <cellStyle name="Euro 60" xfId="309"/>
    <cellStyle name="Euro 61" xfId="310"/>
    <cellStyle name="Euro 62" xfId="311"/>
    <cellStyle name="Euro 63" xfId="312"/>
    <cellStyle name="Euro 64" xfId="313"/>
    <cellStyle name="Euro 65" xfId="314"/>
    <cellStyle name="Euro 66" xfId="315"/>
    <cellStyle name="Euro 67" xfId="316"/>
    <cellStyle name="Euro 68" xfId="317"/>
    <cellStyle name="Euro 69" xfId="318"/>
    <cellStyle name="Euro 7" xfId="319"/>
    <cellStyle name="Euro 7 2" xfId="320"/>
    <cellStyle name="Euro 7_Rec Tributaria" xfId="321"/>
    <cellStyle name="Euro 70" xfId="322"/>
    <cellStyle name="Euro 71" xfId="323"/>
    <cellStyle name="Euro 72" xfId="324"/>
    <cellStyle name="Euro 73" xfId="325"/>
    <cellStyle name="Euro 74" xfId="326"/>
    <cellStyle name="Euro 75" xfId="327"/>
    <cellStyle name="Euro 75 2" xfId="328"/>
    <cellStyle name="Euro 75 2 2" xfId="329"/>
    <cellStyle name="Euro 76" xfId="330"/>
    <cellStyle name="Euro 76 2" xfId="331"/>
    <cellStyle name="Euro 77" xfId="332"/>
    <cellStyle name="Euro 77 2" xfId="333"/>
    <cellStyle name="Euro 78" xfId="334"/>
    <cellStyle name="Euro 78 2" xfId="335"/>
    <cellStyle name="Euro 79" xfId="336"/>
    <cellStyle name="Euro 79 2" xfId="337"/>
    <cellStyle name="Euro 8" xfId="338"/>
    <cellStyle name="Euro 80" xfId="339"/>
    <cellStyle name="Euro 81" xfId="340"/>
    <cellStyle name="Euro 82" xfId="341"/>
    <cellStyle name="Euro 83" xfId="342"/>
    <cellStyle name="Euro 84" xfId="343"/>
    <cellStyle name="Euro 85" xfId="344"/>
    <cellStyle name="Euro 9" xfId="345"/>
    <cellStyle name="Euro_Movimiento de Bonos" xfId="346"/>
    <cellStyle name="Explanatory Text" xfId="347"/>
    <cellStyle name="Fixed" xfId="348"/>
    <cellStyle name="Fixed 2" xfId="349"/>
    <cellStyle name="Fixed 3" xfId="350"/>
    <cellStyle name="Fixed 4" xfId="61014"/>
    <cellStyle name="Good" xfId="351"/>
    <cellStyle name="Heading 1" xfId="352"/>
    <cellStyle name="Heading 2" xfId="353"/>
    <cellStyle name="Heading 3" xfId="354"/>
    <cellStyle name="Heading 3 2" xfId="61015"/>
    <cellStyle name="Heading 4" xfId="355"/>
    <cellStyle name="Heading1" xfId="356"/>
    <cellStyle name="Heading1 2" xfId="357"/>
    <cellStyle name="Heading1 3" xfId="358"/>
    <cellStyle name="Heading1 4" xfId="61016"/>
    <cellStyle name="Heading2" xfId="359"/>
    <cellStyle name="Heading2 2" xfId="360"/>
    <cellStyle name="Heading2 3" xfId="361"/>
    <cellStyle name="Heading2 4" xfId="61017"/>
    <cellStyle name="Hipervínculo 2" xfId="362"/>
    <cellStyle name="Hipervínculo 3" xfId="363"/>
    <cellStyle name="Hyperlink" xfId="364"/>
    <cellStyle name="Incorrecto 2" xfId="365"/>
    <cellStyle name="Incorrecto 3" xfId="366"/>
    <cellStyle name="Incorrecto 4" xfId="367"/>
    <cellStyle name="Incorrecto 5" xfId="368"/>
    <cellStyle name="Incorrecto 6" xfId="369"/>
    <cellStyle name="Input" xfId="370"/>
    <cellStyle name="JZR" xfId="371"/>
    <cellStyle name="Linked Cell" xfId="372"/>
    <cellStyle name="Millares" xfId="1" builtinId="3"/>
    <cellStyle name="Millares [0] 10" xfId="61018"/>
    <cellStyle name="Millares [0] 2" xfId="373"/>
    <cellStyle name="Millares [0] 2 2" xfId="374"/>
    <cellStyle name="Millares [0] 3" xfId="375"/>
    <cellStyle name="Millares [0] 3 2" xfId="376"/>
    <cellStyle name="Millares [0] 4" xfId="377"/>
    <cellStyle name="Millares [0] 5" xfId="378"/>
    <cellStyle name="Millares [0] 5 2" xfId="379"/>
    <cellStyle name="Millares [0] 6" xfId="380"/>
    <cellStyle name="Millares [0] 6 2" xfId="381"/>
    <cellStyle name="Millares [0] 7" xfId="382"/>
    <cellStyle name="Millares [0] 7 2" xfId="383"/>
    <cellStyle name="Millares [0] 8" xfId="384"/>
    <cellStyle name="Millares [0] 9" xfId="385"/>
    <cellStyle name="Millares 10" xfId="386"/>
    <cellStyle name="Millares 10 10" xfId="387"/>
    <cellStyle name="Millares 10 11" xfId="388"/>
    <cellStyle name="Millares 10 12" xfId="389"/>
    <cellStyle name="Millares 10 13" xfId="390"/>
    <cellStyle name="Millares 10 2" xfId="391"/>
    <cellStyle name="Millares 10 2 10" xfId="392"/>
    <cellStyle name="Millares 10 2 2" xfId="393"/>
    <cellStyle name="Millares 10 2 2 2" xfId="394"/>
    <cellStyle name="Millares 10 2 2 2 2" xfId="395"/>
    <cellStyle name="Millares 10 2 2 2 2 2" xfId="396"/>
    <cellStyle name="Millares 10 2 2 2 2 2 2" xfId="397"/>
    <cellStyle name="Millares 10 2 2 2 2 2 2 2" xfId="398"/>
    <cellStyle name="Millares 10 2 2 2 2 2 2 3" xfId="399"/>
    <cellStyle name="Millares 10 2 2 2 2 2 2 4" xfId="400"/>
    <cellStyle name="Millares 10 2 2 2 2 2 3" xfId="401"/>
    <cellStyle name="Millares 10 2 2 2 2 2 4" xfId="402"/>
    <cellStyle name="Millares 10 2 2 2 2 2 5" xfId="403"/>
    <cellStyle name="Millares 10 2 2 2 2 3" xfId="404"/>
    <cellStyle name="Millares 10 2 2 2 2 3 2" xfId="405"/>
    <cellStyle name="Millares 10 2 2 2 2 3 3" xfId="406"/>
    <cellStyle name="Millares 10 2 2 2 2 3 4" xfId="407"/>
    <cellStyle name="Millares 10 2 2 2 2 4" xfId="408"/>
    <cellStyle name="Millares 10 2 2 2 2 5" xfId="409"/>
    <cellStyle name="Millares 10 2 2 2 2 6" xfId="410"/>
    <cellStyle name="Millares 10 2 2 2 3" xfId="411"/>
    <cellStyle name="Millares 10 2 2 2 3 2" xfId="412"/>
    <cellStyle name="Millares 10 2 2 2 3 2 2" xfId="413"/>
    <cellStyle name="Millares 10 2 2 2 3 2 3" xfId="414"/>
    <cellStyle name="Millares 10 2 2 2 3 2 4" xfId="415"/>
    <cellStyle name="Millares 10 2 2 2 3 3" xfId="416"/>
    <cellStyle name="Millares 10 2 2 2 3 4" xfId="417"/>
    <cellStyle name="Millares 10 2 2 2 3 5" xfId="418"/>
    <cellStyle name="Millares 10 2 2 2 3 6" xfId="419"/>
    <cellStyle name="Millares 10 2 2 2 4" xfId="420"/>
    <cellStyle name="Millares 10 2 2 2 4 2" xfId="421"/>
    <cellStyle name="Millares 10 2 2 2 4 3" xfId="422"/>
    <cellStyle name="Millares 10 2 2 2 4 4" xfId="423"/>
    <cellStyle name="Millares 10 2 2 2 5" xfId="424"/>
    <cellStyle name="Millares 10 2 2 2 6" xfId="425"/>
    <cellStyle name="Millares 10 2 2 2 7" xfId="426"/>
    <cellStyle name="Millares 10 2 2 2 8" xfId="427"/>
    <cellStyle name="Millares 10 2 2 3" xfId="428"/>
    <cellStyle name="Millares 10 2 2 3 2" xfId="429"/>
    <cellStyle name="Millares 10 2 2 3 2 2" xfId="430"/>
    <cellStyle name="Millares 10 2 2 3 2 2 2" xfId="431"/>
    <cellStyle name="Millares 10 2 2 3 2 2 3" xfId="432"/>
    <cellStyle name="Millares 10 2 2 3 2 2 4" xfId="433"/>
    <cellStyle name="Millares 10 2 2 3 2 3" xfId="434"/>
    <cellStyle name="Millares 10 2 2 3 2 4" xfId="435"/>
    <cellStyle name="Millares 10 2 2 3 2 5" xfId="436"/>
    <cellStyle name="Millares 10 2 2 3 3" xfId="437"/>
    <cellStyle name="Millares 10 2 2 3 3 2" xfId="438"/>
    <cellStyle name="Millares 10 2 2 3 3 3" xfId="439"/>
    <cellStyle name="Millares 10 2 2 3 3 4" xfId="440"/>
    <cellStyle name="Millares 10 2 2 3 4" xfId="441"/>
    <cellStyle name="Millares 10 2 2 3 5" xfId="442"/>
    <cellStyle name="Millares 10 2 2 3 6" xfId="443"/>
    <cellStyle name="Millares 10 2 2 4" xfId="444"/>
    <cellStyle name="Millares 10 2 2 4 2" xfId="445"/>
    <cellStyle name="Millares 10 2 2 4 2 2" xfId="446"/>
    <cellStyle name="Millares 10 2 2 4 2 3" xfId="447"/>
    <cellStyle name="Millares 10 2 2 4 2 4" xfId="448"/>
    <cellStyle name="Millares 10 2 2 4 3" xfId="449"/>
    <cellStyle name="Millares 10 2 2 4 4" xfId="450"/>
    <cellStyle name="Millares 10 2 2 4 5" xfId="451"/>
    <cellStyle name="Millares 10 2 2 4 6" xfId="452"/>
    <cellStyle name="Millares 10 2 2 5" xfId="453"/>
    <cellStyle name="Millares 10 2 2 5 2" xfId="454"/>
    <cellStyle name="Millares 10 2 2 5 3" xfId="455"/>
    <cellStyle name="Millares 10 2 2 5 4" xfId="456"/>
    <cellStyle name="Millares 10 2 2 6" xfId="457"/>
    <cellStyle name="Millares 10 2 2 7" xfId="458"/>
    <cellStyle name="Millares 10 2 2 8" xfId="459"/>
    <cellStyle name="Millares 10 2 2 9" xfId="460"/>
    <cellStyle name="Millares 10 2 3" xfId="461"/>
    <cellStyle name="Millares 10 2 3 2" xfId="462"/>
    <cellStyle name="Millares 10 2 3 2 2" xfId="463"/>
    <cellStyle name="Millares 10 2 3 2 2 2" xfId="464"/>
    <cellStyle name="Millares 10 2 3 2 2 2 2" xfId="465"/>
    <cellStyle name="Millares 10 2 3 2 2 2 3" xfId="466"/>
    <cellStyle name="Millares 10 2 3 2 2 2 4" xfId="467"/>
    <cellStyle name="Millares 10 2 3 2 2 3" xfId="468"/>
    <cellStyle name="Millares 10 2 3 2 2 4" xfId="469"/>
    <cellStyle name="Millares 10 2 3 2 2 5" xfId="470"/>
    <cellStyle name="Millares 10 2 3 2 3" xfId="471"/>
    <cellStyle name="Millares 10 2 3 2 3 2" xfId="472"/>
    <cellStyle name="Millares 10 2 3 2 3 3" xfId="473"/>
    <cellStyle name="Millares 10 2 3 2 3 4" xfId="474"/>
    <cellStyle name="Millares 10 2 3 2 4" xfId="475"/>
    <cellStyle name="Millares 10 2 3 2 5" xfId="476"/>
    <cellStyle name="Millares 10 2 3 2 6" xfId="477"/>
    <cellStyle name="Millares 10 2 3 3" xfId="478"/>
    <cellStyle name="Millares 10 2 3 3 2" xfId="479"/>
    <cellStyle name="Millares 10 2 3 3 2 2" xfId="480"/>
    <cellStyle name="Millares 10 2 3 3 2 3" xfId="481"/>
    <cellStyle name="Millares 10 2 3 3 2 4" xfId="482"/>
    <cellStyle name="Millares 10 2 3 3 3" xfId="483"/>
    <cellStyle name="Millares 10 2 3 3 4" xfId="484"/>
    <cellStyle name="Millares 10 2 3 3 5" xfId="485"/>
    <cellStyle name="Millares 10 2 3 3 6" xfId="486"/>
    <cellStyle name="Millares 10 2 3 4" xfId="487"/>
    <cellStyle name="Millares 10 2 3 4 2" xfId="488"/>
    <cellStyle name="Millares 10 2 3 4 3" xfId="489"/>
    <cellStyle name="Millares 10 2 3 4 4" xfId="490"/>
    <cellStyle name="Millares 10 2 3 5" xfId="491"/>
    <cellStyle name="Millares 10 2 3 6" xfId="492"/>
    <cellStyle name="Millares 10 2 3 7" xfId="493"/>
    <cellStyle name="Millares 10 2 3 8" xfId="494"/>
    <cellStyle name="Millares 10 2 4" xfId="495"/>
    <cellStyle name="Millares 10 2 4 2" xfId="496"/>
    <cellStyle name="Millares 10 2 4 2 2" xfId="497"/>
    <cellStyle name="Millares 10 2 4 2 2 2" xfId="498"/>
    <cellStyle name="Millares 10 2 4 2 2 3" xfId="499"/>
    <cellStyle name="Millares 10 2 4 2 2 4" xfId="500"/>
    <cellStyle name="Millares 10 2 4 2 3" xfId="501"/>
    <cellStyle name="Millares 10 2 4 2 4" xfId="502"/>
    <cellStyle name="Millares 10 2 4 2 5" xfId="503"/>
    <cellStyle name="Millares 10 2 4 3" xfId="504"/>
    <cellStyle name="Millares 10 2 4 3 2" xfId="505"/>
    <cellStyle name="Millares 10 2 4 3 3" xfId="506"/>
    <cellStyle name="Millares 10 2 4 3 4" xfId="507"/>
    <cellStyle name="Millares 10 2 4 4" xfId="508"/>
    <cellStyle name="Millares 10 2 4 5" xfId="509"/>
    <cellStyle name="Millares 10 2 4 6" xfId="510"/>
    <cellStyle name="Millares 10 2 5" xfId="511"/>
    <cellStyle name="Millares 10 2 5 2" xfId="512"/>
    <cellStyle name="Millares 10 2 5 2 2" xfId="513"/>
    <cellStyle name="Millares 10 2 5 2 3" xfId="514"/>
    <cellStyle name="Millares 10 2 5 2 4" xfId="515"/>
    <cellStyle name="Millares 10 2 5 3" xfId="516"/>
    <cellStyle name="Millares 10 2 5 4" xfId="517"/>
    <cellStyle name="Millares 10 2 5 5" xfId="518"/>
    <cellStyle name="Millares 10 2 5 6" xfId="519"/>
    <cellStyle name="Millares 10 2 6" xfId="520"/>
    <cellStyle name="Millares 10 2 6 2" xfId="521"/>
    <cellStyle name="Millares 10 2 6 3" xfId="522"/>
    <cellStyle name="Millares 10 2 6 4" xfId="523"/>
    <cellStyle name="Millares 10 2 7" xfId="524"/>
    <cellStyle name="Millares 10 2 8" xfId="525"/>
    <cellStyle name="Millares 10 2 9" xfId="526"/>
    <cellStyle name="Millares 10 3" xfId="527"/>
    <cellStyle name="Millares 10 3 2" xfId="528"/>
    <cellStyle name="Millares 10 3 2 2" xfId="529"/>
    <cellStyle name="Millares 10 3 2 2 2" xfId="530"/>
    <cellStyle name="Millares 10 3 2 2 2 2" xfId="531"/>
    <cellStyle name="Millares 10 3 2 2 2 2 2" xfId="532"/>
    <cellStyle name="Millares 10 3 2 2 2 2 3" xfId="533"/>
    <cellStyle name="Millares 10 3 2 2 2 2 4" xfId="534"/>
    <cellStyle name="Millares 10 3 2 2 2 3" xfId="535"/>
    <cellStyle name="Millares 10 3 2 2 2 4" xfId="536"/>
    <cellStyle name="Millares 10 3 2 2 2 5" xfId="537"/>
    <cellStyle name="Millares 10 3 2 2 3" xfId="538"/>
    <cellStyle name="Millares 10 3 2 2 3 2" xfId="539"/>
    <cellStyle name="Millares 10 3 2 2 3 3" xfId="540"/>
    <cellStyle name="Millares 10 3 2 2 3 4" xfId="541"/>
    <cellStyle name="Millares 10 3 2 2 4" xfId="542"/>
    <cellStyle name="Millares 10 3 2 2 5" xfId="543"/>
    <cellStyle name="Millares 10 3 2 2 6" xfId="544"/>
    <cellStyle name="Millares 10 3 2 3" xfId="545"/>
    <cellStyle name="Millares 10 3 2 3 2" xfId="546"/>
    <cellStyle name="Millares 10 3 2 3 2 2" xfId="547"/>
    <cellStyle name="Millares 10 3 2 3 2 3" xfId="548"/>
    <cellStyle name="Millares 10 3 2 3 2 4" xfId="549"/>
    <cellStyle name="Millares 10 3 2 3 3" xfId="550"/>
    <cellStyle name="Millares 10 3 2 3 4" xfId="551"/>
    <cellStyle name="Millares 10 3 2 3 5" xfId="552"/>
    <cellStyle name="Millares 10 3 2 3 6" xfId="553"/>
    <cellStyle name="Millares 10 3 2 4" xfId="554"/>
    <cellStyle name="Millares 10 3 2 4 2" xfId="555"/>
    <cellStyle name="Millares 10 3 2 4 3" xfId="556"/>
    <cellStyle name="Millares 10 3 2 4 4" xfId="557"/>
    <cellStyle name="Millares 10 3 2 5" xfId="558"/>
    <cellStyle name="Millares 10 3 2 6" xfId="559"/>
    <cellStyle name="Millares 10 3 2 7" xfId="560"/>
    <cellStyle name="Millares 10 3 2 8" xfId="561"/>
    <cellStyle name="Millares 10 3 3" xfId="562"/>
    <cellStyle name="Millares 10 3 3 2" xfId="563"/>
    <cellStyle name="Millares 10 3 3 2 2" xfId="564"/>
    <cellStyle name="Millares 10 3 3 2 2 2" xfId="565"/>
    <cellStyle name="Millares 10 3 3 2 2 3" xfId="566"/>
    <cellStyle name="Millares 10 3 3 2 2 4" xfId="567"/>
    <cellStyle name="Millares 10 3 3 2 3" xfId="568"/>
    <cellStyle name="Millares 10 3 3 2 4" xfId="569"/>
    <cellStyle name="Millares 10 3 3 2 5" xfId="570"/>
    <cellStyle name="Millares 10 3 3 3" xfId="571"/>
    <cellStyle name="Millares 10 3 3 3 2" xfId="572"/>
    <cellStyle name="Millares 10 3 3 3 3" xfId="573"/>
    <cellStyle name="Millares 10 3 3 3 4" xfId="574"/>
    <cellStyle name="Millares 10 3 3 4" xfId="575"/>
    <cellStyle name="Millares 10 3 3 5" xfId="576"/>
    <cellStyle name="Millares 10 3 3 6" xfId="577"/>
    <cellStyle name="Millares 10 3 4" xfId="578"/>
    <cellStyle name="Millares 10 3 4 2" xfId="579"/>
    <cellStyle name="Millares 10 3 4 2 2" xfId="580"/>
    <cellStyle name="Millares 10 3 4 2 3" xfId="581"/>
    <cellStyle name="Millares 10 3 4 2 4" xfId="582"/>
    <cellStyle name="Millares 10 3 4 3" xfId="583"/>
    <cellStyle name="Millares 10 3 4 4" xfId="584"/>
    <cellStyle name="Millares 10 3 4 5" xfId="585"/>
    <cellStyle name="Millares 10 3 4 6" xfId="586"/>
    <cellStyle name="Millares 10 3 5" xfId="587"/>
    <cellStyle name="Millares 10 3 5 2" xfId="588"/>
    <cellStyle name="Millares 10 3 5 3" xfId="589"/>
    <cellStyle name="Millares 10 3 5 4" xfId="590"/>
    <cellStyle name="Millares 10 3 6" xfId="591"/>
    <cellStyle name="Millares 10 3 7" xfId="592"/>
    <cellStyle name="Millares 10 3 8" xfId="593"/>
    <cellStyle name="Millares 10 3 9" xfId="594"/>
    <cellStyle name="Millares 10 4" xfId="595"/>
    <cellStyle name="Millares 10 4 2" xfId="596"/>
    <cellStyle name="Millares 10 4 2 2" xfId="597"/>
    <cellStyle name="Millares 10 4 2 2 2" xfId="598"/>
    <cellStyle name="Millares 10 4 2 2 2 2" xfId="599"/>
    <cellStyle name="Millares 10 4 2 2 2 2 2" xfId="600"/>
    <cellStyle name="Millares 10 4 2 2 2 2 3" xfId="601"/>
    <cellStyle name="Millares 10 4 2 2 2 2 4" xfId="602"/>
    <cellStyle name="Millares 10 4 2 2 2 3" xfId="603"/>
    <cellStyle name="Millares 10 4 2 2 2 4" xfId="604"/>
    <cellStyle name="Millares 10 4 2 2 2 5" xfId="605"/>
    <cellStyle name="Millares 10 4 2 2 3" xfId="606"/>
    <cellStyle name="Millares 10 4 2 2 3 2" xfId="607"/>
    <cellStyle name="Millares 10 4 2 2 3 3" xfId="608"/>
    <cellStyle name="Millares 10 4 2 2 3 4" xfId="609"/>
    <cellStyle name="Millares 10 4 2 2 4" xfId="610"/>
    <cellStyle name="Millares 10 4 2 2 5" xfId="611"/>
    <cellStyle name="Millares 10 4 2 2 6" xfId="612"/>
    <cellStyle name="Millares 10 4 2 3" xfId="613"/>
    <cellStyle name="Millares 10 4 2 3 2" xfId="614"/>
    <cellStyle name="Millares 10 4 2 3 2 2" xfId="615"/>
    <cellStyle name="Millares 10 4 2 3 2 3" xfId="616"/>
    <cellStyle name="Millares 10 4 2 3 2 4" xfId="617"/>
    <cellStyle name="Millares 10 4 2 3 3" xfId="618"/>
    <cellStyle name="Millares 10 4 2 3 4" xfId="619"/>
    <cellStyle name="Millares 10 4 2 3 5" xfId="620"/>
    <cellStyle name="Millares 10 4 2 3 6" xfId="621"/>
    <cellStyle name="Millares 10 4 2 4" xfId="622"/>
    <cellStyle name="Millares 10 4 2 4 2" xfId="623"/>
    <cellStyle name="Millares 10 4 2 4 3" xfId="624"/>
    <cellStyle name="Millares 10 4 2 4 4" xfId="625"/>
    <cellStyle name="Millares 10 4 2 5" xfId="626"/>
    <cellStyle name="Millares 10 4 2 6" xfId="627"/>
    <cellStyle name="Millares 10 4 2 7" xfId="628"/>
    <cellStyle name="Millares 10 4 2 8" xfId="629"/>
    <cellStyle name="Millares 10 4 3" xfId="630"/>
    <cellStyle name="Millares 10 4 3 2" xfId="631"/>
    <cellStyle name="Millares 10 4 3 2 2" xfId="632"/>
    <cellStyle name="Millares 10 4 3 2 2 2" xfId="633"/>
    <cellStyle name="Millares 10 4 3 2 2 3" xfId="634"/>
    <cellStyle name="Millares 10 4 3 2 2 4" xfId="635"/>
    <cellStyle name="Millares 10 4 3 2 3" xfId="636"/>
    <cellStyle name="Millares 10 4 3 2 4" xfId="637"/>
    <cellStyle name="Millares 10 4 3 2 5" xfId="638"/>
    <cellStyle name="Millares 10 4 3 3" xfId="639"/>
    <cellStyle name="Millares 10 4 3 3 2" xfId="640"/>
    <cellStyle name="Millares 10 4 3 3 3" xfId="641"/>
    <cellStyle name="Millares 10 4 3 3 4" xfId="642"/>
    <cellStyle name="Millares 10 4 3 4" xfId="643"/>
    <cellStyle name="Millares 10 4 3 5" xfId="644"/>
    <cellStyle name="Millares 10 4 3 6" xfId="645"/>
    <cellStyle name="Millares 10 4 4" xfId="646"/>
    <cellStyle name="Millares 10 4 4 2" xfId="647"/>
    <cellStyle name="Millares 10 4 4 2 2" xfId="648"/>
    <cellStyle name="Millares 10 4 4 2 3" xfId="649"/>
    <cellStyle name="Millares 10 4 4 2 4" xfId="650"/>
    <cellStyle name="Millares 10 4 4 3" xfId="651"/>
    <cellStyle name="Millares 10 4 4 4" xfId="652"/>
    <cellStyle name="Millares 10 4 4 5" xfId="653"/>
    <cellStyle name="Millares 10 4 4 6" xfId="654"/>
    <cellStyle name="Millares 10 4 5" xfId="655"/>
    <cellStyle name="Millares 10 4 5 2" xfId="656"/>
    <cellStyle name="Millares 10 4 5 3" xfId="657"/>
    <cellStyle name="Millares 10 4 5 4" xfId="658"/>
    <cellStyle name="Millares 10 4 6" xfId="659"/>
    <cellStyle name="Millares 10 4 7" xfId="660"/>
    <cellStyle name="Millares 10 4 8" xfId="661"/>
    <cellStyle name="Millares 10 4 9" xfId="662"/>
    <cellStyle name="Millares 10 5" xfId="663"/>
    <cellStyle name="Millares 10 5 2" xfId="664"/>
    <cellStyle name="Millares 10 5 2 2" xfId="665"/>
    <cellStyle name="Millares 10 5 2 2 2" xfId="666"/>
    <cellStyle name="Millares 10 5 2 2 2 2" xfId="667"/>
    <cellStyle name="Millares 10 5 2 2 2 2 2" xfId="668"/>
    <cellStyle name="Millares 10 5 2 2 2 2 3" xfId="669"/>
    <cellStyle name="Millares 10 5 2 2 2 2 4" xfId="670"/>
    <cellStyle name="Millares 10 5 2 2 2 3" xfId="671"/>
    <cellStyle name="Millares 10 5 2 2 2 4" xfId="672"/>
    <cellStyle name="Millares 10 5 2 2 2 5" xfId="673"/>
    <cellStyle name="Millares 10 5 2 2 3" xfId="674"/>
    <cellStyle name="Millares 10 5 2 2 3 2" xfId="675"/>
    <cellStyle name="Millares 10 5 2 2 3 3" xfId="676"/>
    <cellStyle name="Millares 10 5 2 2 3 4" xfId="677"/>
    <cellStyle name="Millares 10 5 2 2 4" xfId="678"/>
    <cellStyle name="Millares 10 5 2 2 5" xfId="679"/>
    <cellStyle name="Millares 10 5 2 2 6" xfId="680"/>
    <cellStyle name="Millares 10 5 2 3" xfId="681"/>
    <cellStyle name="Millares 10 5 2 3 2" xfId="682"/>
    <cellStyle name="Millares 10 5 2 3 2 2" xfId="683"/>
    <cellStyle name="Millares 10 5 2 3 2 3" xfId="684"/>
    <cellStyle name="Millares 10 5 2 3 2 4" xfId="685"/>
    <cellStyle name="Millares 10 5 2 3 3" xfId="686"/>
    <cellStyle name="Millares 10 5 2 3 4" xfId="687"/>
    <cellStyle name="Millares 10 5 2 3 5" xfId="688"/>
    <cellStyle name="Millares 10 5 2 3 6" xfId="689"/>
    <cellStyle name="Millares 10 5 2 4" xfId="690"/>
    <cellStyle name="Millares 10 5 2 4 2" xfId="691"/>
    <cellStyle name="Millares 10 5 2 4 3" xfId="692"/>
    <cellStyle name="Millares 10 5 2 4 4" xfId="693"/>
    <cellStyle name="Millares 10 5 2 5" xfId="694"/>
    <cellStyle name="Millares 10 5 2 6" xfId="695"/>
    <cellStyle name="Millares 10 5 2 7" xfId="696"/>
    <cellStyle name="Millares 10 5 2 8" xfId="697"/>
    <cellStyle name="Millares 10 5 3" xfId="698"/>
    <cellStyle name="Millares 10 5 3 2" xfId="699"/>
    <cellStyle name="Millares 10 5 3 2 2" xfId="700"/>
    <cellStyle name="Millares 10 5 3 2 2 2" xfId="701"/>
    <cellStyle name="Millares 10 5 3 2 2 3" xfId="702"/>
    <cellStyle name="Millares 10 5 3 2 2 4" xfId="703"/>
    <cellStyle name="Millares 10 5 3 2 3" xfId="704"/>
    <cellStyle name="Millares 10 5 3 2 4" xfId="705"/>
    <cellStyle name="Millares 10 5 3 2 5" xfId="706"/>
    <cellStyle name="Millares 10 5 3 3" xfId="707"/>
    <cellStyle name="Millares 10 5 3 3 2" xfId="708"/>
    <cellStyle name="Millares 10 5 3 3 3" xfId="709"/>
    <cellStyle name="Millares 10 5 3 3 4" xfId="710"/>
    <cellStyle name="Millares 10 5 3 4" xfId="711"/>
    <cellStyle name="Millares 10 5 3 5" xfId="712"/>
    <cellStyle name="Millares 10 5 3 6" xfId="713"/>
    <cellStyle name="Millares 10 5 4" xfId="714"/>
    <cellStyle name="Millares 10 5 4 2" xfId="715"/>
    <cellStyle name="Millares 10 5 4 2 2" xfId="716"/>
    <cellStyle name="Millares 10 5 4 2 3" xfId="717"/>
    <cellStyle name="Millares 10 5 4 2 4" xfId="718"/>
    <cellStyle name="Millares 10 5 4 3" xfId="719"/>
    <cellStyle name="Millares 10 5 4 4" xfId="720"/>
    <cellStyle name="Millares 10 5 4 5" xfId="721"/>
    <cellStyle name="Millares 10 5 4 6" xfId="722"/>
    <cellStyle name="Millares 10 5 5" xfId="723"/>
    <cellStyle name="Millares 10 5 5 2" xfId="724"/>
    <cellStyle name="Millares 10 5 5 3" xfId="725"/>
    <cellStyle name="Millares 10 5 5 4" xfId="726"/>
    <cellStyle name="Millares 10 5 6" xfId="727"/>
    <cellStyle name="Millares 10 5 7" xfId="728"/>
    <cellStyle name="Millares 10 5 8" xfId="729"/>
    <cellStyle name="Millares 10 5 9" xfId="730"/>
    <cellStyle name="Millares 10 6" xfId="731"/>
    <cellStyle name="Millares 10 6 2" xfId="732"/>
    <cellStyle name="Millares 10 6 2 2" xfId="733"/>
    <cellStyle name="Millares 10 6 2 2 2" xfId="734"/>
    <cellStyle name="Millares 10 6 2 2 2 2" xfId="735"/>
    <cellStyle name="Millares 10 6 2 2 2 3" xfId="736"/>
    <cellStyle name="Millares 10 6 2 2 2 4" xfId="737"/>
    <cellStyle name="Millares 10 6 2 2 3" xfId="738"/>
    <cellStyle name="Millares 10 6 2 2 4" xfId="739"/>
    <cellStyle name="Millares 10 6 2 2 5" xfId="740"/>
    <cellStyle name="Millares 10 6 2 3" xfId="741"/>
    <cellStyle name="Millares 10 6 2 3 2" xfId="742"/>
    <cellStyle name="Millares 10 6 2 3 3" xfId="743"/>
    <cellStyle name="Millares 10 6 2 3 4" xfId="744"/>
    <cellStyle name="Millares 10 6 2 4" xfId="745"/>
    <cellStyle name="Millares 10 6 2 5" xfId="746"/>
    <cellStyle name="Millares 10 6 2 6" xfId="747"/>
    <cellStyle name="Millares 10 6 3" xfId="748"/>
    <cellStyle name="Millares 10 6 3 2" xfId="749"/>
    <cellStyle name="Millares 10 6 3 2 2" xfId="750"/>
    <cellStyle name="Millares 10 6 3 2 3" xfId="751"/>
    <cellStyle name="Millares 10 6 3 2 4" xfId="752"/>
    <cellStyle name="Millares 10 6 3 3" xfId="753"/>
    <cellStyle name="Millares 10 6 3 4" xfId="754"/>
    <cellStyle name="Millares 10 6 3 5" xfId="755"/>
    <cellStyle name="Millares 10 6 3 6" xfId="756"/>
    <cellStyle name="Millares 10 6 4" xfId="757"/>
    <cellStyle name="Millares 10 6 4 2" xfId="758"/>
    <cellStyle name="Millares 10 6 4 3" xfId="759"/>
    <cellStyle name="Millares 10 6 4 4" xfId="760"/>
    <cellStyle name="Millares 10 6 5" xfId="761"/>
    <cellStyle name="Millares 10 6 6" xfId="762"/>
    <cellStyle name="Millares 10 6 7" xfId="763"/>
    <cellStyle name="Millares 10 6 8" xfId="764"/>
    <cellStyle name="Millares 10 7" xfId="765"/>
    <cellStyle name="Millares 10 7 2" xfId="766"/>
    <cellStyle name="Millares 10 7 2 2" xfId="767"/>
    <cellStyle name="Millares 10 7 2 2 2" xfId="768"/>
    <cellStyle name="Millares 10 7 2 2 3" xfId="769"/>
    <cellStyle name="Millares 10 7 2 2 4" xfId="770"/>
    <cellStyle name="Millares 10 7 2 3" xfId="771"/>
    <cellStyle name="Millares 10 7 2 4" xfId="772"/>
    <cellStyle name="Millares 10 7 2 5" xfId="773"/>
    <cellStyle name="Millares 10 7 3" xfId="774"/>
    <cellStyle name="Millares 10 7 3 2" xfId="775"/>
    <cellStyle name="Millares 10 7 3 3" xfId="776"/>
    <cellStyle name="Millares 10 7 3 4" xfId="777"/>
    <cellStyle name="Millares 10 7 4" xfId="778"/>
    <cellStyle name="Millares 10 7 5" xfId="779"/>
    <cellStyle name="Millares 10 7 6" xfId="780"/>
    <cellStyle name="Millares 10 8" xfId="781"/>
    <cellStyle name="Millares 10 8 2" xfId="782"/>
    <cellStyle name="Millares 10 8 2 2" xfId="783"/>
    <cellStyle name="Millares 10 8 2 3" xfId="784"/>
    <cellStyle name="Millares 10 8 2 4" xfId="785"/>
    <cellStyle name="Millares 10 8 3" xfId="786"/>
    <cellStyle name="Millares 10 8 4" xfId="787"/>
    <cellStyle name="Millares 10 8 5" xfId="788"/>
    <cellStyle name="Millares 10 8 6" xfId="789"/>
    <cellStyle name="Millares 10 9" xfId="790"/>
    <cellStyle name="Millares 10 9 2" xfId="791"/>
    <cellStyle name="Millares 10 9 3" xfId="792"/>
    <cellStyle name="Millares 10 9 4" xfId="793"/>
    <cellStyle name="Millares 100" xfId="794"/>
    <cellStyle name="Millares 100 2" xfId="795"/>
    <cellStyle name="Millares 100 2 2" xfId="796"/>
    <cellStyle name="Millares 101" xfId="797"/>
    <cellStyle name="Millares 101 2" xfId="798"/>
    <cellStyle name="Millares 101 2 2" xfId="799"/>
    <cellStyle name="Millares 102" xfId="800"/>
    <cellStyle name="Millares 102 2" xfId="801"/>
    <cellStyle name="Millares 102 2 2" xfId="802"/>
    <cellStyle name="Millares 103" xfId="803"/>
    <cellStyle name="Millares 103 2" xfId="804"/>
    <cellStyle name="Millares 103 2 2" xfId="805"/>
    <cellStyle name="Millares 103 3" xfId="806"/>
    <cellStyle name="Millares 104" xfId="807"/>
    <cellStyle name="Millares 104 2" xfId="808"/>
    <cellStyle name="Millares 104 2 2" xfId="809"/>
    <cellStyle name="Millares 104 3" xfId="810"/>
    <cellStyle name="Millares 104 4" xfId="811"/>
    <cellStyle name="Millares 104 5" xfId="812"/>
    <cellStyle name="Millares 104 6" xfId="813"/>
    <cellStyle name="Millares 105" xfId="814"/>
    <cellStyle name="Millares 105 2" xfId="815"/>
    <cellStyle name="Millares 105 2 2" xfId="816"/>
    <cellStyle name="Millares 106" xfId="817"/>
    <cellStyle name="Millares 106 2" xfId="818"/>
    <cellStyle name="Millares 106 2 2" xfId="819"/>
    <cellStyle name="Millares 107" xfId="820"/>
    <cellStyle name="Millares 107 2" xfId="821"/>
    <cellStyle name="Millares 107 2 2" xfId="822"/>
    <cellStyle name="Millares 108" xfId="823"/>
    <cellStyle name="Millares 108 2" xfId="824"/>
    <cellStyle name="Millares 108 3" xfId="825"/>
    <cellStyle name="Millares 109" xfId="826"/>
    <cellStyle name="Millares 11" xfId="827"/>
    <cellStyle name="Millares 11 10" xfId="828"/>
    <cellStyle name="Millares 11 11" xfId="829"/>
    <cellStyle name="Millares 11 12" xfId="830"/>
    <cellStyle name="Millares 11 13" xfId="831"/>
    <cellStyle name="Millares 11 2" xfId="832"/>
    <cellStyle name="Millares 11 2 10" xfId="833"/>
    <cellStyle name="Millares 11 2 2" xfId="834"/>
    <cellStyle name="Millares 11 2 2 2" xfId="835"/>
    <cellStyle name="Millares 11 2 2 2 2" xfId="836"/>
    <cellStyle name="Millares 11 2 2 2 2 2" xfId="837"/>
    <cellStyle name="Millares 11 2 2 2 2 2 2" xfId="838"/>
    <cellStyle name="Millares 11 2 2 2 2 2 2 2" xfId="839"/>
    <cellStyle name="Millares 11 2 2 2 2 2 2 3" xfId="840"/>
    <cellStyle name="Millares 11 2 2 2 2 2 2 4" xfId="841"/>
    <cellStyle name="Millares 11 2 2 2 2 2 3" xfId="842"/>
    <cellStyle name="Millares 11 2 2 2 2 2 4" xfId="843"/>
    <cellStyle name="Millares 11 2 2 2 2 2 5" xfId="844"/>
    <cellStyle name="Millares 11 2 2 2 2 3" xfId="845"/>
    <cellStyle name="Millares 11 2 2 2 2 3 2" xfId="846"/>
    <cellStyle name="Millares 11 2 2 2 2 3 3" xfId="847"/>
    <cellStyle name="Millares 11 2 2 2 2 3 4" xfId="848"/>
    <cellStyle name="Millares 11 2 2 2 2 4" xfId="849"/>
    <cellStyle name="Millares 11 2 2 2 2 5" xfId="850"/>
    <cellStyle name="Millares 11 2 2 2 2 6" xfId="851"/>
    <cellStyle name="Millares 11 2 2 2 3" xfId="852"/>
    <cellStyle name="Millares 11 2 2 2 3 2" xfId="853"/>
    <cellStyle name="Millares 11 2 2 2 3 2 2" xfId="854"/>
    <cellStyle name="Millares 11 2 2 2 3 2 3" xfId="855"/>
    <cellStyle name="Millares 11 2 2 2 3 2 4" xfId="856"/>
    <cellStyle name="Millares 11 2 2 2 3 3" xfId="857"/>
    <cellStyle name="Millares 11 2 2 2 3 4" xfId="858"/>
    <cellStyle name="Millares 11 2 2 2 3 5" xfId="859"/>
    <cellStyle name="Millares 11 2 2 2 3 6" xfId="860"/>
    <cellStyle name="Millares 11 2 2 2 4" xfId="861"/>
    <cellStyle name="Millares 11 2 2 2 4 2" xfId="862"/>
    <cellStyle name="Millares 11 2 2 2 4 3" xfId="863"/>
    <cellStyle name="Millares 11 2 2 2 4 4" xfId="864"/>
    <cellStyle name="Millares 11 2 2 2 5" xfId="865"/>
    <cellStyle name="Millares 11 2 2 2 6" xfId="866"/>
    <cellStyle name="Millares 11 2 2 2 7" xfId="867"/>
    <cellStyle name="Millares 11 2 2 2 8" xfId="868"/>
    <cellStyle name="Millares 11 2 2 3" xfId="869"/>
    <cellStyle name="Millares 11 2 2 3 2" xfId="870"/>
    <cellStyle name="Millares 11 2 2 3 2 2" xfId="871"/>
    <cellStyle name="Millares 11 2 2 3 2 2 2" xfId="872"/>
    <cellStyle name="Millares 11 2 2 3 2 2 3" xfId="873"/>
    <cellStyle name="Millares 11 2 2 3 2 2 4" xfId="874"/>
    <cellStyle name="Millares 11 2 2 3 2 3" xfId="875"/>
    <cellStyle name="Millares 11 2 2 3 2 4" xfId="876"/>
    <cellStyle name="Millares 11 2 2 3 2 5" xfId="877"/>
    <cellStyle name="Millares 11 2 2 3 3" xfId="878"/>
    <cellStyle name="Millares 11 2 2 3 3 2" xfId="879"/>
    <cellStyle name="Millares 11 2 2 3 3 3" xfId="880"/>
    <cellStyle name="Millares 11 2 2 3 3 4" xfId="881"/>
    <cellStyle name="Millares 11 2 2 3 4" xfId="882"/>
    <cellStyle name="Millares 11 2 2 3 5" xfId="883"/>
    <cellStyle name="Millares 11 2 2 3 6" xfId="884"/>
    <cellStyle name="Millares 11 2 2 4" xfId="885"/>
    <cellStyle name="Millares 11 2 2 4 2" xfId="886"/>
    <cellStyle name="Millares 11 2 2 4 2 2" xfId="887"/>
    <cellStyle name="Millares 11 2 2 4 2 3" xfId="888"/>
    <cellStyle name="Millares 11 2 2 4 2 4" xfId="889"/>
    <cellStyle name="Millares 11 2 2 4 3" xfId="890"/>
    <cellStyle name="Millares 11 2 2 4 4" xfId="891"/>
    <cellStyle name="Millares 11 2 2 4 5" xfId="892"/>
    <cellStyle name="Millares 11 2 2 4 6" xfId="893"/>
    <cellStyle name="Millares 11 2 2 5" xfId="894"/>
    <cellStyle name="Millares 11 2 2 5 2" xfId="895"/>
    <cellStyle name="Millares 11 2 2 5 3" xfId="896"/>
    <cellStyle name="Millares 11 2 2 5 4" xfId="897"/>
    <cellStyle name="Millares 11 2 2 6" xfId="898"/>
    <cellStyle name="Millares 11 2 2 7" xfId="899"/>
    <cellStyle name="Millares 11 2 2 8" xfId="900"/>
    <cellStyle name="Millares 11 2 2 9" xfId="901"/>
    <cellStyle name="Millares 11 2 3" xfId="902"/>
    <cellStyle name="Millares 11 2 3 2" xfId="903"/>
    <cellStyle name="Millares 11 2 3 2 2" xfId="904"/>
    <cellStyle name="Millares 11 2 3 2 2 2" xfId="905"/>
    <cellStyle name="Millares 11 2 3 2 2 2 2" xfId="906"/>
    <cellStyle name="Millares 11 2 3 2 2 2 3" xfId="907"/>
    <cellStyle name="Millares 11 2 3 2 2 2 4" xfId="908"/>
    <cellStyle name="Millares 11 2 3 2 2 3" xfId="909"/>
    <cellStyle name="Millares 11 2 3 2 2 4" xfId="910"/>
    <cellStyle name="Millares 11 2 3 2 2 5" xfId="911"/>
    <cellStyle name="Millares 11 2 3 2 3" xfId="912"/>
    <cellStyle name="Millares 11 2 3 2 3 2" xfId="913"/>
    <cellStyle name="Millares 11 2 3 2 3 3" xfId="914"/>
    <cellStyle name="Millares 11 2 3 2 3 4" xfId="915"/>
    <cellStyle name="Millares 11 2 3 2 4" xfId="916"/>
    <cellStyle name="Millares 11 2 3 2 5" xfId="917"/>
    <cellStyle name="Millares 11 2 3 2 6" xfId="918"/>
    <cellStyle name="Millares 11 2 3 3" xfId="919"/>
    <cellStyle name="Millares 11 2 3 3 2" xfId="920"/>
    <cellStyle name="Millares 11 2 3 3 2 2" xfId="921"/>
    <cellStyle name="Millares 11 2 3 3 2 3" xfId="922"/>
    <cellStyle name="Millares 11 2 3 3 2 4" xfId="923"/>
    <cellStyle name="Millares 11 2 3 3 3" xfId="924"/>
    <cellStyle name="Millares 11 2 3 3 4" xfId="925"/>
    <cellStyle name="Millares 11 2 3 3 5" xfId="926"/>
    <cellStyle name="Millares 11 2 3 3 6" xfId="927"/>
    <cellStyle name="Millares 11 2 3 4" xfId="928"/>
    <cellStyle name="Millares 11 2 3 4 2" xfId="929"/>
    <cellStyle name="Millares 11 2 3 4 3" xfId="930"/>
    <cellStyle name="Millares 11 2 3 4 4" xfId="931"/>
    <cellStyle name="Millares 11 2 3 5" xfId="932"/>
    <cellStyle name="Millares 11 2 3 6" xfId="933"/>
    <cellStyle name="Millares 11 2 3 7" xfId="934"/>
    <cellStyle name="Millares 11 2 3 8" xfId="935"/>
    <cellStyle name="Millares 11 2 4" xfId="936"/>
    <cellStyle name="Millares 11 2 4 2" xfId="937"/>
    <cellStyle name="Millares 11 2 4 2 2" xfId="938"/>
    <cellStyle name="Millares 11 2 4 2 2 2" xfId="939"/>
    <cellStyle name="Millares 11 2 4 2 2 3" xfId="940"/>
    <cellStyle name="Millares 11 2 4 2 2 4" xfId="941"/>
    <cellStyle name="Millares 11 2 4 2 3" xfId="942"/>
    <cellStyle name="Millares 11 2 4 2 4" xfId="943"/>
    <cellStyle name="Millares 11 2 4 2 5" xfId="944"/>
    <cellStyle name="Millares 11 2 4 3" xfId="945"/>
    <cellStyle name="Millares 11 2 4 3 2" xfId="946"/>
    <cellStyle name="Millares 11 2 4 3 3" xfId="947"/>
    <cellStyle name="Millares 11 2 4 3 4" xfId="948"/>
    <cellStyle name="Millares 11 2 4 4" xfId="949"/>
    <cellStyle name="Millares 11 2 4 5" xfId="950"/>
    <cellStyle name="Millares 11 2 4 6" xfId="951"/>
    <cellStyle name="Millares 11 2 5" xfId="952"/>
    <cellStyle name="Millares 11 2 5 2" xfId="953"/>
    <cellStyle name="Millares 11 2 5 2 2" xfId="954"/>
    <cellStyle name="Millares 11 2 5 2 3" xfId="955"/>
    <cellStyle name="Millares 11 2 5 2 4" xfId="956"/>
    <cellStyle name="Millares 11 2 5 3" xfId="957"/>
    <cellStyle name="Millares 11 2 5 4" xfId="958"/>
    <cellStyle name="Millares 11 2 5 5" xfId="959"/>
    <cellStyle name="Millares 11 2 5 6" xfId="960"/>
    <cellStyle name="Millares 11 2 6" xfId="961"/>
    <cellStyle name="Millares 11 2 6 2" xfId="962"/>
    <cellStyle name="Millares 11 2 6 3" xfId="963"/>
    <cellStyle name="Millares 11 2 6 4" xfId="964"/>
    <cellStyle name="Millares 11 2 7" xfId="965"/>
    <cellStyle name="Millares 11 2 8" xfId="966"/>
    <cellStyle name="Millares 11 2 9" xfId="967"/>
    <cellStyle name="Millares 11 3" xfId="968"/>
    <cellStyle name="Millares 11 3 2" xfId="969"/>
    <cellStyle name="Millares 11 3 2 2" xfId="970"/>
    <cellStyle name="Millares 11 3 2 2 2" xfId="971"/>
    <cellStyle name="Millares 11 3 2 2 2 2" xfId="972"/>
    <cellStyle name="Millares 11 3 2 2 2 2 2" xfId="973"/>
    <cellStyle name="Millares 11 3 2 2 2 2 3" xfId="974"/>
    <cellStyle name="Millares 11 3 2 2 2 2 4" xfId="975"/>
    <cellStyle name="Millares 11 3 2 2 2 3" xfId="976"/>
    <cellStyle name="Millares 11 3 2 2 2 4" xfId="977"/>
    <cellStyle name="Millares 11 3 2 2 2 5" xfId="978"/>
    <cellStyle name="Millares 11 3 2 2 3" xfId="979"/>
    <cellStyle name="Millares 11 3 2 2 3 2" xfId="980"/>
    <cellStyle name="Millares 11 3 2 2 3 3" xfId="981"/>
    <cellStyle name="Millares 11 3 2 2 3 4" xfId="982"/>
    <cellStyle name="Millares 11 3 2 2 4" xfId="983"/>
    <cellStyle name="Millares 11 3 2 2 5" xfId="984"/>
    <cellStyle name="Millares 11 3 2 2 6" xfId="985"/>
    <cellStyle name="Millares 11 3 2 3" xfId="986"/>
    <cellStyle name="Millares 11 3 2 3 2" xfId="987"/>
    <cellStyle name="Millares 11 3 2 3 2 2" xfId="988"/>
    <cellStyle name="Millares 11 3 2 3 2 3" xfId="989"/>
    <cellStyle name="Millares 11 3 2 3 2 4" xfId="990"/>
    <cellStyle name="Millares 11 3 2 3 3" xfId="991"/>
    <cellStyle name="Millares 11 3 2 3 4" xfId="992"/>
    <cellStyle name="Millares 11 3 2 3 5" xfId="993"/>
    <cellStyle name="Millares 11 3 2 3 6" xfId="994"/>
    <cellStyle name="Millares 11 3 2 4" xfId="995"/>
    <cellStyle name="Millares 11 3 2 4 2" xfId="996"/>
    <cellStyle name="Millares 11 3 2 4 3" xfId="997"/>
    <cellStyle name="Millares 11 3 2 4 4" xfId="998"/>
    <cellStyle name="Millares 11 3 2 5" xfId="999"/>
    <cellStyle name="Millares 11 3 2 6" xfId="1000"/>
    <cellStyle name="Millares 11 3 2 7" xfId="1001"/>
    <cellStyle name="Millares 11 3 2 8" xfId="1002"/>
    <cellStyle name="Millares 11 3 3" xfId="1003"/>
    <cellStyle name="Millares 11 3 3 2" xfId="1004"/>
    <cellStyle name="Millares 11 3 3 2 2" xfId="1005"/>
    <cellStyle name="Millares 11 3 3 2 2 2" xfId="1006"/>
    <cellStyle name="Millares 11 3 3 2 2 3" xfId="1007"/>
    <cellStyle name="Millares 11 3 3 2 2 4" xfId="1008"/>
    <cellStyle name="Millares 11 3 3 2 3" xfId="1009"/>
    <cellStyle name="Millares 11 3 3 2 4" xfId="1010"/>
    <cellStyle name="Millares 11 3 3 2 5" xfId="1011"/>
    <cellStyle name="Millares 11 3 3 3" xfId="1012"/>
    <cellStyle name="Millares 11 3 3 3 2" xfId="1013"/>
    <cellStyle name="Millares 11 3 3 3 3" xfId="1014"/>
    <cellStyle name="Millares 11 3 3 3 4" xfId="1015"/>
    <cellStyle name="Millares 11 3 3 4" xfId="1016"/>
    <cellStyle name="Millares 11 3 3 5" xfId="1017"/>
    <cellStyle name="Millares 11 3 3 6" xfId="1018"/>
    <cellStyle name="Millares 11 3 4" xfId="1019"/>
    <cellStyle name="Millares 11 3 4 2" xfId="1020"/>
    <cellStyle name="Millares 11 3 4 2 2" xfId="1021"/>
    <cellStyle name="Millares 11 3 4 2 3" xfId="1022"/>
    <cellStyle name="Millares 11 3 4 2 4" xfId="1023"/>
    <cellStyle name="Millares 11 3 4 3" xfId="1024"/>
    <cellStyle name="Millares 11 3 4 4" xfId="1025"/>
    <cellStyle name="Millares 11 3 4 5" xfId="1026"/>
    <cellStyle name="Millares 11 3 4 6" xfId="1027"/>
    <cellStyle name="Millares 11 3 5" xfId="1028"/>
    <cellStyle name="Millares 11 3 5 2" xfId="1029"/>
    <cellStyle name="Millares 11 3 5 3" xfId="1030"/>
    <cellStyle name="Millares 11 3 5 4" xfId="1031"/>
    <cellStyle name="Millares 11 3 6" xfId="1032"/>
    <cellStyle name="Millares 11 3 7" xfId="1033"/>
    <cellStyle name="Millares 11 3 8" xfId="1034"/>
    <cellStyle name="Millares 11 3 9" xfId="1035"/>
    <cellStyle name="Millares 11 4" xfId="1036"/>
    <cellStyle name="Millares 11 4 2" xfId="1037"/>
    <cellStyle name="Millares 11 4 2 2" xfId="1038"/>
    <cellStyle name="Millares 11 4 2 2 2" xfId="1039"/>
    <cellStyle name="Millares 11 4 2 2 2 2" xfId="1040"/>
    <cellStyle name="Millares 11 4 2 2 2 2 2" xfId="1041"/>
    <cellStyle name="Millares 11 4 2 2 2 2 3" xfId="1042"/>
    <cellStyle name="Millares 11 4 2 2 2 2 4" xfId="1043"/>
    <cellStyle name="Millares 11 4 2 2 2 3" xfId="1044"/>
    <cellStyle name="Millares 11 4 2 2 2 4" xfId="1045"/>
    <cellStyle name="Millares 11 4 2 2 2 5" xfId="1046"/>
    <cellStyle name="Millares 11 4 2 2 3" xfId="1047"/>
    <cellStyle name="Millares 11 4 2 2 3 2" xfId="1048"/>
    <cellStyle name="Millares 11 4 2 2 3 3" xfId="1049"/>
    <cellStyle name="Millares 11 4 2 2 3 4" xfId="1050"/>
    <cellStyle name="Millares 11 4 2 2 4" xfId="1051"/>
    <cellStyle name="Millares 11 4 2 2 5" xfId="1052"/>
    <cellStyle name="Millares 11 4 2 2 6" xfId="1053"/>
    <cellStyle name="Millares 11 4 2 3" xfId="1054"/>
    <cellStyle name="Millares 11 4 2 3 2" xfId="1055"/>
    <cellStyle name="Millares 11 4 2 3 2 2" xfId="1056"/>
    <cellStyle name="Millares 11 4 2 3 2 3" xfId="1057"/>
    <cellStyle name="Millares 11 4 2 3 2 4" xfId="1058"/>
    <cellStyle name="Millares 11 4 2 3 3" xfId="1059"/>
    <cellStyle name="Millares 11 4 2 3 4" xfId="1060"/>
    <cellStyle name="Millares 11 4 2 3 5" xfId="1061"/>
    <cellStyle name="Millares 11 4 2 3 6" xfId="1062"/>
    <cellStyle name="Millares 11 4 2 4" xfId="1063"/>
    <cellStyle name="Millares 11 4 2 4 2" xfId="1064"/>
    <cellStyle name="Millares 11 4 2 4 3" xfId="1065"/>
    <cellStyle name="Millares 11 4 2 4 4" xfId="1066"/>
    <cellStyle name="Millares 11 4 2 5" xfId="1067"/>
    <cellStyle name="Millares 11 4 2 6" xfId="1068"/>
    <cellStyle name="Millares 11 4 2 7" xfId="1069"/>
    <cellStyle name="Millares 11 4 2 8" xfId="1070"/>
    <cellStyle name="Millares 11 4 3" xfId="1071"/>
    <cellStyle name="Millares 11 4 3 2" xfId="1072"/>
    <cellStyle name="Millares 11 4 3 2 2" xfId="1073"/>
    <cellStyle name="Millares 11 4 3 2 2 2" xfId="1074"/>
    <cellStyle name="Millares 11 4 3 2 2 3" xfId="1075"/>
    <cellStyle name="Millares 11 4 3 2 2 4" xfId="1076"/>
    <cellStyle name="Millares 11 4 3 2 3" xfId="1077"/>
    <cellStyle name="Millares 11 4 3 2 4" xfId="1078"/>
    <cellStyle name="Millares 11 4 3 2 5" xfId="1079"/>
    <cellStyle name="Millares 11 4 3 3" xfId="1080"/>
    <cellStyle name="Millares 11 4 3 3 2" xfId="1081"/>
    <cellStyle name="Millares 11 4 3 3 3" xfId="1082"/>
    <cellStyle name="Millares 11 4 3 3 4" xfId="1083"/>
    <cellStyle name="Millares 11 4 3 4" xfId="1084"/>
    <cellStyle name="Millares 11 4 3 5" xfId="1085"/>
    <cellStyle name="Millares 11 4 3 6" xfId="1086"/>
    <cellStyle name="Millares 11 4 4" xfId="1087"/>
    <cellStyle name="Millares 11 4 4 2" xfId="1088"/>
    <cellStyle name="Millares 11 4 4 2 2" xfId="1089"/>
    <cellStyle name="Millares 11 4 4 2 3" xfId="1090"/>
    <cellStyle name="Millares 11 4 4 2 4" xfId="1091"/>
    <cellStyle name="Millares 11 4 4 3" xfId="1092"/>
    <cellStyle name="Millares 11 4 4 4" xfId="1093"/>
    <cellStyle name="Millares 11 4 4 5" xfId="1094"/>
    <cellStyle name="Millares 11 4 4 6" xfId="1095"/>
    <cellStyle name="Millares 11 4 5" xfId="1096"/>
    <cellStyle name="Millares 11 4 5 2" xfId="1097"/>
    <cellStyle name="Millares 11 4 5 3" xfId="1098"/>
    <cellStyle name="Millares 11 4 5 4" xfId="1099"/>
    <cellStyle name="Millares 11 4 6" xfId="1100"/>
    <cellStyle name="Millares 11 4 7" xfId="1101"/>
    <cellStyle name="Millares 11 4 8" xfId="1102"/>
    <cellStyle name="Millares 11 4 9" xfId="1103"/>
    <cellStyle name="Millares 11 5" xfId="1104"/>
    <cellStyle name="Millares 11 5 2" xfId="1105"/>
    <cellStyle name="Millares 11 5 2 2" xfId="1106"/>
    <cellStyle name="Millares 11 5 2 2 2" xfId="1107"/>
    <cellStyle name="Millares 11 5 2 2 2 2" xfId="1108"/>
    <cellStyle name="Millares 11 5 2 2 2 2 2" xfId="1109"/>
    <cellStyle name="Millares 11 5 2 2 2 2 3" xfId="1110"/>
    <cellStyle name="Millares 11 5 2 2 2 2 4" xfId="1111"/>
    <cellStyle name="Millares 11 5 2 2 2 3" xfId="1112"/>
    <cellStyle name="Millares 11 5 2 2 2 4" xfId="1113"/>
    <cellStyle name="Millares 11 5 2 2 2 5" xfId="1114"/>
    <cellStyle name="Millares 11 5 2 2 3" xfId="1115"/>
    <cellStyle name="Millares 11 5 2 2 3 2" xfId="1116"/>
    <cellStyle name="Millares 11 5 2 2 3 3" xfId="1117"/>
    <cellStyle name="Millares 11 5 2 2 3 4" xfId="1118"/>
    <cellStyle name="Millares 11 5 2 2 4" xfId="1119"/>
    <cellStyle name="Millares 11 5 2 2 5" xfId="1120"/>
    <cellStyle name="Millares 11 5 2 2 6" xfId="1121"/>
    <cellStyle name="Millares 11 5 2 3" xfId="1122"/>
    <cellStyle name="Millares 11 5 2 3 2" xfId="1123"/>
    <cellStyle name="Millares 11 5 2 3 2 2" xfId="1124"/>
    <cellStyle name="Millares 11 5 2 3 2 3" xfId="1125"/>
    <cellStyle name="Millares 11 5 2 3 2 4" xfId="1126"/>
    <cellStyle name="Millares 11 5 2 3 3" xfId="1127"/>
    <cellStyle name="Millares 11 5 2 3 4" xfId="1128"/>
    <cellStyle name="Millares 11 5 2 3 5" xfId="1129"/>
    <cellStyle name="Millares 11 5 2 3 6" xfId="1130"/>
    <cellStyle name="Millares 11 5 2 4" xfId="1131"/>
    <cellStyle name="Millares 11 5 2 4 2" xfId="1132"/>
    <cellStyle name="Millares 11 5 2 4 3" xfId="1133"/>
    <cellStyle name="Millares 11 5 2 4 4" xfId="1134"/>
    <cellStyle name="Millares 11 5 2 5" xfId="1135"/>
    <cellStyle name="Millares 11 5 2 6" xfId="1136"/>
    <cellStyle name="Millares 11 5 2 7" xfId="1137"/>
    <cellStyle name="Millares 11 5 2 8" xfId="1138"/>
    <cellStyle name="Millares 11 5 3" xfId="1139"/>
    <cellStyle name="Millares 11 5 3 2" xfId="1140"/>
    <cellStyle name="Millares 11 5 3 2 2" xfId="1141"/>
    <cellStyle name="Millares 11 5 3 2 2 2" xfId="1142"/>
    <cellStyle name="Millares 11 5 3 2 2 3" xfId="1143"/>
    <cellStyle name="Millares 11 5 3 2 2 4" xfId="1144"/>
    <cellStyle name="Millares 11 5 3 2 3" xfId="1145"/>
    <cellStyle name="Millares 11 5 3 2 4" xfId="1146"/>
    <cellStyle name="Millares 11 5 3 2 5" xfId="1147"/>
    <cellStyle name="Millares 11 5 3 3" xfId="1148"/>
    <cellStyle name="Millares 11 5 3 3 2" xfId="1149"/>
    <cellStyle name="Millares 11 5 3 3 3" xfId="1150"/>
    <cellStyle name="Millares 11 5 3 3 4" xfId="1151"/>
    <cellStyle name="Millares 11 5 3 4" xfId="1152"/>
    <cellStyle name="Millares 11 5 3 5" xfId="1153"/>
    <cellStyle name="Millares 11 5 3 6" xfId="1154"/>
    <cellStyle name="Millares 11 5 4" xfId="1155"/>
    <cellStyle name="Millares 11 5 4 2" xfId="1156"/>
    <cellStyle name="Millares 11 5 4 2 2" xfId="1157"/>
    <cellStyle name="Millares 11 5 4 2 3" xfId="1158"/>
    <cellStyle name="Millares 11 5 4 2 4" xfId="1159"/>
    <cellStyle name="Millares 11 5 4 3" xfId="1160"/>
    <cellStyle name="Millares 11 5 4 4" xfId="1161"/>
    <cellStyle name="Millares 11 5 4 5" xfId="1162"/>
    <cellStyle name="Millares 11 5 4 6" xfId="1163"/>
    <cellStyle name="Millares 11 5 5" xfId="1164"/>
    <cellStyle name="Millares 11 5 5 2" xfId="1165"/>
    <cellStyle name="Millares 11 5 5 3" xfId="1166"/>
    <cellStyle name="Millares 11 5 5 4" xfId="1167"/>
    <cellStyle name="Millares 11 5 6" xfId="1168"/>
    <cellStyle name="Millares 11 5 7" xfId="1169"/>
    <cellStyle name="Millares 11 5 8" xfId="1170"/>
    <cellStyle name="Millares 11 5 9" xfId="1171"/>
    <cellStyle name="Millares 11 6" xfId="1172"/>
    <cellStyle name="Millares 11 6 2" xfId="1173"/>
    <cellStyle name="Millares 11 6 2 2" xfId="1174"/>
    <cellStyle name="Millares 11 6 2 2 2" xfId="1175"/>
    <cellStyle name="Millares 11 6 2 2 2 2" xfId="1176"/>
    <cellStyle name="Millares 11 6 2 2 2 3" xfId="1177"/>
    <cellStyle name="Millares 11 6 2 2 2 4" xfId="1178"/>
    <cellStyle name="Millares 11 6 2 2 3" xfId="1179"/>
    <cellStyle name="Millares 11 6 2 2 4" xfId="1180"/>
    <cellStyle name="Millares 11 6 2 2 5" xfId="1181"/>
    <cellStyle name="Millares 11 6 2 3" xfId="1182"/>
    <cellStyle name="Millares 11 6 2 3 2" xfId="1183"/>
    <cellStyle name="Millares 11 6 2 3 3" xfId="1184"/>
    <cellStyle name="Millares 11 6 2 3 4" xfId="1185"/>
    <cellStyle name="Millares 11 6 2 4" xfId="1186"/>
    <cellStyle name="Millares 11 6 2 5" xfId="1187"/>
    <cellStyle name="Millares 11 6 2 6" xfId="1188"/>
    <cellStyle name="Millares 11 6 3" xfId="1189"/>
    <cellStyle name="Millares 11 6 3 2" xfId="1190"/>
    <cellStyle name="Millares 11 6 3 2 2" xfId="1191"/>
    <cellStyle name="Millares 11 6 3 2 3" xfId="1192"/>
    <cellStyle name="Millares 11 6 3 2 4" xfId="1193"/>
    <cellStyle name="Millares 11 6 3 3" xfId="1194"/>
    <cellStyle name="Millares 11 6 3 4" xfId="1195"/>
    <cellStyle name="Millares 11 6 3 5" xfId="1196"/>
    <cellStyle name="Millares 11 6 3 6" xfId="1197"/>
    <cellStyle name="Millares 11 6 4" xfId="1198"/>
    <cellStyle name="Millares 11 6 4 2" xfId="1199"/>
    <cellStyle name="Millares 11 6 4 3" xfId="1200"/>
    <cellStyle name="Millares 11 6 4 4" xfId="1201"/>
    <cellStyle name="Millares 11 6 5" xfId="1202"/>
    <cellStyle name="Millares 11 6 6" xfId="1203"/>
    <cellStyle name="Millares 11 6 7" xfId="1204"/>
    <cellStyle name="Millares 11 6 8" xfId="1205"/>
    <cellStyle name="Millares 11 7" xfId="1206"/>
    <cellStyle name="Millares 11 7 2" xfId="1207"/>
    <cellStyle name="Millares 11 7 2 2" xfId="1208"/>
    <cellStyle name="Millares 11 7 2 2 2" xfId="1209"/>
    <cellStyle name="Millares 11 7 2 2 3" xfId="1210"/>
    <cellStyle name="Millares 11 7 2 2 4" xfId="1211"/>
    <cellStyle name="Millares 11 7 2 3" xfId="1212"/>
    <cellStyle name="Millares 11 7 2 4" xfId="1213"/>
    <cellStyle name="Millares 11 7 2 5" xfId="1214"/>
    <cellStyle name="Millares 11 7 3" xfId="1215"/>
    <cellStyle name="Millares 11 7 3 2" xfId="1216"/>
    <cellStyle name="Millares 11 7 3 3" xfId="1217"/>
    <cellStyle name="Millares 11 7 3 4" xfId="1218"/>
    <cellStyle name="Millares 11 7 4" xfId="1219"/>
    <cellStyle name="Millares 11 7 5" xfId="1220"/>
    <cellStyle name="Millares 11 7 6" xfId="1221"/>
    <cellStyle name="Millares 11 8" xfId="1222"/>
    <cellStyle name="Millares 11 8 2" xfId="1223"/>
    <cellStyle name="Millares 11 8 2 2" xfId="1224"/>
    <cellStyle name="Millares 11 8 2 3" xfId="1225"/>
    <cellStyle name="Millares 11 8 2 4" xfId="1226"/>
    <cellStyle name="Millares 11 8 3" xfId="1227"/>
    <cellStyle name="Millares 11 8 4" xfId="1228"/>
    <cellStyle name="Millares 11 8 5" xfId="1229"/>
    <cellStyle name="Millares 11 8 6" xfId="1230"/>
    <cellStyle name="Millares 11 9" xfId="1231"/>
    <cellStyle name="Millares 11 9 2" xfId="1232"/>
    <cellStyle name="Millares 11 9 3" xfId="1233"/>
    <cellStyle name="Millares 11 9 4" xfId="1234"/>
    <cellStyle name="Millares 110" xfId="1235"/>
    <cellStyle name="Millares 111" xfId="1236"/>
    <cellStyle name="Millares 112" xfId="1237"/>
    <cellStyle name="Millares 112 2" xfId="1238"/>
    <cellStyle name="Millares 113" xfId="1239"/>
    <cellStyle name="Millares 114" xfId="1240"/>
    <cellStyle name="Millares 114 2" xfId="61019"/>
    <cellStyle name="Millares 115" xfId="1241"/>
    <cellStyle name="Millares 116" xfId="1242"/>
    <cellStyle name="Millares 116 2" xfId="1243"/>
    <cellStyle name="Millares 117" xfId="1244"/>
    <cellStyle name="Millares 118" xfId="1245"/>
    <cellStyle name="Millares 119" xfId="1246"/>
    <cellStyle name="Millares 12" xfId="1247"/>
    <cellStyle name="Millares 12 2" xfId="1248"/>
    <cellStyle name="Millares 12 3" xfId="61020"/>
    <cellStyle name="Millares 120" xfId="1249"/>
    <cellStyle name="Millares 121" xfId="1250"/>
    <cellStyle name="Millares 122" xfId="1251"/>
    <cellStyle name="Millares 123" xfId="1252"/>
    <cellStyle name="Millares 124" xfId="1253"/>
    <cellStyle name="Millares 125" xfId="1254"/>
    <cellStyle name="Millares 126" xfId="1255"/>
    <cellStyle name="Millares 127" xfId="1256"/>
    <cellStyle name="Millares 128" xfId="1257"/>
    <cellStyle name="Millares 129" xfId="1258"/>
    <cellStyle name="Millares 13" xfId="1259"/>
    <cellStyle name="Millares 13 2" xfId="1260"/>
    <cellStyle name="Millares 130" xfId="1261"/>
    <cellStyle name="Millares 131" xfId="1262"/>
    <cellStyle name="Millares 132" xfId="1263"/>
    <cellStyle name="Millares 133" xfId="1264"/>
    <cellStyle name="Millares 134" xfId="1265"/>
    <cellStyle name="Millares 135" xfId="1266"/>
    <cellStyle name="Millares 136" xfId="1267"/>
    <cellStyle name="Millares 137" xfId="1268"/>
    <cellStyle name="Millares 138" xfId="1269"/>
    <cellStyle name="Millares 139" xfId="1270"/>
    <cellStyle name="Millares 14" xfId="1271"/>
    <cellStyle name="Millares 14 2" xfId="1272"/>
    <cellStyle name="Millares 140" xfId="1273"/>
    <cellStyle name="Millares 141" xfId="1274"/>
    <cellStyle name="Millares 15" xfId="1275"/>
    <cellStyle name="Millares 15 10" xfId="1276"/>
    <cellStyle name="Millares 15 11" xfId="1277"/>
    <cellStyle name="Millares 15 12" xfId="1278"/>
    <cellStyle name="Millares 15 13" xfId="1279"/>
    <cellStyle name="Millares 15 2" xfId="1280"/>
    <cellStyle name="Millares 15 2 10" xfId="1281"/>
    <cellStyle name="Millares 15 2 2" xfId="1282"/>
    <cellStyle name="Millares 15 2 2 2" xfId="1283"/>
    <cellStyle name="Millares 15 2 2 2 2" xfId="1284"/>
    <cellStyle name="Millares 15 2 2 2 2 2" xfId="1285"/>
    <cellStyle name="Millares 15 2 2 2 2 2 2" xfId="1286"/>
    <cellStyle name="Millares 15 2 2 2 2 2 2 2" xfId="1287"/>
    <cellStyle name="Millares 15 2 2 2 2 2 2 3" xfId="1288"/>
    <cellStyle name="Millares 15 2 2 2 2 2 2 4" xfId="1289"/>
    <cellStyle name="Millares 15 2 2 2 2 2 3" xfId="1290"/>
    <cellStyle name="Millares 15 2 2 2 2 2 4" xfId="1291"/>
    <cellStyle name="Millares 15 2 2 2 2 2 5" xfId="1292"/>
    <cellStyle name="Millares 15 2 2 2 2 3" xfId="1293"/>
    <cellStyle name="Millares 15 2 2 2 2 3 2" xfId="1294"/>
    <cellStyle name="Millares 15 2 2 2 2 3 3" xfId="1295"/>
    <cellStyle name="Millares 15 2 2 2 2 3 4" xfId="1296"/>
    <cellStyle name="Millares 15 2 2 2 2 4" xfId="1297"/>
    <cellStyle name="Millares 15 2 2 2 2 5" xfId="1298"/>
    <cellStyle name="Millares 15 2 2 2 2 6" xfId="1299"/>
    <cellStyle name="Millares 15 2 2 2 3" xfId="1300"/>
    <cellStyle name="Millares 15 2 2 2 3 2" xfId="1301"/>
    <cellStyle name="Millares 15 2 2 2 3 2 2" xfId="1302"/>
    <cellStyle name="Millares 15 2 2 2 3 2 3" xfId="1303"/>
    <cellStyle name="Millares 15 2 2 2 3 2 4" xfId="1304"/>
    <cellStyle name="Millares 15 2 2 2 3 3" xfId="1305"/>
    <cellStyle name="Millares 15 2 2 2 3 4" xfId="1306"/>
    <cellStyle name="Millares 15 2 2 2 3 5" xfId="1307"/>
    <cellStyle name="Millares 15 2 2 2 3 6" xfId="1308"/>
    <cellStyle name="Millares 15 2 2 2 4" xfId="1309"/>
    <cellStyle name="Millares 15 2 2 2 4 2" xfId="1310"/>
    <cellStyle name="Millares 15 2 2 2 4 3" xfId="1311"/>
    <cellStyle name="Millares 15 2 2 2 4 4" xfId="1312"/>
    <cellStyle name="Millares 15 2 2 2 5" xfId="1313"/>
    <cellStyle name="Millares 15 2 2 2 6" xfId="1314"/>
    <cellStyle name="Millares 15 2 2 2 7" xfId="1315"/>
    <cellStyle name="Millares 15 2 2 2 8" xfId="1316"/>
    <cellStyle name="Millares 15 2 2 3" xfId="1317"/>
    <cellStyle name="Millares 15 2 2 3 2" xfId="1318"/>
    <cellStyle name="Millares 15 2 2 3 2 2" xfId="1319"/>
    <cellStyle name="Millares 15 2 2 3 2 2 2" xfId="1320"/>
    <cellStyle name="Millares 15 2 2 3 2 2 3" xfId="1321"/>
    <cellStyle name="Millares 15 2 2 3 2 2 4" xfId="1322"/>
    <cellStyle name="Millares 15 2 2 3 2 3" xfId="1323"/>
    <cellStyle name="Millares 15 2 2 3 2 4" xfId="1324"/>
    <cellStyle name="Millares 15 2 2 3 2 5" xfId="1325"/>
    <cellStyle name="Millares 15 2 2 3 3" xfId="1326"/>
    <cellStyle name="Millares 15 2 2 3 3 2" xfId="1327"/>
    <cellStyle name="Millares 15 2 2 3 3 3" xfId="1328"/>
    <cellStyle name="Millares 15 2 2 3 3 4" xfId="1329"/>
    <cellStyle name="Millares 15 2 2 3 4" xfId="1330"/>
    <cellStyle name="Millares 15 2 2 3 5" xfId="1331"/>
    <cellStyle name="Millares 15 2 2 3 6" xfId="1332"/>
    <cellStyle name="Millares 15 2 2 4" xfId="1333"/>
    <cellStyle name="Millares 15 2 2 4 2" xfId="1334"/>
    <cellStyle name="Millares 15 2 2 4 2 2" xfId="1335"/>
    <cellStyle name="Millares 15 2 2 4 2 3" xfId="1336"/>
    <cellStyle name="Millares 15 2 2 4 2 4" xfId="1337"/>
    <cellStyle name="Millares 15 2 2 4 3" xfId="1338"/>
    <cellStyle name="Millares 15 2 2 4 4" xfId="1339"/>
    <cellStyle name="Millares 15 2 2 4 5" xfId="1340"/>
    <cellStyle name="Millares 15 2 2 4 6" xfId="1341"/>
    <cellStyle name="Millares 15 2 2 5" xfId="1342"/>
    <cellStyle name="Millares 15 2 2 5 2" xfId="1343"/>
    <cellStyle name="Millares 15 2 2 5 3" xfId="1344"/>
    <cellStyle name="Millares 15 2 2 5 4" xfId="1345"/>
    <cellStyle name="Millares 15 2 2 6" xfId="1346"/>
    <cellStyle name="Millares 15 2 2 7" xfId="1347"/>
    <cellStyle name="Millares 15 2 2 8" xfId="1348"/>
    <cellStyle name="Millares 15 2 2 9" xfId="1349"/>
    <cellStyle name="Millares 15 2 3" xfId="1350"/>
    <cellStyle name="Millares 15 2 3 2" xfId="1351"/>
    <cellStyle name="Millares 15 2 3 2 2" xfId="1352"/>
    <cellStyle name="Millares 15 2 3 2 2 2" xfId="1353"/>
    <cellStyle name="Millares 15 2 3 2 2 2 2" xfId="1354"/>
    <cellStyle name="Millares 15 2 3 2 2 2 3" xfId="1355"/>
    <cellStyle name="Millares 15 2 3 2 2 2 4" xfId="1356"/>
    <cellStyle name="Millares 15 2 3 2 2 3" xfId="1357"/>
    <cellStyle name="Millares 15 2 3 2 2 4" xfId="1358"/>
    <cellStyle name="Millares 15 2 3 2 2 5" xfId="1359"/>
    <cellStyle name="Millares 15 2 3 2 3" xfId="1360"/>
    <cellStyle name="Millares 15 2 3 2 3 2" xfId="1361"/>
    <cellStyle name="Millares 15 2 3 2 3 3" xfId="1362"/>
    <cellStyle name="Millares 15 2 3 2 3 4" xfId="1363"/>
    <cellStyle name="Millares 15 2 3 2 4" xfId="1364"/>
    <cellStyle name="Millares 15 2 3 2 5" xfId="1365"/>
    <cellStyle name="Millares 15 2 3 2 6" xfId="1366"/>
    <cellStyle name="Millares 15 2 3 3" xfId="1367"/>
    <cellStyle name="Millares 15 2 3 3 2" xfId="1368"/>
    <cellStyle name="Millares 15 2 3 3 2 2" xfId="1369"/>
    <cellStyle name="Millares 15 2 3 3 2 3" xfId="1370"/>
    <cellStyle name="Millares 15 2 3 3 2 4" xfId="1371"/>
    <cellStyle name="Millares 15 2 3 3 3" xfId="1372"/>
    <cellStyle name="Millares 15 2 3 3 4" xfId="1373"/>
    <cellStyle name="Millares 15 2 3 3 5" xfId="1374"/>
    <cellStyle name="Millares 15 2 3 3 6" xfId="1375"/>
    <cellStyle name="Millares 15 2 3 4" xfId="1376"/>
    <cellStyle name="Millares 15 2 3 4 2" xfId="1377"/>
    <cellStyle name="Millares 15 2 3 4 3" xfId="1378"/>
    <cellStyle name="Millares 15 2 3 4 4" xfId="1379"/>
    <cellStyle name="Millares 15 2 3 5" xfId="1380"/>
    <cellStyle name="Millares 15 2 3 6" xfId="1381"/>
    <cellStyle name="Millares 15 2 3 7" xfId="1382"/>
    <cellStyle name="Millares 15 2 3 8" xfId="1383"/>
    <cellStyle name="Millares 15 2 4" xfId="1384"/>
    <cellStyle name="Millares 15 2 4 2" xfId="1385"/>
    <cellStyle name="Millares 15 2 4 2 2" xfId="1386"/>
    <cellStyle name="Millares 15 2 4 2 2 2" xfId="1387"/>
    <cellStyle name="Millares 15 2 4 2 2 3" xfId="1388"/>
    <cellStyle name="Millares 15 2 4 2 2 4" xfId="1389"/>
    <cellStyle name="Millares 15 2 4 2 3" xfId="1390"/>
    <cellStyle name="Millares 15 2 4 2 4" xfId="1391"/>
    <cellStyle name="Millares 15 2 4 2 5" xfId="1392"/>
    <cellStyle name="Millares 15 2 4 3" xfId="1393"/>
    <cellStyle name="Millares 15 2 4 3 2" xfId="1394"/>
    <cellStyle name="Millares 15 2 4 3 3" xfId="1395"/>
    <cellStyle name="Millares 15 2 4 3 4" xfId="1396"/>
    <cellStyle name="Millares 15 2 4 4" xfId="1397"/>
    <cellStyle name="Millares 15 2 4 5" xfId="1398"/>
    <cellStyle name="Millares 15 2 4 6" xfId="1399"/>
    <cellStyle name="Millares 15 2 5" xfId="1400"/>
    <cellStyle name="Millares 15 2 5 2" xfId="1401"/>
    <cellStyle name="Millares 15 2 5 2 2" xfId="1402"/>
    <cellStyle name="Millares 15 2 5 2 3" xfId="1403"/>
    <cellStyle name="Millares 15 2 5 2 4" xfId="1404"/>
    <cellStyle name="Millares 15 2 5 3" xfId="1405"/>
    <cellStyle name="Millares 15 2 5 4" xfId="1406"/>
    <cellStyle name="Millares 15 2 5 5" xfId="1407"/>
    <cellStyle name="Millares 15 2 5 6" xfId="1408"/>
    <cellStyle name="Millares 15 2 6" xfId="1409"/>
    <cellStyle name="Millares 15 2 6 2" xfId="1410"/>
    <cellStyle name="Millares 15 2 6 3" xfId="1411"/>
    <cellStyle name="Millares 15 2 6 4" xfId="1412"/>
    <cellStyle name="Millares 15 2 7" xfId="1413"/>
    <cellStyle name="Millares 15 2 8" xfId="1414"/>
    <cellStyle name="Millares 15 2 9" xfId="1415"/>
    <cellStyle name="Millares 15 3" xfId="1416"/>
    <cellStyle name="Millares 15 3 2" xfId="1417"/>
    <cellStyle name="Millares 15 3 2 2" xfId="1418"/>
    <cellStyle name="Millares 15 3 2 2 2" xfId="1419"/>
    <cellStyle name="Millares 15 3 2 2 2 2" xfId="1420"/>
    <cellStyle name="Millares 15 3 2 2 2 2 2" xfId="1421"/>
    <cellStyle name="Millares 15 3 2 2 2 2 3" xfId="1422"/>
    <cellStyle name="Millares 15 3 2 2 2 2 4" xfId="1423"/>
    <cellStyle name="Millares 15 3 2 2 2 3" xfId="1424"/>
    <cellStyle name="Millares 15 3 2 2 2 4" xfId="1425"/>
    <cellStyle name="Millares 15 3 2 2 2 5" xfId="1426"/>
    <cellStyle name="Millares 15 3 2 2 3" xfId="1427"/>
    <cellStyle name="Millares 15 3 2 2 3 2" xfId="1428"/>
    <cellStyle name="Millares 15 3 2 2 3 3" xfId="1429"/>
    <cellStyle name="Millares 15 3 2 2 3 4" xfId="1430"/>
    <cellStyle name="Millares 15 3 2 2 4" xfId="1431"/>
    <cellStyle name="Millares 15 3 2 2 5" xfId="1432"/>
    <cellStyle name="Millares 15 3 2 2 6" xfId="1433"/>
    <cellStyle name="Millares 15 3 2 3" xfId="1434"/>
    <cellStyle name="Millares 15 3 2 3 2" xfId="1435"/>
    <cellStyle name="Millares 15 3 2 3 2 2" xfId="1436"/>
    <cellStyle name="Millares 15 3 2 3 2 3" xfId="1437"/>
    <cellStyle name="Millares 15 3 2 3 2 4" xfId="1438"/>
    <cellStyle name="Millares 15 3 2 3 3" xfId="1439"/>
    <cellStyle name="Millares 15 3 2 3 4" xfId="1440"/>
    <cellStyle name="Millares 15 3 2 3 5" xfId="1441"/>
    <cellStyle name="Millares 15 3 2 3 6" xfId="1442"/>
    <cellStyle name="Millares 15 3 2 4" xfId="1443"/>
    <cellStyle name="Millares 15 3 2 4 2" xfId="1444"/>
    <cellStyle name="Millares 15 3 2 4 3" xfId="1445"/>
    <cellStyle name="Millares 15 3 2 4 4" xfId="1446"/>
    <cellStyle name="Millares 15 3 2 5" xfId="1447"/>
    <cellStyle name="Millares 15 3 2 6" xfId="1448"/>
    <cellStyle name="Millares 15 3 2 7" xfId="1449"/>
    <cellStyle name="Millares 15 3 2 8" xfId="1450"/>
    <cellStyle name="Millares 15 3 3" xfId="1451"/>
    <cellStyle name="Millares 15 3 3 2" xfId="1452"/>
    <cellStyle name="Millares 15 3 3 2 2" xfId="1453"/>
    <cellStyle name="Millares 15 3 3 2 2 2" xfId="1454"/>
    <cellStyle name="Millares 15 3 3 2 2 3" xfId="1455"/>
    <cellStyle name="Millares 15 3 3 2 2 4" xfId="1456"/>
    <cellStyle name="Millares 15 3 3 2 3" xfId="1457"/>
    <cellStyle name="Millares 15 3 3 2 4" xfId="1458"/>
    <cellStyle name="Millares 15 3 3 2 5" xfId="1459"/>
    <cellStyle name="Millares 15 3 3 3" xfId="1460"/>
    <cellStyle name="Millares 15 3 3 3 2" xfId="1461"/>
    <cellStyle name="Millares 15 3 3 3 3" xfId="1462"/>
    <cellStyle name="Millares 15 3 3 3 4" xfId="1463"/>
    <cellStyle name="Millares 15 3 3 4" xfId="1464"/>
    <cellStyle name="Millares 15 3 3 5" xfId="1465"/>
    <cellStyle name="Millares 15 3 3 6" xfId="1466"/>
    <cellStyle name="Millares 15 3 4" xfId="1467"/>
    <cellStyle name="Millares 15 3 4 2" xfId="1468"/>
    <cellStyle name="Millares 15 3 4 2 2" xfId="1469"/>
    <cellStyle name="Millares 15 3 4 2 3" xfId="1470"/>
    <cellStyle name="Millares 15 3 4 2 4" xfId="1471"/>
    <cellStyle name="Millares 15 3 4 3" xfId="1472"/>
    <cellStyle name="Millares 15 3 4 4" xfId="1473"/>
    <cellStyle name="Millares 15 3 4 5" xfId="1474"/>
    <cellStyle name="Millares 15 3 4 6" xfId="1475"/>
    <cellStyle name="Millares 15 3 5" xfId="1476"/>
    <cellStyle name="Millares 15 3 5 2" xfId="1477"/>
    <cellStyle name="Millares 15 3 5 3" xfId="1478"/>
    <cellStyle name="Millares 15 3 5 4" xfId="1479"/>
    <cellStyle name="Millares 15 3 6" xfId="1480"/>
    <cellStyle name="Millares 15 3 7" xfId="1481"/>
    <cellStyle name="Millares 15 3 8" xfId="1482"/>
    <cellStyle name="Millares 15 3 9" xfId="1483"/>
    <cellStyle name="Millares 15 4" xfId="1484"/>
    <cellStyle name="Millares 15 4 2" xfId="1485"/>
    <cellStyle name="Millares 15 4 2 2" xfId="1486"/>
    <cellStyle name="Millares 15 4 2 2 2" xfId="1487"/>
    <cellStyle name="Millares 15 4 2 2 2 2" xfId="1488"/>
    <cellStyle name="Millares 15 4 2 2 2 2 2" xfId="1489"/>
    <cellStyle name="Millares 15 4 2 2 2 2 3" xfId="1490"/>
    <cellStyle name="Millares 15 4 2 2 2 2 4" xfId="1491"/>
    <cellStyle name="Millares 15 4 2 2 2 3" xfId="1492"/>
    <cellStyle name="Millares 15 4 2 2 2 4" xfId="1493"/>
    <cellStyle name="Millares 15 4 2 2 2 5" xfId="1494"/>
    <cellStyle name="Millares 15 4 2 2 3" xfId="1495"/>
    <cellStyle name="Millares 15 4 2 2 3 2" xfId="1496"/>
    <cellStyle name="Millares 15 4 2 2 3 3" xfId="1497"/>
    <cellStyle name="Millares 15 4 2 2 3 4" xfId="1498"/>
    <cellStyle name="Millares 15 4 2 2 4" xfId="1499"/>
    <cellStyle name="Millares 15 4 2 2 5" xfId="1500"/>
    <cellStyle name="Millares 15 4 2 2 6" xfId="1501"/>
    <cellStyle name="Millares 15 4 2 3" xfId="1502"/>
    <cellStyle name="Millares 15 4 2 3 2" xfId="1503"/>
    <cellStyle name="Millares 15 4 2 3 2 2" xfId="1504"/>
    <cellStyle name="Millares 15 4 2 3 2 3" xfId="1505"/>
    <cellStyle name="Millares 15 4 2 3 2 4" xfId="1506"/>
    <cellStyle name="Millares 15 4 2 3 3" xfId="1507"/>
    <cellStyle name="Millares 15 4 2 3 4" xfId="1508"/>
    <cellStyle name="Millares 15 4 2 3 5" xfId="1509"/>
    <cellStyle name="Millares 15 4 2 3 6" xfId="1510"/>
    <cellStyle name="Millares 15 4 2 4" xfId="1511"/>
    <cellStyle name="Millares 15 4 2 4 2" xfId="1512"/>
    <cellStyle name="Millares 15 4 2 4 3" xfId="1513"/>
    <cellStyle name="Millares 15 4 2 4 4" xfId="1514"/>
    <cellStyle name="Millares 15 4 2 5" xfId="1515"/>
    <cellStyle name="Millares 15 4 2 6" xfId="1516"/>
    <cellStyle name="Millares 15 4 2 7" xfId="1517"/>
    <cellStyle name="Millares 15 4 2 8" xfId="1518"/>
    <cellStyle name="Millares 15 4 3" xfId="1519"/>
    <cellStyle name="Millares 15 4 3 2" xfId="1520"/>
    <cellStyle name="Millares 15 4 3 2 2" xfId="1521"/>
    <cellStyle name="Millares 15 4 3 2 2 2" xfId="1522"/>
    <cellStyle name="Millares 15 4 3 2 2 3" xfId="1523"/>
    <cellStyle name="Millares 15 4 3 2 2 4" xfId="1524"/>
    <cellStyle name="Millares 15 4 3 2 3" xfId="1525"/>
    <cellStyle name="Millares 15 4 3 2 4" xfId="1526"/>
    <cellStyle name="Millares 15 4 3 2 5" xfId="1527"/>
    <cellStyle name="Millares 15 4 3 3" xfId="1528"/>
    <cellStyle name="Millares 15 4 3 3 2" xfId="1529"/>
    <cellStyle name="Millares 15 4 3 3 3" xfId="1530"/>
    <cellStyle name="Millares 15 4 3 3 4" xfId="1531"/>
    <cellStyle name="Millares 15 4 3 4" xfId="1532"/>
    <cellStyle name="Millares 15 4 3 5" xfId="1533"/>
    <cellStyle name="Millares 15 4 3 6" xfId="1534"/>
    <cellStyle name="Millares 15 4 4" xfId="1535"/>
    <cellStyle name="Millares 15 4 4 2" xfId="1536"/>
    <cellStyle name="Millares 15 4 4 2 2" xfId="1537"/>
    <cellStyle name="Millares 15 4 4 2 3" xfId="1538"/>
    <cellStyle name="Millares 15 4 4 2 4" xfId="1539"/>
    <cellStyle name="Millares 15 4 4 3" xfId="1540"/>
    <cellStyle name="Millares 15 4 4 4" xfId="1541"/>
    <cellStyle name="Millares 15 4 4 5" xfId="1542"/>
    <cellStyle name="Millares 15 4 4 6" xfId="1543"/>
    <cellStyle name="Millares 15 4 5" xfId="1544"/>
    <cellStyle name="Millares 15 4 5 2" xfId="1545"/>
    <cellStyle name="Millares 15 4 5 3" xfId="1546"/>
    <cellStyle name="Millares 15 4 5 4" xfId="1547"/>
    <cellStyle name="Millares 15 4 6" xfId="1548"/>
    <cellStyle name="Millares 15 4 7" xfId="1549"/>
    <cellStyle name="Millares 15 4 8" xfId="1550"/>
    <cellStyle name="Millares 15 4 9" xfId="1551"/>
    <cellStyle name="Millares 15 5" xfId="1552"/>
    <cellStyle name="Millares 15 5 2" xfId="1553"/>
    <cellStyle name="Millares 15 5 2 2" xfId="1554"/>
    <cellStyle name="Millares 15 5 2 2 2" xfId="1555"/>
    <cellStyle name="Millares 15 5 2 2 2 2" xfId="1556"/>
    <cellStyle name="Millares 15 5 2 2 2 2 2" xfId="1557"/>
    <cellStyle name="Millares 15 5 2 2 2 2 3" xfId="1558"/>
    <cellStyle name="Millares 15 5 2 2 2 2 4" xfId="1559"/>
    <cellStyle name="Millares 15 5 2 2 2 3" xfId="1560"/>
    <cellStyle name="Millares 15 5 2 2 2 4" xfId="1561"/>
    <cellStyle name="Millares 15 5 2 2 2 5" xfId="1562"/>
    <cellStyle name="Millares 15 5 2 2 3" xfId="1563"/>
    <cellStyle name="Millares 15 5 2 2 3 2" xfId="1564"/>
    <cellStyle name="Millares 15 5 2 2 3 3" xfId="1565"/>
    <cellStyle name="Millares 15 5 2 2 3 4" xfId="1566"/>
    <cellStyle name="Millares 15 5 2 2 4" xfId="1567"/>
    <cellStyle name="Millares 15 5 2 2 5" xfId="1568"/>
    <cellStyle name="Millares 15 5 2 2 6" xfId="1569"/>
    <cellStyle name="Millares 15 5 2 3" xfId="1570"/>
    <cellStyle name="Millares 15 5 2 3 2" xfId="1571"/>
    <cellStyle name="Millares 15 5 2 3 2 2" xfId="1572"/>
    <cellStyle name="Millares 15 5 2 3 2 3" xfId="1573"/>
    <cellStyle name="Millares 15 5 2 3 2 4" xfId="1574"/>
    <cellStyle name="Millares 15 5 2 3 3" xfId="1575"/>
    <cellStyle name="Millares 15 5 2 3 4" xfId="1576"/>
    <cellStyle name="Millares 15 5 2 3 5" xfId="1577"/>
    <cellStyle name="Millares 15 5 2 3 6" xfId="1578"/>
    <cellStyle name="Millares 15 5 2 4" xfId="1579"/>
    <cellStyle name="Millares 15 5 2 4 2" xfId="1580"/>
    <cellStyle name="Millares 15 5 2 4 3" xfId="1581"/>
    <cellStyle name="Millares 15 5 2 4 4" xfId="1582"/>
    <cellStyle name="Millares 15 5 2 5" xfId="1583"/>
    <cellStyle name="Millares 15 5 2 6" xfId="1584"/>
    <cellStyle name="Millares 15 5 2 7" xfId="1585"/>
    <cellStyle name="Millares 15 5 2 8" xfId="1586"/>
    <cellStyle name="Millares 15 5 3" xfId="1587"/>
    <cellStyle name="Millares 15 5 3 2" xfId="1588"/>
    <cellStyle name="Millares 15 5 3 2 2" xfId="1589"/>
    <cellStyle name="Millares 15 5 3 2 2 2" xfId="1590"/>
    <cellStyle name="Millares 15 5 3 2 2 3" xfId="1591"/>
    <cellStyle name="Millares 15 5 3 2 2 4" xfId="1592"/>
    <cellStyle name="Millares 15 5 3 2 3" xfId="1593"/>
    <cellStyle name="Millares 15 5 3 2 4" xfId="1594"/>
    <cellStyle name="Millares 15 5 3 2 5" xfId="1595"/>
    <cellStyle name="Millares 15 5 3 3" xfId="1596"/>
    <cellStyle name="Millares 15 5 3 3 2" xfId="1597"/>
    <cellStyle name="Millares 15 5 3 3 3" xfId="1598"/>
    <cellStyle name="Millares 15 5 3 3 4" xfId="1599"/>
    <cellStyle name="Millares 15 5 3 4" xfId="1600"/>
    <cellStyle name="Millares 15 5 3 5" xfId="1601"/>
    <cellStyle name="Millares 15 5 3 6" xfId="1602"/>
    <cellStyle name="Millares 15 5 4" xfId="1603"/>
    <cellStyle name="Millares 15 5 4 2" xfId="1604"/>
    <cellStyle name="Millares 15 5 4 2 2" xfId="1605"/>
    <cellStyle name="Millares 15 5 4 2 3" xfId="1606"/>
    <cellStyle name="Millares 15 5 4 2 4" xfId="1607"/>
    <cellStyle name="Millares 15 5 4 3" xfId="1608"/>
    <cellStyle name="Millares 15 5 4 4" xfId="1609"/>
    <cellStyle name="Millares 15 5 4 5" xfId="1610"/>
    <cellStyle name="Millares 15 5 4 6" xfId="1611"/>
    <cellStyle name="Millares 15 5 5" xfId="1612"/>
    <cellStyle name="Millares 15 5 5 2" xfId="1613"/>
    <cellStyle name="Millares 15 5 5 3" xfId="1614"/>
    <cellStyle name="Millares 15 5 5 4" xfId="1615"/>
    <cellStyle name="Millares 15 5 6" xfId="1616"/>
    <cellStyle name="Millares 15 5 7" xfId="1617"/>
    <cellStyle name="Millares 15 5 8" xfId="1618"/>
    <cellStyle name="Millares 15 5 9" xfId="1619"/>
    <cellStyle name="Millares 15 6" xfId="1620"/>
    <cellStyle name="Millares 15 6 2" xfId="1621"/>
    <cellStyle name="Millares 15 6 2 2" xfId="1622"/>
    <cellStyle name="Millares 15 6 2 2 2" xfId="1623"/>
    <cellStyle name="Millares 15 6 2 2 2 2" xfId="1624"/>
    <cellStyle name="Millares 15 6 2 2 2 3" xfId="1625"/>
    <cellStyle name="Millares 15 6 2 2 2 4" xfId="1626"/>
    <cellStyle name="Millares 15 6 2 2 3" xfId="1627"/>
    <cellStyle name="Millares 15 6 2 2 4" xfId="1628"/>
    <cellStyle name="Millares 15 6 2 2 5" xfId="1629"/>
    <cellStyle name="Millares 15 6 2 3" xfId="1630"/>
    <cellStyle name="Millares 15 6 2 3 2" xfId="1631"/>
    <cellStyle name="Millares 15 6 2 3 3" xfId="1632"/>
    <cellStyle name="Millares 15 6 2 3 4" xfId="1633"/>
    <cellStyle name="Millares 15 6 2 4" xfId="1634"/>
    <cellStyle name="Millares 15 6 2 5" xfId="1635"/>
    <cellStyle name="Millares 15 6 2 6" xfId="1636"/>
    <cellStyle name="Millares 15 6 3" xfId="1637"/>
    <cellStyle name="Millares 15 6 3 2" xfId="1638"/>
    <cellStyle name="Millares 15 6 3 2 2" xfId="1639"/>
    <cellStyle name="Millares 15 6 3 2 3" xfId="1640"/>
    <cellStyle name="Millares 15 6 3 2 4" xfId="1641"/>
    <cellStyle name="Millares 15 6 3 3" xfId="1642"/>
    <cellStyle name="Millares 15 6 3 4" xfId="1643"/>
    <cellStyle name="Millares 15 6 3 5" xfId="1644"/>
    <cellStyle name="Millares 15 6 3 6" xfId="1645"/>
    <cellStyle name="Millares 15 6 4" xfId="1646"/>
    <cellStyle name="Millares 15 6 4 2" xfId="1647"/>
    <cellStyle name="Millares 15 6 4 3" xfId="1648"/>
    <cellStyle name="Millares 15 6 4 4" xfId="1649"/>
    <cellStyle name="Millares 15 6 5" xfId="1650"/>
    <cellStyle name="Millares 15 6 6" xfId="1651"/>
    <cellStyle name="Millares 15 6 7" xfId="1652"/>
    <cellStyle name="Millares 15 6 8" xfId="1653"/>
    <cellStyle name="Millares 15 7" xfId="1654"/>
    <cellStyle name="Millares 15 7 2" xfId="1655"/>
    <cellStyle name="Millares 15 7 2 2" xfId="1656"/>
    <cellStyle name="Millares 15 7 2 2 2" xfId="1657"/>
    <cellStyle name="Millares 15 7 2 2 3" xfId="1658"/>
    <cellStyle name="Millares 15 7 2 2 4" xfId="1659"/>
    <cellStyle name="Millares 15 7 2 3" xfId="1660"/>
    <cellStyle name="Millares 15 7 2 4" xfId="1661"/>
    <cellStyle name="Millares 15 7 2 5" xfId="1662"/>
    <cellStyle name="Millares 15 7 3" xfId="1663"/>
    <cellStyle name="Millares 15 7 3 2" xfId="1664"/>
    <cellStyle name="Millares 15 7 3 3" xfId="1665"/>
    <cellStyle name="Millares 15 7 3 4" xfId="1666"/>
    <cellStyle name="Millares 15 7 4" xfId="1667"/>
    <cellStyle name="Millares 15 7 5" xfId="1668"/>
    <cellStyle name="Millares 15 7 6" xfId="1669"/>
    <cellStyle name="Millares 15 8" xfId="1670"/>
    <cellStyle name="Millares 15 8 2" xfId="1671"/>
    <cellStyle name="Millares 15 8 2 2" xfId="1672"/>
    <cellStyle name="Millares 15 8 2 3" xfId="1673"/>
    <cellStyle name="Millares 15 8 2 4" xfId="1674"/>
    <cellStyle name="Millares 15 8 3" xfId="1675"/>
    <cellStyle name="Millares 15 8 4" xfId="1676"/>
    <cellStyle name="Millares 15 8 5" xfId="1677"/>
    <cellStyle name="Millares 15 8 6" xfId="1678"/>
    <cellStyle name="Millares 15 9" xfId="1679"/>
    <cellStyle name="Millares 15 9 2" xfId="1680"/>
    <cellStyle name="Millares 15 9 3" xfId="1681"/>
    <cellStyle name="Millares 15 9 4" xfId="1682"/>
    <cellStyle name="Millares 16" xfId="1683"/>
    <cellStyle name="Millares 17" xfId="1684"/>
    <cellStyle name="Millares 17 10" xfId="1685"/>
    <cellStyle name="Millares 17 11" xfId="1686"/>
    <cellStyle name="Millares 17 12" xfId="1687"/>
    <cellStyle name="Millares 17 13" xfId="1688"/>
    <cellStyle name="Millares 17 2" xfId="1689"/>
    <cellStyle name="Millares 17 2 10" xfId="1690"/>
    <cellStyle name="Millares 17 2 2" xfId="1691"/>
    <cellStyle name="Millares 17 2 2 2" xfId="1692"/>
    <cellStyle name="Millares 17 2 2 2 2" xfId="1693"/>
    <cellStyle name="Millares 17 2 2 2 2 2" xfId="1694"/>
    <cellStyle name="Millares 17 2 2 2 2 2 2" xfId="1695"/>
    <cellStyle name="Millares 17 2 2 2 2 2 2 2" xfId="1696"/>
    <cellStyle name="Millares 17 2 2 2 2 2 2 3" xfId="1697"/>
    <cellStyle name="Millares 17 2 2 2 2 2 2 4" xfId="1698"/>
    <cellStyle name="Millares 17 2 2 2 2 2 3" xfId="1699"/>
    <cellStyle name="Millares 17 2 2 2 2 2 4" xfId="1700"/>
    <cellStyle name="Millares 17 2 2 2 2 2 5" xfId="1701"/>
    <cellStyle name="Millares 17 2 2 2 2 3" xfId="1702"/>
    <cellStyle name="Millares 17 2 2 2 2 3 2" xfId="1703"/>
    <cellStyle name="Millares 17 2 2 2 2 3 3" xfId="1704"/>
    <cellStyle name="Millares 17 2 2 2 2 3 4" xfId="1705"/>
    <cellStyle name="Millares 17 2 2 2 2 4" xfId="1706"/>
    <cellStyle name="Millares 17 2 2 2 2 5" xfId="1707"/>
    <cellStyle name="Millares 17 2 2 2 2 6" xfId="1708"/>
    <cellStyle name="Millares 17 2 2 2 3" xfId="1709"/>
    <cellStyle name="Millares 17 2 2 2 3 2" xfId="1710"/>
    <cellStyle name="Millares 17 2 2 2 3 2 2" xfId="1711"/>
    <cellStyle name="Millares 17 2 2 2 3 2 3" xfId="1712"/>
    <cellStyle name="Millares 17 2 2 2 3 2 4" xfId="1713"/>
    <cellStyle name="Millares 17 2 2 2 3 3" xfId="1714"/>
    <cellStyle name="Millares 17 2 2 2 3 4" xfId="1715"/>
    <cellStyle name="Millares 17 2 2 2 3 5" xfId="1716"/>
    <cellStyle name="Millares 17 2 2 2 3 6" xfId="1717"/>
    <cellStyle name="Millares 17 2 2 2 4" xfId="1718"/>
    <cellStyle name="Millares 17 2 2 2 4 2" xfId="1719"/>
    <cellStyle name="Millares 17 2 2 2 4 3" xfId="1720"/>
    <cellStyle name="Millares 17 2 2 2 4 4" xfId="1721"/>
    <cellStyle name="Millares 17 2 2 2 5" xfId="1722"/>
    <cellStyle name="Millares 17 2 2 2 6" xfId="1723"/>
    <cellStyle name="Millares 17 2 2 2 7" xfId="1724"/>
    <cellStyle name="Millares 17 2 2 2 8" xfId="1725"/>
    <cellStyle name="Millares 17 2 2 3" xfId="1726"/>
    <cellStyle name="Millares 17 2 2 3 2" xfId="1727"/>
    <cellStyle name="Millares 17 2 2 3 2 2" xfId="1728"/>
    <cellStyle name="Millares 17 2 2 3 2 2 2" xfId="1729"/>
    <cellStyle name="Millares 17 2 2 3 2 2 3" xfId="1730"/>
    <cellStyle name="Millares 17 2 2 3 2 2 4" xfId="1731"/>
    <cellStyle name="Millares 17 2 2 3 2 3" xfId="1732"/>
    <cellStyle name="Millares 17 2 2 3 2 4" xfId="1733"/>
    <cellStyle name="Millares 17 2 2 3 2 5" xfId="1734"/>
    <cellStyle name="Millares 17 2 2 3 3" xfId="1735"/>
    <cellStyle name="Millares 17 2 2 3 3 2" xfId="1736"/>
    <cellStyle name="Millares 17 2 2 3 3 3" xfId="1737"/>
    <cellStyle name="Millares 17 2 2 3 3 4" xfId="1738"/>
    <cellStyle name="Millares 17 2 2 3 4" xfId="1739"/>
    <cellStyle name="Millares 17 2 2 3 5" xfId="1740"/>
    <cellStyle name="Millares 17 2 2 3 6" xfId="1741"/>
    <cellStyle name="Millares 17 2 2 4" xfId="1742"/>
    <cellStyle name="Millares 17 2 2 4 2" xfId="1743"/>
    <cellStyle name="Millares 17 2 2 4 2 2" xfId="1744"/>
    <cellStyle name="Millares 17 2 2 4 2 3" xfId="1745"/>
    <cellStyle name="Millares 17 2 2 4 2 4" xfId="1746"/>
    <cellStyle name="Millares 17 2 2 4 3" xfId="1747"/>
    <cellStyle name="Millares 17 2 2 4 4" xfId="1748"/>
    <cellStyle name="Millares 17 2 2 4 5" xfId="1749"/>
    <cellStyle name="Millares 17 2 2 4 6" xfId="1750"/>
    <cellStyle name="Millares 17 2 2 5" xfId="1751"/>
    <cellStyle name="Millares 17 2 2 5 2" xfId="1752"/>
    <cellStyle name="Millares 17 2 2 5 3" xfId="1753"/>
    <cellStyle name="Millares 17 2 2 5 4" xfId="1754"/>
    <cellStyle name="Millares 17 2 2 6" xfId="1755"/>
    <cellStyle name="Millares 17 2 2 7" xfId="1756"/>
    <cellStyle name="Millares 17 2 2 8" xfId="1757"/>
    <cellStyle name="Millares 17 2 2 9" xfId="1758"/>
    <cellStyle name="Millares 17 2 3" xfId="1759"/>
    <cellStyle name="Millares 17 2 3 2" xfId="1760"/>
    <cellStyle name="Millares 17 2 3 2 2" xfId="1761"/>
    <cellStyle name="Millares 17 2 3 2 2 2" xfId="1762"/>
    <cellStyle name="Millares 17 2 3 2 2 2 2" xfId="1763"/>
    <cellStyle name="Millares 17 2 3 2 2 2 3" xfId="1764"/>
    <cellStyle name="Millares 17 2 3 2 2 2 4" xfId="1765"/>
    <cellStyle name="Millares 17 2 3 2 2 3" xfId="1766"/>
    <cellStyle name="Millares 17 2 3 2 2 4" xfId="1767"/>
    <cellStyle name="Millares 17 2 3 2 2 5" xfId="1768"/>
    <cellStyle name="Millares 17 2 3 2 3" xfId="1769"/>
    <cellStyle name="Millares 17 2 3 2 3 2" xfId="1770"/>
    <cellStyle name="Millares 17 2 3 2 3 3" xfId="1771"/>
    <cellStyle name="Millares 17 2 3 2 3 4" xfId="1772"/>
    <cellStyle name="Millares 17 2 3 2 4" xfId="1773"/>
    <cellStyle name="Millares 17 2 3 2 5" xfId="1774"/>
    <cellStyle name="Millares 17 2 3 2 6" xfId="1775"/>
    <cellStyle name="Millares 17 2 3 3" xfId="1776"/>
    <cellStyle name="Millares 17 2 3 3 2" xfId="1777"/>
    <cellStyle name="Millares 17 2 3 3 2 2" xfId="1778"/>
    <cellStyle name="Millares 17 2 3 3 2 3" xfId="1779"/>
    <cellStyle name="Millares 17 2 3 3 2 4" xfId="1780"/>
    <cellStyle name="Millares 17 2 3 3 3" xfId="1781"/>
    <cellStyle name="Millares 17 2 3 3 4" xfId="1782"/>
    <cellStyle name="Millares 17 2 3 3 5" xfId="1783"/>
    <cellStyle name="Millares 17 2 3 3 6" xfId="1784"/>
    <cellStyle name="Millares 17 2 3 4" xfId="1785"/>
    <cellStyle name="Millares 17 2 3 4 2" xfId="1786"/>
    <cellStyle name="Millares 17 2 3 4 3" xfId="1787"/>
    <cellStyle name="Millares 17 2 3 4 4" xfId="1788"/>
    <cellStyle name="Millares 17 2 3 5" xfId="1789"/>
    <cellStyle name="Millares 17 2 3 6" xfId="1790"/>
    <cellStyle name="Millares 17 2 3 7" xfId="1791"/>
    <cellStyle name="Millares 17 2 3 8" xfId="1792"/>
    <cellStyle name="Millares 17 2 4" xfId="1793"/>
    <cellStyle name="Millares 17 2 4 2" xfId="1794"/>
    <cellStyle name="Millares 17 2 4 2 2" xfId="1795"/>
    <cellStyle name="Millares 17 2 4 2 2 2" xfId="1796"/>
    <cellStyle name="Millares 17 2 4 2 2 3" xfId="1797"/>
    <cellStyle name="Millares 17 2 4 2 2 4" xfId="1798"/>
    <cellStyle name="Millares 17 2 4 2 3" xfId="1799"/>
    <cellStyle name="Millares 17 2 4 2 4" xfId="1800"/>
    <cellStyle name="Millares 17 2 4 2 5" xfId="1801"/>
    <cellStyle name="Millares 17 2 4 3" xfId="1802"/>
    <cellStyle name="Millares 17 2 4 3 2" xfId="1803"/>
    <cellStyle name="Millares 17 2 4 3 3" xfId="1804"/>
    <cellStyle name="Millares 17 2 4 3 4" xfId="1805"/>
    <cellStyle name="Millares 17 2 4 4" xfId="1806"/>
    <cellStyle name="Millares 17 2 4 5" xfId="1807"/>
    <cellStyle name="Millares 17 2 4 6" xfId="1808"/>
    <cellStyle name="Millares 17 2 5" xfId="1809"/>
    <cellStyle name="Millares 17 2 5 2" xfId="1810"/>
    <cellStyle name="Millares 17 2 5 2 2" xfId="1811"/>
    <cellStyle name="Millares 17 2 5 2 3" xfId="1812"/>
    <cellStyle name="Millares 17 2 5 2 4" xfId="1813"/>
    <cellStyle name="Millares 17 2 5 3" xfId="1814"/>
    <cellStyle name="Millares 17 2 5 4" xfId="1815"/>
    <cellStyle name="Millares 17 2 5 5" xfId="1816"/>
    <cellStyle name="Millares 17 2 5 6" xfId="1817"/>
    <cellStyle name="Millares 17 2 6" xfId="1818"/>
    <cellStyle name="Millares 17 2 6 2" xfId="1819"/>
    <cellStyle name="Millares 17 2 6 3" xfId="1820"/>
    <cellStyle name="Millares 17 2 6 4" xfId="1821"/>
    <cellStyle name="Millares 17 2 7" xfId="1822"/>
    <cellStyle name="Millares 17 2 8" xfId="1823"/>
    <cellStyle name="Millares 17 2 9" xfId="1824"/>
    <cellStyle name="Millares 17 3" xfId="1825"/>
    <cellStyle name="Millares 17 3 2" xfId="1826"/>
    <cellStyle name="Millares 17 3 2 2" xfId="1827"/>
    <cellStyle name="Millares 17 3 2 2 2" xfId="1828"/>
    <cellStyle name="Millares 17 3 2 2 2 2" xfId="1829"/>
    <cellStyle name="Millares 17 3 2 2 2 2 2" xfId="1830"/>
    <cellStyle name="Millares 17 3 2 2 2 2 3" xfId="1831"/>
    <cellStyle name="Millares 17 3 2 2 2 2 4" xfId="1832"/>
    <cellStyle name="Millares 17 3 2 2 2 3" xfId="1833"/>
    <cellStyle name="Millares 17 3 2 2 2 4" xfId="1834"/>
    <cellStyle name="Millares 17 3 2 2 2 5" xfId="1835"/>
    <cellStyle name="Millares 17 3 2 2 3" xfId="1836"/>
    <cellStyle name="Millares 17 3 2 2 3 2" xfId="1837"/>
    <cellStyle name="Millares 17 3 2 2 3 3" xfId="1838"/>
    <cellStyle name="Millares 17 3 2 2 3 4" xfId="1839"/>
    <cellStyle name="Millares 17 3 2 2 4" xfId="1840"/>
    <cellStyle name="Millares 17 3 2 2 5" xfId="1841"/>
    <cellStyle name="Millares 17 3 2 2 6" xfId="1842"/>
    <cellStyle name="Millares 17 3 2 3" xfId="1843"/>
    <cellStyle name="Millares 17 3 2 3 2" xfId="1844"/>
    <cellStyle name="Millares 17 3 2 3 2 2" xfId="1845"/>
    <cellStyle name="Millares 17 3 2 3 2 3" xfId="1846"/>
    <cellStyle name="Millares 17 3 2 3 2 4" xfId="1847"/>
    <cellStyle name="Millares 17 3 2 3 3" xfId="1848"/>
    <cellStyle name="Millares 17 3 2 3 4" xfId="1849"/>
    <cellStyle name="Millares 17 3 2 3 5" xfId="1850"/>
    <cellStyle name="Millares 17 3 2 3 6" xfId="1851"/>
    <cellStyle name="Millares 17 3 2 4" xfId="1852"/>
    <cellStyle name="Millares 17 3 2 4 2" xfId="1853"/>
    <cellStyle name="Millares 17 3 2 4 3" xfId="1854"/>
    <cellStyle name="Millares 17 3 2 4 4" xfId="1855"/>
    <cellStyle name="Millares 17 3 2 5" xfId="1856"/>
    <cellStyle name="Millares 17 3 2 6" xfId="1857"/>
    <cellStyle name="Millares 17 3 2 7" xfId="1858"/>
    <cellStyle name="Millares 17 3 2 8" xfId="1859"/>
    <cellStyle name="Millares 17 3 3" xfId="1860"/>
    <cellStyle name="Millares 17 3 3 2" xfId="1861"/>
    <cellStyle name="Millares 17 3 3 2 2" xfId="1862"/>
    <cellStyle name="Millares 17 3 3 2 2 2" xfId="1863"/>
    <cellStyle name="Millares 17 3 3 2 2 3" xfId="1864"/>
    <cellStyle name="Millares 17 3 3 2 2 4" xfId="1865"/>
    <cellStyle name="Millares 17 3 3 2 3" xfId="1866"/>
    <cellStyle name="Millares 17 3 3 2 4" xfId="1867"/>
    <cellStyle name="Millares 17 3 3 2 5" xfId="1868"/>
    <cellStyle name="Millares 17 3 3 3" xfId="1869"/>
    <cellStyle name="Millares 17 3 3 3 2" xfId="1870"/>
    <cellStyle name="Millares 17 3 3 3 3" xfId="1871"/>
    <cellStyle name="Millares 17 3 3 3 4" xfId="1872"/>
    <cellStyle name="Millares 17 3 3 4" xfId="1873"/>
    <cellStyle name="Millares 17 3 3 5" xfId="1874"/>
    <cellStyle name="Millares 17 3 3 6" xfId="1875"/>
    <cellStyle name="Millares 17 3 4" xfId="1876"/>
    <cellStyle name="Millares 17 3 4 2" xfId="1877"/>
    <cellStyle name="Millares 17 3 4 2 2" xfId="1878"/>
    <cellStyle name="Millares 17 3 4 2 3" xfId="1879"/>
    <cellStyle name="Millares 17 3 4 2 4" xfId="1880"/>
    <cellStyle name="Millares 17 3 4 3" xfId="1881"/>
    <cellStyle name="Millares 17 3 4 4" xfId="1882"/>
    <cellStyle name="Millares 17 3 4 5" xfId="1883"/>
    <cellStyle name="Millares 17 3 4 6" xfId="1884"/>
    <cellStyle name="Millares 17 3 5" xfId="1885"/>
    <cellStyle name="Millares 17 3 5 2" xfId="1886"/>
    <cellStyle name="Millares 17 3 5 3" xfId="1887"/>
    <cellStyle name="Millares 17 3 5 4" xfId="1888"/>
    <cellStyle name="Millares 17 3 6" xfId="1889"/>
    <cellStyle name="Millares 17 3 7" xfId="1890"/>
    <cellStyle name="Millares 17 3 8" xfId="1891"/>
    <cellStyle name="Millares 17 3 9" xfId="1892"/>
    <cellStyle name="Millares 17 4" xfId="1893"/>
    <cellStyle name="Millares 17 4 2" xfId="1894"/>
    <cellStyle name="Millares 17 4 2 2" xfId="1895"/>
    <cellStyle name="Millares 17 4 2 2 2" xfId="1896"/>
    <cellStyle name="Millares 17 4 2 2 2 2" xfId="1897"/>
    <cellStyle name="Millares 17 4 2 2 2 2 2" xfId="1898"/>
    <cellStyle name="Millares 17 4 2 2 2 2 3" xfId="1899"/>
    <cellStyle name="Millares 17 4 2 2 2 2 4" xfId="1900"/>
    <cellStyle name="Millares 17 4 2 2 2 3" xfId="1901"/>
    <cellStyle name="Millares 17 4 2 2 2 4" xfId="1902"/>
    <cellStyle name="Millares 17 4 2 2 2 5" xfId="1903"/>
    <cellStyle name="Millares 17 4 2 2 3" xfId="1904"/>
    <cellStyle name="Millares 17 4 2 2 3 2" xfId="1905"/>
    <cellStyle name="Millares 17 4 2 2 3 3" xfId="1906"/>
    <cellStyle name="Millares 17 4 2 2 3 4" xfId="1907"/>
    <cellStyle name="Millares 17 4 2 2 4" xfId="1908"/>
    <cellStyle name="Millares 17 4 2 2 5" xfId="1909"/>
    <cellStyle name="Millares 17 4 2 2 6" xfId="1910"/>
    <cellStyle name="Millares 17 4 2 3" xfId="1911"/>
    <cellStyle name="Millares 17 4 2 3 2" xfId="1912"/>
    <cellStyle name="Millares 17 4 2 3 2 2" xfId="1913"/>
    <cellStyle name="Millares 17 4 2 3 2 3" xfId="1914"/>
    <cellStyle name="Millares 17 4 2 3 2 4" xfId="1915"/>
    <cellStyle name="Millares 17 4 2 3 3" xfId="1916"/>
    <cellStyle name="Millares 17 4 2 3 4" xfId="1917"/>
    <cellStyle name="Millares 17 4 2 3 5" xfId="1918"/>
    <cellStyle name="Millares 17 4 2 3 6" xfId="1919"/>
    <cellStyle name="Millares 17 4 2 4" xfId="1920"/>
    <cellStyle name="Millares 17 4 2 4 2" xfId="1921"/>
    <cellStyle name="Millares 17 4 2 4 3" xfId="1922"/>
    <cellStyle name="Millares 17 4 2 4 4" xfId="1923"/>
    <cellStyle name="Millares 17 4 2 5" xfId="1924"/>
    <cellStyle name="Millares 17 4 2 6" xfId="1925"/>
    <cellStyle name="Millares 17 4 2 7" xfId="1926"/>
    <cellStyle name="Millares 17 4 2 8" xfId="1927"/>
    <cellStyle name="Millares 17 4 3" xfId="1928"/>
    <cellStyle name="Millares 17 4 3 2" xfId="1929"/>
    <cellStyle name="Millares 17 4 3 2 2" xfId="1930"/>
    <cellStyle name="Millares 17 4 3 2 2 2" xfId="1931"/>
    <cellStyle name="Millares 17 4 3 2 2 3" xfId="1932"/>
    <cellStyle name="Millares 17 4 3 2 2 4" xfId="1933"/>
    <cellStyle name="Millares 17 4 3 2 3" xfId="1934"/>
    <cellStyle name="Millares 17 4 3 2 4" xfId="1935"/>
    <cellStyle name="Millares 17 4 3 2 5" xfId="1936"/>
    <cellStyle name="Millares 17 4 3 3" xfId="1937"/>
    <cellStyle name="Millares 17 4 3 3 2" xfId="1938"/>
    <cellStyle name="Millares 17 4 3 3 3" xfId="1939"/>
    <cellStyle name="Millares 17 4 3 3 4" xfId="1940"/>
    <cellStyle name="Millares 17 4 3 4" xfId="1941"/>
    <cellStyle name="Millares 17 4 3 5" xfId="1942"/>
    <cellStyle name="Millares 17 4 3 6" xfId="1943"/>
    <cellStyle name="Millares 17 4 4" xfId="1944"/>
    <cellStyle name="Millares 17 4 4 2" xfId="1945"/>
    <cellStyle name="Millares 17 4 4 2 2" xfId="1946"/>
    <cellStyle name="Millares 17 4 4 2 3" xfId="1947"/>
    <cellStyle name="Millares 17 4 4 2 4" xfId="1948"/>
    <cellStyle name="Millares 17 4 4 3" xfId="1949"/>
    <cellStyle name="Millares 17 4 4 4" xfId="1950"/>
    <cellStyle name="Millares 17 4 4 5" xfId="1951"/>
    <cellStyle name="Millares 17 4 4 6" xfId="1952"/>
    <cellStyle name="Millares 17 4 5" xfId="1953"/>
    <cellStyle name="Millares 17 4 5 2" xfId="1954"/>
    <cellStyle name="Millares 17 4 5 3" xfId="1955"/>
    <cellStyle name="Millares 17 4 5 4" xfId="1956"/>
    <cellStyle name="Millares 17 4 6" xfId="1957"/>
    <cellStyle name="Millares 17 4 7" xfId="1958"/>
    <cellStyle name="Millares 17 4 8" xfId="1959"/>
    <cellStyle name="Millares 17 4 9" xfId="1960"/>
    <cellStyle name="Millares 17 5" xfId="1961"/>
    <cellStyle name="Millares 17 6" xfId="1962"/>
    <cellStyle name="Millares 17 6 2" xfId="1963"/>
    <cellStyle name="Millares 17 6 2 2" xfId="1964"/>
    <cellStyle name="Millares 17 6 2 2 2" xfId="1965"/>
    <cellStyle name="Millares 17 6 2 2 2 2" xfId="1966"/>
    <cellStyle name="Millares 17 6 2 2 2 3" xfId="1967"/>
    <cellStyle name="Millares 17 6 2 2 2 4" xfId="1968"/>
    <cellStyle name="Millares 17 6 2 2 3" xfId="1969"/>
    <cellStyle name="Millares 17 6 2 2 4" xfId="1970"/>
    <cellStyle name="Millares 17 6 2 2 5" xfId="1971"/>
    <cellStyle name="Millares 17 6 2 3" xfId="1972"/>
    <cellStyle name="Millares 17 6 2 3 2" xfId="1973"/>
    <cellStyle name="Millares 17 6 2 3 3" xfId="1974"/>
    <cellStyle name="Millares 17 6 2 3 4" xfId="1975"/>
    <cellStyle name="Millares 17 6 2 4" xfId="1976"/>
    <cellStyle name="Millares 17 6 2 5" xfId="1977"/>
    <cellStyle name="Millares 17 6 2 6" xfId="1978"/>
    <cellStyle name="Millares 17 6 3" xfId="1979"/>
    <cellStyle name="Millares 17 6 3 2" xfId="1980"/>
    <cellStyle name="Millares 17 6 3 2 2" xfId="1981"/>
    <cellStyle name="Millares 17 6 3 2 3" xfId="1982"/>
    <cellStyle name="Millares 17 6 3 2 4" xfId="1983"/>
    <cellStyle name="Millares 17 6 3 3" xfId="1984"/>
    <cellStyle name="Millares 17 6 3 4" xfId="1985"/>
    <cellStyle name="Millares 17 6 3 5" xfId="1986"/>
    <cellStyle name="Millares 17 6 3 6" xfId="1987"/>
    <cellStyle name="Millares 17 6 4" xfId="1988"/>
    <cellStyle name="Millares 17 6 4 2" xfId="1989"/>
    <cellStyle name="Millares 17 6 4 3" xfId="1990"/>
    <cellStyle name="Millares 17 6 4 4" xfId="1991"/>
    <cellStyle name="Millares 17 6 5" xfId="1992"/>
    <cellStyle name="Millares 17 6 6" xfId="1993"/>
    <cellStyle name="Millares 17 6 7" xfId="1994"/>
    <cellStyle name="Millares 17 6 8" xfId="1995"/>
    <cellStyle name="Millares 17 7" xfId="1996"/>
    <cellStyle name="Millares 17 7 2" xfId="1997"/>
    <cellStyle name="Millares 17 7 2 2" xfId="1998"/>
    <cellStyle name="Millares 17 7 2 2 2" xfId="1999"/>
    <cellStyle name="Millares 17 7 2 2 3" xfId="2000"/>
    <cellStyle name="Millares 17 7 2 2 4" xfId="2001"/>
    <cellStyle name="Millares 17 7 2 3" xfId="2002"/>
    <cellStyle name="Millares 17 7 2 4" xfId="2003"/>
    <cellStyle name="Millares 17 7 2 5" xfId="2004"/>
    <cellStyle name="Millares 17 7 3" xfId="2005"/>
    <cellStyle name="Millares 17 7 3 2" xfId="2006"/>
    <cellStyle name="Millares 17 7 3 3" xfId="2007"/>
    <cellStyle name="Millares 17 7 3 4" xfId="2008"/>
    <cellStyle name="Millares 17 7 4" xfId="2009"/>
    <cellStyle name="Millares 17 7 5" xfId="2010"/>
    <cellStyle name="Millares 17 7 6" xfId="2011"/>
    <cellStyle name="Millares 17 8" xfId="2012"/>
    <cellStyle name="Millares 17 8 2" xfId="2013"/>
    <cellStyle name="Millares 17 8 2 2" xfId="2014"/>
    <cellStyle name="Millares 17 8 2 3" xfId="2015"/>
    <cellStyle name="Millares 17 8 2 4" xfId="2016"/>
    <cellStyle name="Millares 17 8 3" xfId="2017"/>
    <cellStyle name="Millares 17 8 4" xfId="2018"/>
    <cellStyle name="Millares 17 8 5" xfId="2019"/>
    <cellStyle name="Millares 17 8 6" xfId="2020"/>
    <cellStyle name="Millares 17 9" xfId="2021"/>
    <cellStyle name="Millares 17 9 2" xfId="2022"/>
    <cellStyle name="Millares 17 9 3" xfId="2023"/>
    <cellStyle name="Millares 17 9 4" xfId="2024"/>
    <cellStyle name="Millares 18" xfId="2025"/>
    <cellStyle name="Millares 19" xfId="2026"/>
    <cellStyle name="Millares 2" xfId="2027"/>
    <cellStyle name="Millares 2 10" xfId="2028"/>
    <cellStyle name="Millares 2 10 2" xfId="2029"/>
    <cellStyle name="Millares 2 10 2 2" xfId="2030"/>
    <cellStyle name="Millares 2 10 2 2 2" xfId="2031"/>
    <cellStyle name="Millares 2 10 2 2 2 2" xfId="2032"/>
    <cellStyle name="Millares 2 10 2 2 2 2 2" xfId="2033"/>
    <cellStyle name="Millares 2 10 2 2 2 2 3" xfId="2034"/>
    <cellStyle name="Millares 2 10 2 2 2 2 4" xfId="2035"/>
    <cellStyle name="Millares 2 10 2 2 2 3" xfId="2036"/>
    <cellStyle name="Millares 2 10 2 2 2 4" xfId="2037"/>
    <cellStyle name="Millares 2 10 2 2 2 5" xfId="2038"/>
    <cellStyle name="Millares 2 10 2 2 3" xfId="2039"/>
    <cellStyle name="Millares 2 10 2 2 3 2" xfId="2040"/>
    <cellStyle name="Millares 2 10 2 2 3 3" xfId="2041"/>
    <cellStyle name="Millares 2 10 2 2 3 4" xfId="2042"/>
    <cellStyle name="Millares 2 10 2 2 4" xfId="2043"/>
    <cellStyle name="Millares 2 10 2 2 5" xfId="2044"/>
    <cellStyle name="Millares 2 10 2 2 6" xfId="2045"/>
    <cellStyle name="Millares 2 10 2 3" xfId="2046"/>
    <cellStyle name="Millares 2 10 2 3 2" xfId="2047"/>
    <cellStyle name="Millares 2 10 2 3 2 2" xfId="2048"/>
    <cellStyle name="Millares 2 10 2 3 2 3" xfId="2049"/>
    <cellStyle name="Millares 2 10 2 3 2 4" xfId="2050"/>
    <cellStyle name="Millares 2 10 2 3 3" xfId="2051"/>
    <cellStyle name="Millares 2 10 2 3 4" xfId="2052"/>
    <cellStyle name="Millares 2 10 2 3 5" xfId="2053"/>
    <cellStyle name="Millares 2 10 2 3 6" xfId="2054"/>
    <cellStyle name="Millares 2 10 2 4" xfId="2055"/>
    <cellStyle name="Millares 2 10 2 4 2" xfId="2056"/>
    <cellStyle name="Millares 2 10 2 4 3" xfId="2057"/>
    <cellStyle name="Millares 2 10 2 4 4" xfId="2058"/>
    <cellStyle name="Millares 2 10 2 5" xfId="2059"/>
    <cellStyle name="Millares 2 10 2 6" xfId="2060"/>
    <cellStyle name="Millares 2 10 2 7" xfId="2061"/>
    <cellStyle name="Millares 2 10 2 8" xfId="2062"/>
    <cellStyle name="Millares 2 10 3" xfId="2063"/>
    <cellStyle name="Millares 2 10 3 2" xfId="2064"/>
    <cellStyle name="Millares 2 10 3 2 2" xfId="2065"/>
    <cellStyle name="Millares 2 10 3 2 2 2" xfId="2066"/>
    <cellStyle name="Millares 2 10 3 2 2 3" xfId="2067"/>
    <cellStyle name="Millares 2 10 3 2 2 4" xfId="2068"/>
    <cellStyle name="Millares 2 10 3 2 3" xfId="2069"/>
    <cellStyle name="Millares 2 10 3 2 4" xfId="2070"/>
    <cellStyle name="Millares 2 10 3 2 5" xfId="2071"/>
    <cellStyle name="Millares 2 10 3 3" xfId="2072"/>
    <cellStyle name="Millares 2 10 3 3 2" xfId="2073"/>
    <cellStyle name="Millares 2 10 3 3 3" xfId="2074"/>
    <cellStyle name="Millares 2 10 3 3 4" xfId="2075"/>
    <cellStyle name="Millares 2 10 3 4" xfId="2076"/>
    <cellStyle name="Millares 2 10 3 5" xfId="2077"/>
    <cellStyle name="Millares 2 10 3 6" xfId="2078"/>
    <cellStyle name="Millares 2 10 4" xfId="2079"/>
    <cellStyle name="Millares 2 10 4 2" xfId="2080"/>
    <cellStyle name="Millares 2 10 4 2 2" xfId="2081"/>
    <cellStyle name="Millares 2 10 4 2 3" xfId="2082"/>
    <cellStyle name="Millares 2 10 4 2 4" xfId="2083"/>
    <cellStyle name="Millares 2 10 4 3" xfId="2084"/>
    <cellStyle name="Millares 2 10 4 4" xfId="2085"/>
    <cellStyle name="Millares 2 10 4 5" xfId="2086"/>
    <cellStyle name="Millares 2 10 4 6" xfId="2087"/>
    <cellStyle name="Millares 2 10 5" xfId="2088"/>
    <cellStyle name="Millares 2 10 5 2" xfId="2089"/>
    <cellStyle name="Millares 2 10 5 3" xfId="2090"/>
    <cellStyle name="Millares 2 10 5 4" xfId="2091"/>
    <cellStyle name="Millares 2 10 6" xfId="2092"/>
    <cellStyle name="Millares 2 10 7" xfId="2093"/>
    <cellStyle name="Millares 2 10 8" xfId="2094"/>
    <cellStyle name="Millares 2 10 9" xfId="2095"/>
    <cellStyle name="Millares 2 11" xfId="2096"/>
    <cellStyle name="Millares 2 11 2" xfId="2097"/>
    <cellStyle name="Millares 2 11 2 2" xfId="2098"/>
    <cellStyle name="Millares 2 11 2 2 2" xfId="2099"/>
    <cellStyle name="Millares 2 11 2 2 2 2" xfId="2100"/>
    <cellStyle name="Millares 2 11 2 2 2 3" xfId="2101"/>
    <cellStyle name="Millares 2 11 2 2 2 4" xfId="2102"/>
    <cellStyle name="Millares 2 11 2 2 3" xfId="2103"/>
    <cellStyle name="Millares 2 11 2 2 4" xfId="2104"/>
    <cellStyle name="Millares 2 11 2 2 5" xfId="2105"/>
    <cellStyle name="Millares 2 11 2 3" xfId="2106"/>
    <cellStyle name="Millares 2 11 2 3 2" xfId="2107"/>
    <cellStyle name="Millares 2 11 2 3 3" xfId="2108"/>
    <cellStyle name="Millares 2 11 2 3 4" xfId="2109"/>
    <cellStyle name="Millares 2 11 2 4" xfId="2110"/>
    <cellStyle name="Millares 2 11 2 5" xfId="2111"/>
    <cellStyle name="Millares 2 11 2 6" xfId="2112"/>
    <cellStyle name="Millares 2 11 3" xfId="2113"/>
    <cellStyle name="Millares 2 11 3 2" xfId="2114"/>
    <cellStyle name="Millares 2 11 3 2 2" xfId="2115"/>
    <cellStyle name="Millares 2 11 3 2 3" xfId="2116"/>
    <cellStyle name="Millares 2 11 3 2 4" xfId="2117"/>
    <cellStyle name="Millares 2 11 3 3" xfId="2118"/>
    <cellStyle name="Millares 2 11 3 4" xfId="2119"/>
    <cellStyle name="Millares 2 11 3 5" xfId="2120"/>
    <cellStyle name="Millares 2 11 3 6" xfId="2121"/>
    <cellStyle name="Millares 2 11 4" xfId="2122"/>
    <cellStyle name="Millares 2 11 4 2" xfId="2123"/>
    <cellStyle name="Millares 2 11 4 3" xfId="2124"/>
    <cellStyle name="Millares 2 11 4 4" xfId="2125"/>
    <cellStyle name="Millares 2 11 5" xfId="2126"/>
    <cellStyle name="Millares 2 11 6" xfId="2127"/>
    <cellStyle name="Millares 2 11 7" xfId="2128"/>
    <cellStyle name="Millares 2 11 8" xfId="2129"/>
    <cellStyle name="Millares 2 12" xfId="2130"/>
    <cellStyle name="Millares 2 12 2" xfId="2131"/>
    <cellStyle name="Millares 2 12 2 2" xfId="2132"/>
    <cellStyle name="Millares 2 12 2 2 2" xfId="2133"/>
    <cellStyle name="Millares 2 12 2 2 3" xfId="2134"/>
    <cellStyle name="Millares 2 12 2 2 4" xfId="2135"/>
    <cellStyle name="Millares 2 12 2 3" xfId="2136"/>
    <cellStyle name="Millares 2 12 2 4" xfId="2137"/>
    <cellStyle name="Millares 2 12 2 5" xfId="2138"/>
    <cellStyle name="Millares 2 12 3" xfId="2139"/>
    <cellStyle name="Millares 2 12 3 2" xfId="2140"/>
    <cellStyle name="Millares 2 12 3 3" xfId="2141"/>
    <cellStyle name="Millares 2 12 3 4" xfId="2142"/>
    <cellStyle name="Millares 2 12 4" xfId="2143"/>
    <cellStyle name="Millares 2 12 5" xfId="2144"/>
    <cellStyle name="Millares 2 12 6" xfId="2145"/>
    <cellStyle name="Millares 2 13" xfId="2146"/>
    <cellStyle name="Millares 2 13 2" xfId="2147"/>
    <cellStyle name="Millares 2 13 2 2" xfId="2148"/>
    <cellStyle name="Millares 2 13 2 2 2" xfId="2149"/>
    <cellStyle name="Millares 2 13 2 2 3" xfId="2150"/>
    <cellStyle name="Millares 2 13 2 2 4" xfId="2151"/>
    <cellStyle name="Millares 2 13 2 3" xfId="2152"/>
    <cellStyle name="Millares 2 13 2 4" xfId="2153"/>
    <cellStyle name="Millares 2 13 2 5" xfId="2154"/>
    <cellStyle name="Millares 2 13 3" xfId="2155"/>
    <cellStyle name="Millares 2 13 3 2" xfId="2156"/>
    <cellStyle name="Millares 2 13 3 3" xfId="2157"/>
    <cellStyle name="Millares 2 13 3 4" xfId="2158"/>
    <cellStyle name="Millares 2 13 4" xfId="2159"/>
    <cellStyle name="Millares 2 13 5" xfId="2160"/>
    <cellStyle name="Millares 2 13 6" xfId="2161"/>
    <cellStyle name="Millares 2 14" xfId="2162"/>
    <cellStyle name="Millares 2 14 2" xfId="2163"/>
    <cellStyle name="Millares 2 14 3" xfId="2164"/>
    <cellStyle name="Millares 2 14 4" xfId="2165"/>
    <cellStyle name="Millares 2 15" xfId="2166"/>
    <cellStyle name="Millares 2 15 2" xfId="2167"/>
    <cellStyle name="Millares 2 16" xfId="2168"/>
    <cellStyle name="Millares 2 16 2" xfId="61021"/>
    <cellStyle name="Millares 2 17" xfId="2169"/>
    <cellStyle name="Millares 2 18" xfId="2170"/>
    <cellStyle name="Millares 2 19" xfId="2171"/>
    <cellStyle name="Millares 2 2" xfId="2172"/>
    <cellStyle name="Millares 2 2 2" xfId="2173"/>
    <cellStyle name="Millares 2 2 3" xfId="61022"/>
    <cellStyle name="Millares 2 20" xfId="2174"/>
    <cellStyle name="Millares 2 3" xfId="2175"/>
    <cellStyle name="Millares 2 4" xfId="2176"/>
    <cellStyle name="Millares 2 5" xfId="2177"/>
    <cellStyle name="Millares 2 6" xfId="2178"/>
    <cellStyle name="Millares 2 7" xfId="2179"/>
    <cellStyle name="Millares 2 8" xfId="2180"/>
    <cellStyle name="Millares 2 8 10" xfId="2181"/>
    <cellStyle name="Millares 2 8 11" xfId="2182"/>
    <cellStyle name="Millares 2 8 2" xfId="2183"/>
    <cellStyle name="Millares 2 8 2 2" xfId="2184"/>
    <cellStyle name="Millares 2 8 2 2 2" xfId="2185"/>
    <cellStyle name="Millares 2 8 2 2 2 2" xfId="2186"/>
    <cellStyle name="Millares 2 8 2 2 2 2 2" xfId="2187"/>
    <cellStyle name="Millares 2 8 2 2 2 2 2 2" xfId="2188"/>
    <cellStyle name="Millares 2 8 2 2 2 2 2 3" xfId="2189"/>
    <cellStyle name="Millares 2 8 2 2 2 2 2 4" xfId="2190"/>
    <cellStyle name="Millares 2 8 2 2 2 2 3" xfId="2191"/>
    <cellStyle name="Millares 2 8 2 2 2 2 4" xfId="2192"/>
    <cellStyle name="Millares 2 8 2 2 2 2 5" xfId="2193"/>
    <cellStyle name="Millares 2 8 2 2 2 3" xfId="2194"/>
    <cellStyle name="Millares 2 8 2 2 2 3 2" xfId="2195"/>
    <cellStyle name="Millares 2 8 2 2 2 3 3" xfId="2196"/>
    <cellStyle name="Millares 2 8 2 2 2 3 4" xfId="2197"/>
    <cellStyle name="Millares 2 8 2 2 2 4" xfId="2198"/>
    <cellStyle name="Millares 2 8 2 2 2 5" xfId="2199"/>
    <cellStyle name="Millares 2 8 2 2 2 6" xfId="2200"/>
    <cellStyle name="Millares 2 8 2 2 3" xfId="2201"/>
    <cellStyle name="Millares 2 8 2 2 3 2" xfId="2202"/>
    <cellStyle name="Millares 2 8 2 2 3 2 2" xfId="2203"/>
    <cellStyle name="Millares 2 8 2 2 3 2 3" xfId="2204"/>
    <cellStyle name="Millares 2 8 2 2 3 2 4" xfId="2205"/>
    <cellStyle name="Millares 2 8 2 2 3 3" xfId="2206"/>
    <cellStyle name="Millares 2 8 2 2 3 4" xfId="2207"/>
    <cellStyle name="Millares 2 8 2 2 3 5" xfId="2208"/>
    <cellStyle name="Millares 2 8 2 2 3 6" xfId="2209"/>
    <cellStyle name="Millares 2 8 2 2 4" xfId="2210"/>
    <cellStyle name="Millares 2 8 2 2 4 2" xfId="2211"/>
    <cellStyle name="Millares 2 8 2 2 4 3" xfId="2212"/>
    <cellStyle name="Millares 2 8 2 2 4 4" xfId="2213"/>
    <cellStyle name="Millares 2 8 2 2 5" xfId="2214"/>
    <cellStyle name="Millares 2 8 2 2 6" xfId="2215"/>
    <cellStyle name="Millares 2 8 2 2 7" xfId="2216"/>
    <cellStyle name="Millares 2 8 2 2 8" xfId="2217"/>
    <cellStyle name="Millares 2 8 2 3" xfId="2218"/>
    <cellStyle name="Millares 2 8 2 3 2" xfId="2219"/>
    <cellStyle name="Millares 2 8 2 3 2 2" xfId="2220"/>
    <cellStyle name="Millares 2 8 2 3 2 2 2" xfId="2221"/>
    <cellStyle name="Millares 2 8 2 3 2 2 3" xfId="2222"/>
    <cellStyle name="Millares 2 8 2 3 2 2 4" xfId="2223"/>
    <cellStyle name="Millares 2 8 2 3 2 3" xfId="2224"/>
    <cellStyle name="Millares 2 8 2 3 2 4" xfId="2225"/>
    <cellStyle name="Millares 2 8 2 3 2 5" xfId="2226"/>
    <cellStyle name="Millares 2 8 2 3 3" xfId="2227"/>
    <cellStyle name="Millares 2 8 2 3 3 2" xfId="2228"/>
    <cellStyle name="Millares 2 8 2 3 3 3" xfId="2229"/>
    <cellStyle name="Millares 2 8 2 3 3 4" xfId="2230"/>
    <cellStyle name="Millares 2 8 2 3 4" xfId="2231"/>
    <cellStyle name="Millares 2 8 2 3 5" xfId="2232"/>
    <cellStyle name="Millares 2 8 2 3 6" xfId="2233"/>
    <cellStyle name="Millares 2 8 2 4" xfId="2234"/>
    <cellStyle name="Millares 2 8 2 4 2" xfId="2235"/>
    <cellStyle name="Millares 2 8 2 4 2 2" xfId="2236"/>
    <cellStyle name="Millares 2 8 2 4 2 3" xfId="2237"/>
    <cellStyle name="Millares 2 8 2 4 2 4" xfId="2238"/>
    <cellStyle name="Millares 2 8 2 4 3" xfId="2239"/>
    <cellStyle name="Millares 2 8 2 4 4" xfId="2240"/>
    <cellStyle name="Millares 2 8 2 4 5" xfId="2241"/>
    <cellStyle name="Millares 2 8 2 4 6" xfId="2242"/>
    <cellStyle name="Millares 2 8 2 5" xfId="2243"/>
    <cellStyle name="Millares 2 8 2 5 2" xfId="2244"/>
    <cellStyle name="Millares 2 8 2 5 3" xfId="2245"/>
    <cellStyle name="Millares 2 8 2 5 4" xfId="2246"/>
    <cellStyle name="Millares 2 8 2 6" xfId="2247"/>
    <cellStyle name="Millares 2 8 2 7" xfId="2248"/>
    <cellStyle name="Millares 2 8 2 8" xfId="2249"/>
    <cellStyle name="Millares 2 8 2 9" xfId="2250"/>
    <cellStyle name="Millares 2 8 3" xfId="2251"/>
    <cellStyle name="Millares 2 8 3 2" xfId="2252"/>
    <cellStyle name="Millares 2 8 3 2 2" xfId="2253"/>
    <cellStyle name="Millares 2 8 3 2 2 2" xfId="2254"/>
    <cellStyle name="Millares 2 8 3 2 2 2 2" xfId="2255"/>
    <cellStyle name="Millares 2 8 3 2 2 2 2 2" xfId="2256"/>
    <cellStyle name="Millares 2 8 3 2 2 2 2 3" xfId="2257"/>
    <cellStyle name="Millares 2 8 3 2 2 2 2 4" xfId="2258"/>
    <cellStyle name="Millares 2 8 3 2 2 2 3" xfId="2259"/>
    <cellStyle name="Millares 2 8 3 2 2 2 4" xfId="2260"/>
    <cellStyle name="Millares 2 8 3 2 2 2 5" xfId="2261"/>
    <cellStyle name="Millares 2 8 3 2 2 3" xfId="2262"/>
    <cellStyle name="Millares 2 8 3 2 2 3 2" xfId="2263"/>
    <cellStyle name="Millares 2 8 3 2 2 3 3" xfId="2264"/>
    <cellStyle name="Millares 2 8 3 2 2 3 4" xfId="2265"/>
    <cellStyle name="Millares 2 8 3 2 2 4" xfId="2266"/>
    <cellStyle name="Millares 2 8 3 2 2 5" xfId="2267"/>
    <cellStyle name="Millares 2 8 3 2 2 6" xfId="2268"/>
    <cellStyle name="Millares 2 8 3 2 3" xfId="2269"/>
    <cellStyle name="Millares 2 8 3 2 3 2" xfId="2270"/>
    <cellStyle name="Millares 2 8 3 2 3 2 2" xfId="2271"/>
    <cellStyle name="Millares 2 8 3 2 3 2 3" xfId="2272"/>
    <cellStyle name="Millares 2 8 3 2 3 2 4" xfId="2273"/>
    <cellStyle name="Millares 2 8 3 2 3 3" xfId="2274"/>
    <cellStyle name="Millares 2 8 3 2 3 4" xfId="2275"/>
    <cellStyle name="Millares 2 8 3 2 3 5" xfId="2276"/>
    <cellStyle name="Millares 2 8 3 2 3 6" xfId="2277"/>
    <cellStyle name="Millares 2 8 3 2 4" xfId="2278"/>
    <cellStyle name="Millares 2 8 3 2 4 2" xfId="2279"/>
    <cellStyle name="Millares 2 8 3 2 4 3" xfId="2280"/>
    <cellStyle name="Millares 2 8 3 2 4 4" xfId="2281"/>
    <cellStyle name="Millares 2 8 3 2 5" xfId="2282"/>
    <cellStyle name="Millares 2 8 3 2 6" xfId="2283"/>
    <cellStyle name="Millares 2 8 3 2 7" xfId="2284"/>
    <cellStyle name="Millares 2 8 3 2 8" xfId="2285"/>
    <cellStyle name="Millares 2 8 3 3" xfId="2286"/>
    <cellStyle name="Millares 2 8 3 3 2" xfId="2287"/>
    <cellStyle name="Millares 2 8 3 3 2 2" xfId="2288"/>
    <cellStyle name="Millares 2 8 3 3 2 2 2" xfId="2289"/>
    <cellStyle name="Millares 2 8 3 3 2 2 3" xfId="2290"/>
    <cellStyle name="Millares 2 8 3 3 2 2 4" xfId="2291"/>
    <cellStyle name="Millares 2 8 3 3 2 3" xfId="2292"/>
    <cellStyle name="Millares 2 8 3 3 2 4" xfId="2293"/>
    <cellStyle name="Millares 2 8 3 3 2 5" xfId="2294"/>
    <cellStyle name="Millares 2 8 3 3 3" xfId="2295"/>
    <cellStyle name="Millares 2 8 3 3 3 2" xfId="2296"/>
    <cellStyle name="Millares 2 8 3 3 3 3" xfId="2297"/>
    <cellStyle name="Millares 2 8 3 3 3 4" xfId="2298"/>
    <cellStyle name="Millares 2 8 3 3 4" xfId="2299"/>
    <cellStyle name="Millares 2 8 3 3 5" xfId="2300"/>
    <cellStyle name="Millares 2 8 3 3 6" xfId="2301"/>
    <cellStyle name="Millares 2 8 3 4" xfId="2302"/>
    <cellStyle name="Millares 2 8 3 4 2" xfId="2303"/>
    <cellStyle name="Millares 2 8 3 4 2 2" xfId="2304"/>
    <cellStyle name="Millares 2 8 3 4 2 3" xfId="2305"/>
    <cellStyle name="Millares 2 8 3 4 2 4" xfId="2306"/>
    <cellStyle name="Millares 2 8 3 4 3" xfId="2307"/>
    <cellStyle name="Millares 2 8 3 4 4" xfId="2308"/>
    <cellStyle name="Millares 2 8 3 4 5" xfId="2309"/>
    <cellStyle name="Millares 2 8 3 4 6" xfId="2310"/>
    <cellStyle name="Millares 2 8 3 5" xfId="2311"/>
    <cellStyle name="Millares 2 8 3 5 2" xfId="2312"/>
    <cellStyle name="Millares 2 8 3 5 3" xfId="2313"/>
    <cellStyle name="Millares 2 8 3 5 4" xfId="2314"/>
    <cellStyle name="Millares 2 8 3 6" xfId="2315"/>
    <cellStyle name="Millares 2 8 3 7" xfId="2316"/>
    <cellStyle name="Millares 2 8 3 8" xfId="2317"/>
    <cellStyle name="Millares 2 8 3 9" xfId="2318"/>
    <cellStyle name="Millares 2 8 4" xfId="2319"/>
    <cellStyle name="Millares 2 8 4 2" xfId="2320"/>
    <cellStyle name="Millares 2 8 4 2 2" xfId="2321"/>
    <cellStyle name="Millares 2 8 4 2 2 2" xfId="2322"/>
    <cellStyle name="Millares 2 8 4 2 2 2 2" xfId="2323"/>
    <cellStyle name="Millares 2 8 4 2 2 2 3" xfId="2324"/>
    <cellStyle name="Millares 2 8 4 2 2 2 4" xfId="2325"/>
    <cellStyle name="Millares 2 8 4 2 2 3" xfId="2326"/>
    <cellStyle name="Millares 2 8 4 2 2 4" xfId="2327"/>
    <cellStyle name="Millares 2 8 4 2 2 5" xfId="2328"/>
    <cellStyle name="Millares 2 8 4 2 3" xfId="2329"/>
    <cellStyle name="Millares 2 8 4 2 3 2" xfId="2330"/>
    <cellStyle name="Millares 2 8 4 2 3 3" xfId="2331"/>
    <cellStyle name="Millares 2 8 4 2 3 4" xfId="2332"/>
    <cellStyle name="Millares 2 8 4 2 4" xfId="2333"/>
    <cellStyle name="Millares 2 8 4 2 5" xfId="2334"/>
    <cellStyle name="Millares 2 8 4 2 6" xfId="2335"/>
    <cellStyle name="Millares 2 8 4 3" xfId="2336"/>
    <cellStyle name="Millares 2 8 4 3 2" xfId="2337"/>
    <cellStyle name="Millares 2 8 4 3 2 2" xfId="2338"/>
    <cellStyle name="Millares 2 8 4 3 2 3" xfId="2339"/>
    <cellStyle name="Millares 2 8 4 3 2 4" xfId="2340"/>
    <cellStyle name="Millares 2 8 4 3 3" xfId="2341"/>
    <cellStyle name="Millares 2 8 4 3 4" xfId="2342"/>
    <cellStyle name="Millares 2 8 4 3 5" xfId="2343"/>
    <cellStyle name="Millares 2 8 4 3 6" xfId="2344"/>
    <cellStyle name="Millares 2 8 4 4" xfId="2345"/>
    <cellStyle name="Millares 2 8 4 4 2" xfId="2346"/>
    <cellStyle name="Millares 2 8 4 4 3" xfId="2347"/>
    <cellStyle name="Millares 2 8 4 4 4" xfId="2348"/>
    <cellStyle name="Millares 2 8 4 5" xfId="2349"/>
    <cellStyle name="Millares 2 8 4 6" xfId="2350"/>
    <cellStyle name="Millares 2 8 4 7" xfId="2351"/>
    <cellStyle name="Millares 2 8 4 8" xfId="2352"/>
    <cellStyle name="Millares 2 8 5" xfId="2353"/>
    <cellStyle name="Millares 2 8 5 2" xfId="2354"/>
    <cellStyle name="Millares 2 8 5 2 2" xfId="2355"/>
    <cellStyle name="Millares 2 8 5 2 2 2" xfId="2356"/>
    <cellStyle name="Millares 2 8 5 2 2 3" xfId="2357"/>
    <cellStyle name="Millares 2 8 5 2 2 4" xfId="2358"/>
    <cellStyle name="Millares 2 8 5 2 3" xfId="2359"/>
    <cellStyle name="Millares 2 8 5 2 4" xfId="2360"/>
    <cellStyle name="Millares 2 8 5 2 5" xfId="2361"/>
    <cellStyle name="Millares 2 8 5 3" xfId="2362"/>
    <cellStyle name="Millares 2 8 5 3 2" xfId="2363"/>
    <cellStyle name="Millares 2 8 5 3 3" xfId="2364"/>
    <cellStyle name="Millares 2 8 5 3 4" xfId="2365"/>
    <cellStyle name="Millares 2 8 5 4" xfId="2366"/>
    <cellStyle name="Millares 2 8 5 5" xfId="2367"/>
    <cellStyle name="Millares 2 8 5 6" xfId="2368"/>
    <cellStyle name="Millares 2 8 6" xfId="2369"/>
    <cellStyle name="Millares 2 8 6 2" xfId="2370"/>
    <cellStyle name="Millares 2 8 6 2 2" xfId="2371"/>
    <cellStyle name="Millares 2 8 6 2 3" xfId="2372"/>
    <cellStyle name="Millares 2 8 6 2 4" xfId="2373"/>
    <cellStyle name="Millares 2 8 6 3" xfId="2374"/>
    <cellStyle name="Millares 2 8 6 4" xfId="2375"/>
    <cellStyle name="Millares 2 8 6 5" xfId="2376"/>
    <cellStyle name="Millares 2 8 6 6" xfId="2377"/>
    <cellStyle name="Millares 2 8 7" xfId="2378"/>
    <cellStyle name="Millares 2 8 7 2" xfId="2379"/>
    <cellStyle name="Millares 2 8 7 3" xfId="2380"/>
    <cellStyle name="Millares 2 8 7 4" xfId="2381"/>
    <cellStyle name="Millares 2 8 8" xfId="2382"/>
    <cellStyle name="Millares 2 8 9" xfId="2383"/>
    <cellStyle name="Millares 2 9" xfId="2384"/>
    <cellStyle name="Millares 2 9 2" xfId="2385"/>
    <cellStyle name="Millares 2 9 2 2" xfId="2386"/>
    <cellStyle name="Millares 2 9 2 2 2" xfId="2387"/>
    <cellStyle name="Millares 2 9 2 2 2 2" xfId="2388"/>
    <cellStyle name="Millares 2 9 2 2 2 2 2" xfId="2389"/>
    <cellStyle name="Millares 2 9 2 2 2 2 3" xfId="2390"/>
    <cellStyle name="Millares 2 9 2 2 2 2 4" xfId="2391"/>
    <cellStyle name="Millares 2 9 2 2 2 3" xfId="2392"/>
    <cellStyle name="Millares 2 9 2 2 2 4" xfId="2393"/>
    <cellStyle name="Millares 2 9 2 2 2 5" xfId="2394"/>
    <cellStyle name="Millares 2 9 2 2 3" xfId="2395"/>
    <cellStyle name="Millares 2 9 2 2 3 2" xfId="2396"/>
    <cellStyle name="Millares 2 9 2 2 3 3" xfId="2397"/>
    <cellStyle name="Millares 2 9 2 2 3 4" xfId="2398"/>
    <cellStyle name="Millares 2 9 2 2 4" xfId="2399"/>
    <cellStyle name="Millares 2 9 2 2 5" xfId="2400"/>
    <cellStyle name="Millares 2 9 2 2 6" xfId="2401"/>
    <cellStyle name="Millares 2 9 2 3" xfId="2402"/>
    <cellStyle name="Millares 2 9 2 3 2" xfId="2403"/>
    <cellStyle name="Millares 2 9 2 3 2 2" xfId="2404"/>
    <cellStyle name="Millares 2 9 2 3 2 3" xfId="2405"/>
    <cellStyle name="Millares 2 9 2 3 2 4" xfId="2406"/>
    <cellStyle name="Millares 2 9 2 3 3" xfId="2407"/>
    <cellStyle name="Millares 2 9 2 3 4" xfId="2408"/>
    <cellStyle name="Millares 2 9 2 3 5" xfId="2409"/>
    <cellStyle name="Millares 2 9 2 3 6" xfId="2410"/>
    <cellStyle name="Millares 2 9 2 4" xfId="2411"/>
    <cellStyle name="Millares 2 9 2 4 2" xfId="2412"/>
    <cellStyle name="Millares 2 9 2 4 3" xfId="2413"/>
    <cellStyle name="Millares 2 9 2 4 4" xfId="2414"/>
    <cellStyle name="Millares 2 9 2 5" xfId="2415"/>
    <cellStyle name="Millares 2 9 2 6" xfId="2416"/>
    <cellStyle name="Millares 2 9 2 7" xfId="2417"/>
    <cellStyle name="Millares 2 9 2 8" xfId="2418"/>
    <cellStyle name="Millares 2 9 3" xfId="2419"/>
    <cellStyle name="Millares 2 9 3 2" xfId="2420"/>
    <cellStyle name="Millares 2 9 3 2 2" xfId="2421"/>
    <cellStyle name="Millares 2 9 3 2 2 2" xfId="2422"/>
    <cellStyle name="Millares 2 9 3 2 2 3" xfId="2423"/>
    <cellStyle name="Millares 2 9 3 2 2 4" xfId="2424"/>
    <cellStyle name="Millares 2 9 3 2 3" xfId="2425"/>
    <cellStyle name="Millares 2 9 3 2 4" xfId="2426"/>
    <cellStyle name="Millares 2 9 3 2 5" xfId="2427"/>
    <cellStyle name="Millares 2 9 3 3" xfId="2428"/>
    <cellStyle name="Millares 2 9 3 3 2" xfId="2429"/>
    <cellStyle name="Millares 2 9 3 3 3" xfId="2430"/>
    <cellStyle name="Millares 2 9 3 3 4" xfId="2431"/>
    <cellStyle name="Millares 2 9 3 4" xfId="2432"/>
    <cellStyle name="Millares 2 9 3 5" xfId="2433"/>
    <cellStyle name="Millares 2 9 3 6" xfId="2434"/>
    <cellStyle name="Millares 2 9 4" xfId="2435"/>
    <cellStyle name="Millares 2 9 4 2" xfId="2436"/>
    <cellStyle name="Millares 2 9 4 2 2" xfId="2437"/>
    <cellStyle name="Millares 2 9 4 2 3" xfId="2438"/>
    <cellStyle name="Millares 2 9 4 2 4" xfId="2439"/>
    <cellStyle name="Millares 2 9 4 3" xfId="2440"/>
    <cellStyle name="Millares 2 9 4 4" xfId="2441"/>
    <cellStyle name="Millares 2 9 4 5" xfId="2442"/>
    <cellStyle name="Millares 2 9 4 6" xfId="2443"/>
    <cellStyle name="Millares 2 9 5" xfId="2444"/>
    <cellStyle name="Millares 2 9 5 2" xfId="2445"/>
    <cellStyle name="Millares 2 9 5 3" xfId="2446"/>
    <cellStyle name="Millares 2 9 5 4" xfId="2447"/>
    <cellStyle name="Millares 2 9 6" xfId="2448"/>
    <cellStyle name="Millares 2 9 7" xfId="2449"/>
    <cellStyle name="Millares 2 9 8" xfId="2450"/>
    <cellStyle name="Millares 2 9 9" xfId="2451"/>
    <cellStyle name="Millares 2_Rec Tributaria" xfId="2452"/>
    <cellStyle name="Millares 20" xfId="2453"/>
    <cellStyle name="Millares 21" xfId="2454"/>
    <cellStyle name="Millares 22" xfId="2455"/>
    <cellStyle name="Millares 23" xfId="2456"/>
    <cellStyle name="Millares 24" xfId="2457"/>
    <cellStyle name="Millares 25" xfId="2458"/>
    <cellStyle name="Millares 26" xfId="2459"/>
    <cellStyle name="Millares 27" xfId="2460"/>
    <cellStyle name="Millares 28" xfId="2461"/>
    <cellStyle name="Millares 29" xfId="2462"/>
    <cellStyle name="Millares 3" xfId="2463"/>
    <cellStyle name="Millares 3 10" xfId="2464"/>
    <cellStyle name="Millares 3 11" xfId="2465"/>
    <cellStyle name="Millares 3 2" xfId="2466"/>
    <cellStyle name="Millares 3 3" xfId="2467"/>
    <cellStyle name="Millares 3 4" xfId="2468"/>
    <cellStyle name="Millares 3 5" xfId="2469"/>
    <cellStyle name="Millares 3 6" xfId="2470"/>
    <cellStyle name="Millares 3 7" xfId="2471"/>
    <cellStyle name="Millares 3 8" xfId="2472"/>
    <cellStyle name="Millares 3 9" xfId="2473"/>
    <cellStyle name="Millares 3_Rec Tributaria" xfId="2474"/>
    <cellStyle name="Millares 30" xfId="2475"/>
    <cellStyle name="Millares 30 10" xfId="2476"/>
    <cellStyle name="Millares 30 2" xfId="2477"/>
    <cellStyle name="Millares 30 2 2" xfId="2478"/>
    <cellStyle name="Millares 30 2 2 2" xfId="2479"/>
    <cellStyle name="Millares 30 2 2 2 2" xfId="2480"/>
    <cellStyle name="Millares 30 2 2 2 2 2" xfId="2481"/>
    <cellStyle name="Millares 30 2 2 2 2 2 2" xfId="2482"/>
    <cellStyle name="Millares 30 2 2 2 2 2 3" xfId="2483"/>
    <cellStyle name="Millares 30 2 2 2 2 2 4" xfId="2484"/>
    <cellStyle name="Millares 30 2 2 2 2 3" xfId="2485"/>
    <cellStyle name="Millares 30 2 2 2 2 4" xfId="2486"/>
    <cellStyle name="Millares 30 2 2 2 2 5" xfId="2487"/>
    <cellStyle name="Millares 30 2 2 2 3" xfId="2488"/>
    <cellStyle name="Millares 30 2 2 2 3 2" xfId="2489"/>
    <cellStyle name="Millares 30 2 2 2 3 3" xfId="2490"/>
    <cellStyle name="Millares 30 2 2 2 3 4" xfId="2491"/>
    <cellStyle name="Millares 30 2 2 2 4" xfId="2492"/>
    <cellStyle name="Millares 30 2 2 2 5" xfId="2493"/>
    <cellStyle name="Millares 30 2 2 2 6" xfId="2494"/>
    <cellStyle name="Millares 30 2 2 3" xfId="2495"/>
    <cellStyle name="Millares 30 2 2 3 2" xfId="2496"/>
    <cellStyle name="Millares 30 2 2 3 2 2" xfId="2497"/>
    <cellStyle name="Millares 30 2 2 3 2 3" xfId="2498"/>
    <cellStyle name="Millares 30 2 2 3 2 4" xfId="2499"/>
    <cellStyle name="Millares 30 2 2 3 3" xfId="2500"/>
    <cellStyle name="Millares 30 2 2 3 4" xfId="2501"/>
    <cellStyle name="Millares 30 2 2 3 5" xfId="2502"/>
    <cellStyle name="Millares 30 2 2 3 6" xfId="2503"/>
    <cellStyle name="Millares 30 2 2 4" xfId="2504"/>
    <cellStyle name="Millares 30 2 2 4 2" xfId="2505"/>
    <cellStyle name="Millares 30 2 2 4 3" xfId="2506"/>
    <cellStyle name="Millares 30 2 2 4 4" xfId="2507"/>
    <cellStyle name="Millares 30 2 2 5" xfId="2508"/>
    <cellStyle name="Millares 30 2 2 6" xfId="2509"/>
    <cellStyle name="Millares 30 2 2 7" xfId="2510"/>
    <cellStyle name="Millares 30 2 2 8" xfId="2511"/>
    <cellStyle name="Millares 30 2 3" xfId="2512"/>
    <cellStyle name="Millares 30 2 3 2" xfId="2513"/>
    <cellStyle name="Millares 30 2 3 2 2" xfId="2514"/>
    <cellStyle name="Millares 30 2 3 2 2 2" xfId="2515"/>
    <cellStyle name="Millares 30 2 3 2 2 3" xfId="2516"/>
    <cellStyle name="Millares 30 2 3 2 2 4" xfId="2517"/>
    <cellStyle name="Millares 30 2 3 2 3" xfId="2518"/>
    <cellStyle name="Millares 30 2 3 2 4" xfId="2519"/>
    <cellStyle name="Millares 30 2 3 2 5" xfId="2520"/>
    <cellStyle name="Millares 30 2 3 3" xfId="2521"/>
    <cellStyle name="Millares 30 2 3 3 2" xfId="2522"/>
    <cellStyle name="Millares 30 2 3 3 3" xfId="2523"/>
    <cellStyle name="Millares 30 2 3 3 4" xfId="2524"/>
    <cellStyle name="Millares 30 2 3 4" xfId="2525"/>
    <cellStyle name="Millares 30 2 3 5" xfId="2526"/>
    <cellStyle name="Millares 30 2 3 6" xfId="2527"/>
    <cellStyle name="Millares 30 2 4" xfId="2528"/>
    <cellStyle name="Millares 30 2 4 2" xfId="2529"/>
    <cellStyle name="Millares 30 2 4 2 2" xfId="2530"/>
    <cellStyle name="Millares 30 2 4 2 3" xfId="2531"/>
    <cellStyle name="Millares 30 2 4 2 4" xfId="2532"/>
    <cellStyle name="Millares 30 2 4 3" xfId="2533"/>
    <cellStyle name="Millares 30 2 4 4" xfId="2534"/>
    <cellStyle name="Millares 30 2 4 5" xfId="2535"/>
    <cellStyle name="Millares 30 2 4 6" xfId="2536"/>
    <cellStyle name="Millares 30 2 5" xfId="2537"/>
    <cellStyle name="Millares 30 2 5 2" xfId="2538"/>
    <cellStyle name="Millares 30 2 5 3" xfId="2539"/>
    <cellStyle name="Millares 30 2 5 4" xfId="2540"/>
    <cellStyle name="Millares 30 2 6" xfId="2541"/>
    <cellStyle name="Millares 30 2 7" xfId="2542"/>
    <cellStyle name="Millares 30 2 8" xfId="2543"/>
    <cellStyle name="Millares 30 2 9" xfId="2544"/>
    <cellStyle name="Millares 30 3" xfId="2545"/>
    <cellStyle name="Millares 30 3 2" xfId="2546"/>
    <cellStyle name="Millares 30 3 2 2" xfId="2547"/>
    <cellStyle name="Millares 30 3 2 2 2" xfId="2548"/>
    <cellStyle name="Millares 30 3 2 2 2 2" xfId="2549"/>
    <cellStyle name="Millares 30 3 2 2 2 3" xfId="2550"/>
    <cellStyle name="Millares 30 3 2 2 2 4" xfId="2551"/>
    <cellStyle name="Millares 30 3 2 2 3" xfId="2552"/>
    <cellStyle name="Millares 30 3 2 2 4" xfId="2553"/>
    <cellStyle name="Millares 30 3 2 2 5" xfId="2554"/>
    <cellStyle name="Millares 30 3 2 3" xfId="2555"/>
    <cellStyle name="Millares 30 3 2 3 2" xfId="2556"/>
    <cellStyle name="Millares 30 3 2 3 3" xfId="2557"/>
    <cellStyle name="Millares 30 3 2 3 4" xfId="2558"/>
    <cellStyle name="Millares 30 3 2 4" xfId="2559"/>
    <cellStyle name="Millares 30 3 2 5" xfId="2560"/>
    <cellStyle name="Millares 30 3 2 6" xfId="2561"/>
    <cellStyle name="Millares 30 3 3" xfId="2562"/>
    <cellStyle name="Millares 30 3 3 2" xfId="2563"/>
    <cellStyle name="Millares 30 3 3 2 2" xfId="2564"/>
    <cellStyle name="Millares 30 3 3 2 3" xfId="2565"/>
    <cellStyle name="Millares 30 3 3 2 4" xfId="2566"/>
    <cellStyle name="Millares 30 3 3 3" xfId="2567"/>
    <cellStyle name="Millares 30 3 3 4" xfId="2568"/>
    <cellStyle name="Millares 30 3 3 5" xfId="2569"/>
    <cellStyle name="Millares 30 3 3 6" xfId="2570"/>
    <cellStyle name="Millares 30 3 4" xfId="2571"/>
    <cellStyle name="Millares 30 3 4 2" xfId="2572"/>
    <cellStyle name="Millares 30 3 4 3" xfId="2573"/>
    <cellStyle name="Millares 30 3 4 4" xfId="2574"/>
    <cellStyle name="Millares 30 3 5" xfId="2575"/>
    <cellStyle name="Millares 30 3 6" xfId="2576"/>
    <cellStyle name="Millares 30 3 7" xfId="2577"/>
    <cellStyle name="Millares 30 3 8" xfId="2578"/>
    <cellStyle name="Millares 30 4" xfId="2579"/>
    <cellStyle name="Millares 30 4 2" xfId="2580"/>
    <cellStyle name="Millares 30 4 2 2" xfId="2581"/>
    <cellStyle name="Millares 30 4 2 2 2" xfId="2582"/>
    <cellStyle name="Millares 30 4 2 2 3" xfId="2583"/>
    <cellStyle name="Millares 30 4 2 2 4" xfId="2584"/>
    <cellStyle name="Millares 30 4 2 3" xfId="2585"/>
    <cellStyle name="Millares 30 4 2 4" xfId="2586"/>
    <cellStyle name="Millares 30 4 2 5" xfId="2587"/>
    <cellStyle name="Millares 30 4 3" xfId="2588"/>
    <cellStyle name="Millares 30 4 3 2" xfId="2589"/>
    <cellStyle name="Millares 30 4 3 3" xfId="2590"/>
    <cellStyle name="Millares 30 4 3 4" xfId="2591"/>
    <cellStyle name="Millares 30 4 4" xfId="2592"/>
    <cellStyle name="Millares 30 4 5" xfId="2593"/>
    <cellStyle name="Millares 30 4 6" xfId="2594"/>
    <cellStyle name="Millares 30 5" xfId="2595"/>
    <cellStyle name="Millares 30 5 2" xfId="2596"/>
    <cellStyle name="Millares 30 5 2 2" xfId="2597"/>
    <cellStyle name="Millares 30 5 2 3" xfId="2598"/>
    <cellStyle name="Millares 30 5 2 4" xfId="2599"/>
    <cellStyle name="Millares 30 5 3" xfId="2600"/>
    <cellStyle name="Millares 30 5 4" xfId="2601"/>
    <cellStyle name="Millares 30 5 5" xfId="2602"/>
    <cellStyle name="Millares 30 5 6" xfId="2603"/>
    <cellStyle name="Millares 30 6" xfId="2604"/>
    <cellStyle name="Millares 30 6 2" xfId="2605"/>
    <cellStyle name="Millares 30 6 3" xfId="2606"/>
    <cellStyle name="Millares 30 6 4" xfId="2607"/>
    <cellStyle name="Millares 30 7" xfId="2608"/>
    <cellStyle name="Millares 30 8" xfId="2609"/>
    <cellStyle name="Millares 30 9" xfId="2610"/>
    <cellStyle name="Millares 31" xfId="2611"/>
    <cellStyle name="Millares 31 10" xfId="2612"/>
    <cellStyle name="Millares 31 2" xfId="2613"/>
    <cellStyle name="Millares 31 2 2" xfId="2614"/>
    <cellStyle name="Millares 31 2 2 2" xfId="2615"/>
    <cellStyle name="Millares 31 2 2 2 2" xfId="2616"/>
    <cellStyle name="Millares 31 2 2 2 2 2" xfId="2617"/>
    <cellStyle name="Millares 31 2 2 2 2 2 2" xfId="2618"/>
    <cellStyle name="Millares 31 2 2 2 2 2 3" xfId="2619"/>
    <cellStyle name="Millares 31 2 2 2 2 2 4" xfId="2620"/>
    <cellStyle name="Millares 31 2 2 2 2 3" xfId="2621"/>
    <cellStyle name="Millares 31 2 2 2 2 4" xfId="2622"/>
    <cellStyle name="Millares 31 2 2 2 2 5" xfId="2623"/>
    <cellStyle name="Millares 31 2 2 2 3" xfId="2624"/>
    <cellStyle name="Millares 31 2 2 2 3 2" xfId="2625"/>
    <cellStyle name="Millares 31 2 2 2 3 3" xfId="2626"/>
    <cellStyle name="Millares 31 2 2 2 3 4" xfId="2627"/>
    <cellStyle name="Millares 31 2 2 2 4" xfId="2628"/>
    <cellStyle name="Millares 31 2 2 2 5" xfId="2629"/>
    <cellStyle name="Millares 31 2 2 2 6" xfId="2630"/>
    <cellStyle name="Millares 31 2 2 3" xfId="2631"/>
    <cellStyle name="Millares 31 2 2 3 2" xfId="2632"/>
    <cellStyle name="Millares 31 2 2 3 2 2" xfId="2633"/>
    <cellStyle name="Millares 31 2 2 3 2 3" xfId="2634"/>
    <cellStyle name="Millares 31 2 2 3 2 4" xfId="2635"/>
    <cellStyle name="Millares 31 2 2 3 3" xfId="2636"/>
    <cellStyle name="Millares 31 2 2 3 4" xfId="2637"/>
    <cellStyle name="Millares 31 2 2 3 5" xfId="2638"/>
    <cellStyle name="Millares 31 2 2 3 6" xfId="2639"/>
    <cellStyle name="Millares 31 2 2 4" xfId="2640"/>
    <cellStyle name="Millares 31 2 2 4 2" xfId="2641"/>
    <cellStyle name="Millares 31 2 2 4 3" xfId="2642"/>
    <cellStyle name="Millares 31 2 2 4 4" xfId="2643"/>
    <cellStyle name="Millares 31 2 2 5" xfId="2644"/>
    <cellStyle name="Millares 31 2 2 6" xfId="2645"/>
    <cellStyle name="Millares 31 2 2 7" xfId="2646"/>
    <cellStyle name="Millares 31 2 2 8" xfId="2647"/>
    <cellStyle name="Millares 31 2 3" xfId="2648"/>
    <cellStyle name="Millares 31 2 3 2" xfId="2649"/>
    <cellStyle name="Millares 31 2 3 2 2" xfId="2650"/>
    <cellStyle name="Millares 31 2 3 2 2 2" xfId="2651"/>
    <cellStyle name="Millares 31 2 3 2 2 3" xfId="2652"/>
    <cellStyle name="Millares 31 2 3 2 2 4" xfId="2653"/>
    <cellStyle name="Millares 31 2 3 2 3" xfId="2654"/>
    <cellStyle name="Millares 31 2 3 2 4" xfId="2655"/>
    <cellStyle name="Millares 31 2 3 2 5" xfId="2656"/>
    <cellStyle name="Millares 31 2 3 3" xfId="2657"/>
    <cellStyle name="Millares 31 2 3 3 2" xfId="2658"/>
    <cellStyle name="Millares 31 2 3 3 3" xfId="2659"/>
    <cellStyle name="Millares 31 2 3 3 4" xfId="2660"/>
    <cellStyle name="Millares 31 2 3 4" xfId="2661"/>
    <cellStyle name="Millares 31 2 3 5" xfId="2662"/>
    <cellStyle name="Millares 31 2 3 6" xfId="2663"/>
    <cellStyle name="Millares 31 2 4" xfId="2664"/>
    <cellStyle name="Millares 31 2 4 2" xfId="2665"/>
    <cellStyle name="Millares 31 2 4 2 2" xfId="2666"/>
    <cellStyle name="Millares 31 2 4 2 3" xfId="2667"/>
    <cellStyle name="Millares 31 2 4 2 4" xfId="2668"/>
    <cellStyle name="Millares 31 2 4 3" xfId="2669"/>
    <cellStyle name="Millares 31 2 4 4" xfId="2670"/>
    <cellStyle name="Millares 31 2 4 5" xfId="2671"/>
    <cellStyle name="Millares 31 2 4 6" xfId="2672"/>
    <cellStyle name="Millares 31 2 5" xfId="2673"/>
    <cellStyle name="Millares 31 2 5 2" xfId="2674"/>
    <cellStyle name="Millares 31 2 5 3" xfId="2675"/>
    <cellStyle name="Millares 31 2 5 4" xfId="2676"/>
    <cellStyle name="Millares 31 2 6" xfId="2677"/>
    <cellStyle name="Millares 31 2 7" xfId="2678"/>
    <cellStyle name="Millares 31 2 8" xfId="2679"/>
    <cellStyle name="Millares 31 2 9" xfId="2680"/>
    <cellStyle name="Millares 31 3" xfId="2681"/>
    <cellStyle name="Millares 31 3 2" xfId="2682"/>
    <cellStyle name="Millares 31 3 2 2" xfId="2683"/>
    <cellStyle name="Millares 31 3 2 2 2" xfId="2684"/>
    <cellStyle name="Millares 31 3 2 2 2 2" xfId="2685"/>
    <cellStyle name="Millares 31 3 2 2 2 3" xfId="2686"/>
    <cellStyle name="Millares 31 3 2 2 2 4" xfId="2687"/>
    <cellStyle name="Millares 31 3 2 2 3" xfId="2688"/>
    <cellStyle name="Millares 31 3 2 2 4" xfId="2689"/>
    <cellStyle name="Millares 31 3 2 2 5" xfId="2690"/>
    <cellStyle name="Millares 31 3 2 3" xfId="2691"/>
    <cellStyle name="Millares 31 3 2 3 2" xfId="2692"/>
    <cellStyle name="Millares 31 3 2 3 3" xfId="2693"/>
    <cellStyle name="Millares 31 3 2 3 4" xfId="2694"/>
    <cellStyle name="Millares 31 3 2 4" xfId="2695"/>
    <cellStyle name="Millares 31 3 2 5" xfId="2696"/>
    <cellStyle name="Millares 31 3 2 6" xfId="2697"/>
    <cellStyle name="Millares 31 3 3" xfId="2698"/>
    <cellStyle name="Millares 31 3 3 2" xfId="2699"/>
    <cellStyle name="Millares 31 3 3 2 2" xfId="2700"/>
    <cellStyle name="Millares 31 3 3 2 3" xfId="2701"/>
    <cellStyle name="Millares 31 3 3 2 4" xfId="2702"/>
    <cellStyle name="Millares 31 3 3 3" xfId="2703"/>
    <cellStyle name="Millares 31 3 3 4" xfId="2704"/>
    <cellStyle name="Millares 31 3 3 5" xfId="2705"/>
    <cellStyle name="Millares 31 3 3 6" xfId="2706"/>
    <cellStyle name="Millares 31 3 4" xfId="2707"/>
    <cellStyle name="Millares 31 3 4 2" xfId="2708"/>
    <cellStyle name="Millares 31 3 4 3" xfId="2709"/>
    <cellStyle name="Millares 31 3 4 4" xfId="2710"/>
    <cellStyle name="Millares 31 3 5" xfId="2711"/>
    <cellStyle name="Millares 31 3 6" xfId="2712"/>
    <cellStyle name="Millares 31 3 7" xfId="2713"/>
    <cellStyle name="Millares 31 3 8" xfId="2714"/>
    <cellStyle name="Millares 31 4" xfId="2715"/>
    <cellStyle name="Millares 31 4 2" xfId="2716"/>
    <cellStyle name="Millares 31 4 2 2" xfId="2717"/>
    <cellStyle name="Millares 31 4 2 2 2" xfId="2718"/>
    <cellStyle name="Millares 31 4 2 2 3" xfId="2719"/>
    <cellStyle name="Millares 31 4 2 2 4" xfId="2720"/>
    <cellStyle name="Millares 31 4 2 3" xfId="2721"/>
    <cellStyle name="Millares 31 4 2 4" xfId="2722"/>
    <cellStyle name="Millares 31 4 2 5" xfId="2723"/>
    <cellStyle name="Millares 31 4 3" xfId="2724"/>
    <cellStyle name="Millares 31 4 3 2" xfId="2725"/>
    <cellStyle name="Millares 31 4 3 3" xfId="2726"/>
    <cellStyle name="Millares 31 4 3 4" xfId="2727"/>
    <cellStyle name="Millares 31 4 4" xfId="2728"/>
    <cellStyle name="Millares 31 4 5" xfId="2729"/>
    <cellStyle name="Millares 31 4 6" xfId="2730"/>
    <cellStyle name="Millares 31 5" xfId="2731"/>
    <cellStyle name="Millares 31 5 2" xfId="2732"/>
    <cellStyle name="Millares 31 5 2 2" xfId="2733"/>
    <cellStyle name="Millares 31 5 2 3" xfId="2734"/>
    <cellStyle name="Millares 31 5 2 4" xfId="2735"/>
    <cellStyle name="Millares 31 5 3" xfId="2736"/>
    <cellStyle name="Millares 31 5 4" xfId="2737"/>
    <cellStyle name="Millares 31 5 5" xfId="2738"/>
    <cellStyle name="Millares 31 5 6" xfId="2739"/>
    <cellStyle name="Millares 31 6" xfId="2740"/>
    <cellStyle name="Millares 31 6 2" xfId="2741"/>
    <cellStyle name="Millares 31 6 3" xfId="2742"/>
    <cellStyle name="Millares 31 6 4" xfId="2743"/>
    <cellStyle name="Millares 31 7" xfId="2744"/>
    <cellStyle name="Millares 31 8" xfId="2745"/>
    <cellStyle name="Millares 31 9" xfId="2746"/>
    <cellStyle name="Millares 32" xfId="2747"/>
    <cellStyle name="Millares 32 10" xfId="2748"/>
    <cellStyle name="Millares 32 2" xfId="2749"/>
    <cellStyle name="Millares 32 2 2" xfId="2750"/>
    <cellStyle name="Millares 32 2 2 2" xfId="2751"/>
    <cellStyle name="Millares 32 2 2 2 2" xfId="2752"/>
    <cellStyle name="Millares 32 2 2 2 2 2" xfId="2753"/>
    <cellStyle name="Millares 32 2 2 2 2 2 2" xfId="2754"/>
    <cellStyle name="Millares 32 2 2 2 2 2 3" xfId="2755"/>
    <cellStyle name="Millares 32 2 2 2 2 2 4" xfId="2756"/>
    <cellStyle name="Millares 32 2 2 2 2 3" xfId="2757"/>
    <cellStyle name="Millares 32 2 2 2 2 4" xfId="2758"/>
    <cellStyle name="Millares 32 2 2 2 2 5" xfId="2759"/>
    <cellStyle name="Millares 32 2 2 2 3" xfId="2760"/>
    <cellStyle name="Millares 32 2 2 2 3 2" xfId="2761"/>
    <cellStyle name="Millares 32 2 2 2 3 3" xfId="2762"/>
    <cellStyle name="Millares 32 2 2 2 3 4" xfId="2763"/>
    <cellStyle name="Millares 32 2 2 2 4" xfId="2764"/>
    <cellStyle name="Millares 32 2 2 2 5" xfId="2765"/>
    <cellStyle name="Millares 32 2 2 2 6" xfId="2766"/>
    <cellStyle name="Millares 32 2 2 3" xfId="2767"/>
    <cellStyle name="Millares 32 2 2 3 2" xfId="2768"/>
    <cellStyle name="Millares 32 2 2 3 2 2" xfId="2769"/>
    <cellStyle name="Millares 32 2 2 3 2 3" xfId="2770"/>
    <cellStyle name="Millares 32 2 2 3 2 4" xfId="2771"/>
    <cellStyle name="Millares 32 2 2 3 3" xfId="2772"/>
    <cellStyle name="Millares 32 2 2 3 4" xfId="2773"/>
    <cellStyle name="Millares 32 2 2 3 5" xfId="2774"/>
    <cellStyle name="Millares 32 2 2 3 6" xfId="2775"/>
    <cellStyle name="Millares 32 2 2 4" xfId="2776"/>
    <cellStyle name="Millares 32 2 2 4 2" xfId="2777"/>
    <cellStyle name="Millares 32 2 2 4 3" xfId="2778"/>
    <cellStyle name="Millares 32 2 2 4 4" xfId="2779"/>
    <cellStyle name="Millares 32 2 2 5" xfId="2780"/>
    <cellStyle name="Millares 32 2 2 6" xfId="2781"/>
    <cellStyle name="Millares 32 2 2 7" xfId="2782"/>
    <cellStyle name="Millares 32 2 2 8" xfId="2783"/>
    <cellStyle name="Millares 32 2 3" xfId="2784"/>
    <cellStyle name="Millares 32 2 3 2" xfId="2785"/>
    <cellStyle name="Millares 32 2 3 2 2" xfId="2786"/>
    <cellStyle name="Millares 32 2 3 2 2 2" xfId="2787"/>
    <cellStyle name="Millares 32 2 3 2 2 3" xfId="2788"/>
    <cellStyle name="Millares 32 2 3 2 2 4" xfId="2789"/>
    <cellStyle name="Millares 32 2 3 2 3" xfId="2790"/>
    <cellStyle name="Millares 32 2 3 2 4" xfId="2791"/>
    <cellStyle name="Millares 32 2 3 2 5" xfId="2792"/>
    <cellStyle name="Millares 32 2 3 3" xfId="2793"/>
    <cellStyle name="Millares 32 2 3 3 2" xfId="2794"/>
    <cellStyle name="Millares 32 2 3 3 3" xfId="2795"/>
    <cellStyle name="Millares 32 2 3 3 4" xfId="2796"/>
    <cellStyle name="Millares 32 2 3 4" xfId="2797"/>
    <cellStyle name="Millares 32 2 3 5" xfId="2798"/>
    <cellStyle name="Millares 32 2 3 6" xfId="2799"/>
    <cellStyle name="Millares 32 2 4" xfId="2800"/>
    <cellStyle name="Millares 32 2 4 2" xfId="2801"/>
    <cellStyle name="Millares 32 2 4 2 2" xfId="2802"/>
    <cellStyle name="Millares 32 2 4 2 3" xfId="2803"/>
    <cellStyle name="Millares 32 2 4 2 4" xfId="2804"/>
    <cellStyle name="Millares 32 2 4 3" xfId="2805"/>
    <cellStyle name="Millares 32 2 4 4" xfId="2806"/>
    <cellStyle name="Millares 32 2 4 5" xfId="2807"/>
    <cellStyle name="Millares 32 2 4 6" xfId="2808"/>
    <cellStyle name="Millares 32 2 5" xfId="2809"/>
    <cellStyle name="Millares 32 2 5 2" xfId="2810"/>
    <cellStyle name="Millares 32 2 5 3" xfId="2811"/>
    <cellStyle name="Millares 32 2 5 4" xfId="2812"/>
    <cellStyle name="Millares 32 2 6" xfId="2813"/>
    <cellStyle name="Millares 32 2 7" xfId="2814"/>
    <cellStyle name="Millares 32 2 8" xfId="2815"/>
    <cellStyle name="Millares 32 2 9" xfId="2816"/>
    <cellStyle name="Millares 32 3" xfId="2817"/>
    <cellStyle name="Millares 32 3 2" xfId="2818"/>
    <cellStyle name="Millares 32 3 2 2" xfId="2819"/>
    <cellStyle name="Millares 32 3 2 2 2" xfId="2820"/>
    <cellStyle name="Millares 32 3 2 2 2 2" xfId="2821"/>
    <cellStyle name="Millares 32 3 2 2 2 3" xfId="2822"/>
    <cellStyle name="Millares 32 3 2 2 2 4" xfId="2823"/>
    <cellStyle name="Millares 32 3 2 2 3" xfId="2824"/>
    <cellStyle name="Millares 32 3 2 2 4" xfId="2825"/>
    <cellStyle name="Millares 32 3 2 2 5" xfId="2826"/>
    <cellStyle name="Millares 32 3 2 3" xfId="2827"/>
    <cellStyle name="Millares 32 3 2 3 2" xfId="2828"/>
    <cellStyle name="Millares 32 3 2 3 3" xfId="2829"/>
    <cellStyle name="Millares 32 3 2 3 4" xfId="2830"/>
    <cellStyle name="Millares 32 3 2 4" xfId="2831"/>
    <cellStyle name="Millares 32 3 2 5" xfId="2832"/>
    <cellStyle name="Millares 32 3 2 6" xfId="2833"/>
    <cellStyle name="Millares 32 3 3" xfId="2834"/>
    <cellStyle name="Millares 32 3 3 2" xfId="2835"/>
    <cellStyle name="Millares 32 3 3 2 2" xfId="2836"/>
    <cellStyle name="Millares 32 3 3 2 3" xfId="2837"/>
    <cellStyle name="Millares 32 3 3 2 4" xfId="2838"/>
    <cellStyle name="Millares 32 3 3 3" xfId="2839"/>
    <cellStyle name="Millares 32 3 3 4" xfId="2840"/>
    <cellStyle name="Millares 32 3 3 5" xfId="2841"/>
    <cellStyle name="Millares 32 3 3 6" xfId="2842"/>
    <cellStyle name="Millares 32 3 4" xfId="2843"/>
    <cellStyle name="Millares 32 3 4 2" xfId="2844"/>
    <cellStyle name="Millares 32 3 4 3" xfId="2845"/>
    <cellStyle name="Millares 32 3 4 4" xfId="2846"/>
    <cellStyle name="Millares 32 3 5" xfId="2847"/>
    <cellStyle name="Millares 32 3 6" xfId="2848"/>
    <cellStyle name="Millares 32 3 7" xfId="2849"/>
    <cellStyle name="Millares 32 3 8" xfId="2850"/>
    <cellStyle name="Millares 32 4" xfId="2851"/>
    <cellStyle name="Millares 32 4 2" xfId="2852"/>
    <cellStyle name="Millares 32 4 2 2" xfId="2853"/>
    <cellStyle name="Millares 32 4 2 2 2" xfId="2854"/>
    <cellStyle name="Millares 32 4 2 2 3" xfId="2855"/>
    <cellStyle name="Millares 32 4 2 2 4" xfId="2856"/>
    <cellStyle name="Millares 32 4 2 3" xfId="2857"/>
    <cellStyle name="Millares 32 4 2 4" xfId="2858"/>
    <cellStyle name="Millares 32 4 2 5" xfId="2859"/>
    <cellStyle name="Millares 32 4 3" xfId="2860"/>
    <cellStyle name="Millares 32 4 3 2" xfId="2861"/>
    <cellStyle name="Millares 32 4 3 3" xfId="2862"/>
    <cellStyle name="Millares 32 4 3 4" xfId="2863"/>
    <cellStyle name="Millares 32 4 4" xfId="2864"/>
    <cellStyle name="Millares 32 4 5" xfId="2865"/>
    <cellStyle name="Millares 32 4 6" xfId="2866"/>
    <cellStyle name="Millares 32 5" xfId="2867"/>
    <cellStyle name="Millares 32 5 2" xfId="2868"/>
    <cellStyle name="Millares 32 5 2 2" xfId="2869"/>
    <cellStyle name="Millares 32 5 2 3" xfId="2870"/>
    <cellStyle name="Millares 32 5 2 4" xfId="2871"/>
    <cellStyle name="Millares 32 5 3" xfId="2872"/>
    <cellStyle name="Millares 32 5 4" xfId="2873"/>
    <cellStyle name="Millares 32 5 5" xfId="2874"/>
    <cellStyle name="Millares 32 5 6" xfId="2875"/>
    <cellStyle name="Millares 32 6" xfId="2876"/>
    <cellStyle name="Millares 32 6 2" xfId="2877"/>
    <cellStyle name="Millares 32 6 3" xfId="2878"/>
    <cellStyle name="Millares 32 6 4" xfId="2879"/>
    <cellStyle name="Millares 32 7" xfId="2880"/>
    <cellStyle name="Millares 32 8" xfId="2881"/>
    <cellStyle name="Millares 32 9" xfId="2882"/>
    <cellStyle name="Millares 33" xfId="2883"/>
    <cellStyle name="Millares 33 10" xfId="2884"/>
    <cellStyle name="Millares 33 2" xfId="2885"/>
    <cellStyle name="Millares 33 2 2" xfId="2886"/>
    <cellStyle name="Millares 33 2 2 2" xfId="2887"/>
    <cellStyle name="Millares 33 2 2 2 2" xfId="2888"/>
    <cellStyle name="Millares 33 2 2 2 2 2" xfId="2889"/>
    <cellStyle name="Millares 33 2 2 2 2 2 2" xfId="2890"/>
    <cellStyle name="Millares 33 2 2 2 2 2 3" xfId="2891"/>
    <cellStyle name="Millares 33 2 2 2 2 2 4" xfId="2892"/>
    <cellStyle name="Millares 33 2 2 2 2 3" xfId="2893"/>
    <cellStyle name="Millares 33 2 2 2 2 4" xfId="2894"/>
    <cellStyle name="Millares 33 2 2 2 2 5" xfId="2895"/>
    <cellStyle name="Millares 33 2 2 2 3" xfId="2896"/>
    <cellStyle name="Millares 33 2 2 2 3 2" xfId="2897"/>
    <cellStyle name="Millares 33 2 2 2 3 3" xfId="2898"/>
    <cellStyle name="Millares 33 2 2 2 3 4" xfId="2899"/>
    <cellStyle name="Millares 33 2 2 2 4" xfId="2900"/>
    <cellStyle name="Millares 33 2 2 2 5" xfId="2901"/>
    <cellStyle name="Millares 33 2 2 2 6" xfId="2902"/>
    <cellStyle name="Millares 33 2 2 3" xfId="2903"/>
    <cellStyle name="Millares 33 2 2 3 2" xfId="2904"/>
    <cellStyle name="Millares 33 2 2 3 2 2" xfId="2905"/>
    <cellStyle name="Millares 33 2 2 3 2 3" xfId="2906"/>
    <cellStyle name="Millares 33 2 2 3 2 4" xfId="2907"/>
    <cellStyle name="Millares 33 2 2 3 3" xfId="2908"/>
    <cellStyle name="Millares 33 2 2 3 4" xfId="2909"/>
    <cellStyle name="Millares 33 2 2 3 5" xfId="2910"/>
    <cellStyle name="Millares 33 2 2 3 6" xfId="2911"/>
    <cellStyle name="Millares 33 2 2 4" xfId="2912"/>
    <cellStyle name="Millares 33 2 2 4 2" xfId="2913"/>
    <cellStyle name="Millares 33 2 2 4 3" xfId="2914"/>
    <cellStyle name="Millares 33 2 2 4 4" xfId="2915"/>
    <cellStyle name="Millares 33 2 2 5" xfId="2916"/>
    <cellStyle name="Millares 33 2 2 6" xfId="2917"/>
    <cellStyle name="Millares 33 2 2 7" xfId="2918"/>
    <cellStyle name="Millares 33 2 2 8" xfId="2919"/>
    <cellStyle name="Millares 33 2 3" xfId="2920"/>
    <cellStyle name="Millares 33 2 3 2" xfId="2921"/>
    <cellStyle name="Millares 33 2 3 2 2" xfId="2922"/>
    <cellStyle name="Millares 33 2 3 2 2 2" xfId="2923"/>
    <cellStyle name="Millares 33 2 3 2 2 3" xfId="2924"/>
    <cellStyle name="Millares 33 2 3 2 2 4" xfId="2925"/>
    <cellStyle name="Millares 33 2 3 2 3" xfId="2926"/>
    <cellStyle name="Millares 33 2 3 2 4" xfId="2927"/>
    <cellStyle name="Millares 33 2 3 2 5" xfId="2928"/>
    <cellStyle name="Millares 33 2 3 3" xfId="2929"/>
    <cellStyle name="Millares 33 2 3 3 2" xfId="2930"/>
    <cellStyle name="Millares 33 2 3 3 3" xfId="2931"/>
    <cellStyle name="Millares 33 2 3 3 4" xfId="2932"/>
    <cellStyle name="Millares 33 2 3 4" xfId="2933"/>
    <cellStyle name="Millares 33 2 3 5" xfId="2934"/>
    <cellStyle name="Millares 33 2 3 6" xfId="2935"/>
    <cellStyle name="Millares 33 2 4" xfId="2936"/>
    <cellStyle name="Millares 33 2 4 2" xfId="2937"/>
    <cellStyle name="Millares 33 2 4 2 2" xfId="2938"/>
    <cellStyle name="Millares 33 2 4 2 3" xfId="2939"/>
    <cellStyle name="Millares 33 2 4 2 4" xfId="2940"/>
    <cellStyle name="Millares 33 2 4 3" xfId="2941"/>
    <cellStyle name="Millares 33 2 4 4" xfId="2942"/>
    <cellStyle name="Millares 33 2 4 5" xfId="2943"/>
    <cellStyle name="Millares 33 2 4 6" xfId="2944"/>
    <cellStyle name="Millares 33 2 5" xfId="2945"/>
    <cellStyle name="Millares 33 2 5 2" xfId="2946"/>
    <cellStyle name="Millares 33 2 5 3" xfId="2947"/>
    <cellStyle name="Millares 33 2 5 4" xfId="2948"/>
    <cellStyle name="Millares 33 2 6" xfId="2949"/>
    <cellStyle name="Millares 33 2 7" xfId="2950"/>
    <cellStyle name="Millares 33 2 8" xfId="2951"/>
    <cellStyle name="Millares 33 2 9" xfId="2952"/>
    <cellStyle name="Millares 33 3" xfId="2953"/>
    <cellStyle name="Millares 33 3 2" xfId="2954"/>
    <cellStyle name="Millares 33 3 2 2" xfId="2955"/>
    <cellStyle name="Millares 33 3 2 2 2" xfId="2956"/>
    <cellStyle name="Millares 33 3 2 2 2 2" xfId="2957"/>
    <cellStyle name="Millares 33 3 2 2 2 3" xfId="2958"/>
    <cellStyle name="Millares 33 3 2 2 2 4" xfId="2959"/>
    <cellStyle name="Millares 33 3 2 2 3" xfId="2960"/>
    <cellStyle name="Millares 33 3 2 2 4" xfId="2961"/>
    <cellStyle name="Millares 33 3 2 2 5" xfId="2962"/>
    <cellStyle name="Millares 33 3 2 3" xfId="2963"/>
    <cellStyle name="Millares 33 3 2 3 2" xfId="2964"/>
    <cellStyle name="Millares 33 3 2 3 3" xfId="2965"/>
    <cellStyle name="Millares 33 3 2 3 4" xfId="2966"/>
    <cellStyle name="Millares 33 3 2 4" xfId="2967"/>
    <cellStyle name="Millares 33 3 2 5" xfId="2968"/>
    <cellStyle name="Millares 33 3 2 6" xfId="2969"/>
    <cellStyle name="Millares 33 3 3" xfId="2970"/>
    <cellStyle name="Millares 33 3 3 2" xfId="2971"/>
    <cellStyle name="Millares 33 3 3 2 2" xfId="2972"/>
    <cellStyle name="Millares 33 3 3 2 3" xfId="2973"/>
    <cellStyle name="Millares 33 3 3 2 4" xfId="2974"/>
    <cellStyle name="Millares 33 3 3 3" xfId="2975"/>
    <cellStyle name="Millares 33 3 3 4" xfId="2976"/>
    <cellStyle name="Millares 33 3 3 5" xfId="2977"/>
    <cellStyle name="Millares 33 3 3 6" xfId="2978"/>
    <cellStyle name="Millares 33 3 4" xfId="2979"/>
    <cellStyle name="Millares 33 3 4 2" xfId="2980"/>
    <cellStyle name="Millares 33 3 4 3" xfId="2981"/>
    <cellStyle name="Millares 33 3 4 4" xfId="2982"/>
    <cellStyle name="Millares 33 3 5" xfId="2983"/>
    <cellStyle name="Millares 33 3 6" xfId="2984"/>
    <cellStyle name="Millares 33 3 7" xfId="2985"/>
    <cellStyle name="Millares 33 3 8" xfId="2986"/>
    <cellStyle name="Millares 33 4" xfId="2987"/>
    <cellStyle name="Millares 33 4 2" xfId="2988"/>
    <cellStyle name="Millares 33 4 2 2" xfId="2989"/>
    <cellStyle name="Millares 33 4 2 2 2" xfId="2990"/>
    <cellStyle name="Millares 33 4 2 2 3" xfId="2991"/>
    <cellStyle name="Millares 33 4 2 2 4" xfId="2992"/>
    <cellStyle name="Millares 33 4 2 3" xfId="2993"/>
    <cellStyle name="Millares 33 4 2 4" xfId="2994"/>
    <cellStyle name="Millares 33 4 2 5" xfId="2995"/>
    <cellStyle name="Millares 33 4 3" xfId="2996"/>
    <cellStyle name="Millares 33 4 3 2" xfId="2997"/>
    <cellStyle name="Millares 33 4 3 3" xfId="2998"/>
    <cellStyle name="Millares 33 4 3 4" xfId="2999"/>
    <cellStyle name="Millares 33 4 4" xfId="3000"/>
    <cellStyle name="Millares 33 4 5" xfId="3001"/>
    <cellStyle name="Millares 33 4 6" xfId="3002"/>
    <cellStyle name="Millares 33 5" xfId="3003"/>
    <cellStyle name="Millares 33 5 2" xfId="3004"/>
    <cellStyle name="Millares 33 5 2 2" xfId="3005"/>
    <cellStyle name="Millares 33 5 2 3" xfId="3006"/>
    <cellStyle name="Millares 33 5 2 4" xfId="3007"/>
    <cellStyle name="Millares 33 5 3" xfId="3008"/>
    <cellStyle name="Millares 33 5 4" xfId="3009"/>
    <cellStyle name="Millares 33 5 5" xfId="3010"/>
    <cellStyle name="Millares 33 5 6" xfId="3011"/>
    <cellStyle name="Millares 33 6" xfId="3012"/>
    <cellStyle name="Millares 33 6 2" xfId="3013"/>
    <cellStyle name="Millares 33 6 3" xfId="3014"/>
    <cellStyle name="Millares 33 6 4" xfId="3015"/>
    <cellStyle name="Millares 33 7" xfId="3016"/>
    <cellStyle name="Millares 33 8" xfId="3017"/>
    <cellStyle name="Millares 33 9" xfId="3018"/>
    <cellStyle name="Millares 34" xfId="3019"/>
    <cellStyle name="Millares 34 10" xfId="3020"/>
    <cellStyle name="Millares 34 2" xfId="3021"/>
    <cellStyle name="Millares 34 2 2" xfId="3022"/>
    <cellStyle name="Millares 34 2 2 2" xfId="3023"/>
    <cellStyle name="Millares 34 2 2 2 2" xfId="3024"/>
    <cellStyle name="Millares 34 2 2 2 2 2" xfId="3025"/>
    <cellStyle name="Millares 34 2 2 2 2 2 2" xfId="3026"/>
    <cellStyle name="Millares 34 2 2 2 2 2 3" xfId="3027"/>
    <cellStyle name="Millares 34 2 2 2 2 2 4" xfId="3028"/>
    <cellStyle name="Millares 34 2 2 2 2 3" xfId="3029"/>
    <cellStyle name="Millares 34 2 2 2 2 4" xfId="3030"/>
    <cellStyle name="Millares 34 2 2 2 2 5" xfId="3031"/>
    <cellStyle name="Millares 34 2 2 2 3" xfId="3032"/>
    <cellStyle name="Millares 34 2 2 2 3 2" xfId="3033"/>
    <cellStyle name="Millares 34 2 2 2 3 3" xfId="3034"/>
    <cellStyle name="Millares 34 2 2 2 3 4" xfId="3035"/>
    <cellStyle name="Millares 34 2 2 2 4" xfId="3036"/>
    <cellStyle name="Millares 34 2 2 2 5" xfId="3037"/>
    <cellStyle name="Millares 34 2 2 2 6" xfId="3038"/>
    <cellStyle name="Millares 34 2 2 3" xfId="3039"/>
    <cellStyle name="Millares 34 2 2 3 2" xfId="3040"/>
    <cellStyle name="Millares 34 2 2 3 2 2" xfId="3041"/>
    <cellStyle name="Millares 34 2 2 3 2 3" xfId="3042"/>
    <cellStyle name="Millares 34 2 2 3 2 4" xfId="3043"/>
    <cellStyle name="Millares 34 2 2 3 3" xfId="3044"/>
    <cellStyle name="Millares 34 2 2 3 4" xfId="3045"/>
    <cellStyle name="Millares 34 2 2 3 5" xfId="3046"/>
    <cellStyle name="Millares 34 2 2 3 6" xfId="3047"/>
    <cellStyle name="Millares 34 2 2 4" xfId="3048"/>
    <cellStyle name="Millares 34 2 2 4 2" xfId="3049"/>
    <cellStyle name="Millares 34 2 2 4 3" xfId="3050"/>
    <cellStyle name="Millares 34 2 2 4 4" xfId="3051"/>
    <cellStyle name="Millares 34 2 2 5" xfId="3052"/>
    <cellStyle name="Millares 34 2 2 6" xfId="3053"/>
    <cellStyle name="Millares 34 2 2 7" xfId="3054"/>
    <cellStyle name="Millares 34 2 2 8" xfId="3055"/>
    <cellStyle name="Millares 34 2 3" xfId="3056"/>
    <cellStyle name="Millares 34 2 3 2" xfId="3057"/>
    <cellStyle name="Millares 34 2 3 2 2" xfId="3058"/>
    <cellStyle name="Millares 34 2 3 2 2 2" xfId="3059"/>
    <cellStyle name="Millares 34 2 3 2 2 3" xfId="3060"/>
    <cellStyle name="Millares 34 2 3 2 2 4" xfId="3061"/>
    <cellStyle name="Millares 34 2 3 2 3" xfId="3062"/>
    <cellStyle name="Millares 34 2 3 2 4" xfId="3063"/>
    <cellStyle name="Millares 34 2 3 2 5" xfId="3064"/>
    <cellStyle name="Millares 34 2 3 3" xfId="3065"/>
    <cellStyle name="Millares 34 2 3 3 2" xfId="3066"/>
    <cellStyle name="Millares 34 2 3 3 3" xfId="3067"/>
    <cellStyle name="Millares 34 2 3 3 4" xfId="3068"/>
    <cellStyle name="Millares 34 2 3 4" xfId="3069"/>
    <cellStyle name="Millares 34 2 3 5" xfId="3070"/>
    <cellStyle name="Millares 34 2 3 6" xfId="3071"/>
    <cellStyle name="Millares 34 2 4" xfId="3072"/>
    <cellStyle name="Millares 34 2 4 2" xfId="3073"/>
    <cellStyle name="Millares 34 2 4 2 2" xfId="3074"/>
    <cellStyle name="Millares 34 2 4 2 3" xfId="3075"/>
    <cellStyle name="Millares 34 2 4 2 4" xfId="3076"/>
    <cellStyle name="Millares 34 2 4 3" xfId="3077"/>
    <cellStyle name="Millares 34 2 4 4" xfId="3078"/>
    <cellStyle name="Millares 34 2 4 5" xfId="3079"/>
    <cellStyle name="Millares 34 2 4 6" xfId="3080"/>
    <cellStyle name="Millares 34 2 5" xfId="3081"/>
    <cellStyle name="Millares 34 2 5 2" xfId="3082"/>
    <cellStyle name="Millares 34 2 5 3" xfId="3083"/>
    <cellStyle name="Millares 34 2 5 4" xfId="3084"/>
    <cellStyle name="Millares 34 2 6" xfId="3085"/>
    <cellStyle name="Millares 34 2 7" xfId="3086"/>
    <cellStyle name="Millares 34 2 8" xfId="3087"/>
    <cellStyle name="Millares 34 2 9" xfId="3088"/>
    <cellStyle name="Millares 34 3" xfId="3089"/>
    <cellStyle name="Millares 34 3 2" xfId="3090"/>
    <cellStyle name="Millares 34 3 2 2" xfId="3091"/>
    <cellStyle name="Millares 34 3 2 2 2" xfId="3092"/>
    <cellStyle name="Millares 34 3 2 2 2 2" xfId="3093"/>
    <cellStyle name="Millares 34 3 2 2 2 3" xfId="3094"/>
    <cellStyle name="Millares 34 3 2 2 2 4" xfId="3095"/>
    <cellStyle name="Millares 34 3 2 2 3" xfId="3096"/>
    <cellStyle name="Millares 34 3 2 2 4" xfId="3097"/>
    <cellStyle name="Millares 34 3 2 2 5" xfId="3098"/>
    <cellStyle name="Millares 34 3 2 3" xfId="3099"/>
    <cellStyle name="Millares 34 3 2 3 2" xfId="3100"/>
    <cellStyle name="Millares 34 3 2 3 3" xfId="3101"/>
    <cellStyle name="Millares 34 3 2 3 4" xfId="3102"/>
    <cellStyle name="Millares 34 3 2 4" xfId="3103"/>
    <cellStyle name="Millares 34 3 2 5" xfId="3104"/>
    <cellStyle name="Millares 34 3 2 6" xfId="3105"/>
    <cellStyle name="Millares 34 3 3" xfId="3106"/>
    <cellStyle name="Millares 34 3 3 2" xfId="3107"/>
    <cellStyle name="Millares 34 3 3 2 2" xfId="3108"/>
    <cellStyle name="Millares 34 3 3 2 3" xfId="3109"/>
    <cellStyle name="Millares 34 3 3 2 4" xfId="3110"/>
    <cellStyle name="Millares 34 3 3 3" xfId="3111"/>
    <cellStyle name="Millares 34 3 3 4" xfId="3112"/>
    <cellStyle name="Millares 34 3 3 5" xfId="3113"/>
    <cellStyle name="Millares 34 3 3 6" xfId="3114"/>
    <cellStyle name="Millares 34 3 4" xfId="3115"/>
    <cellStyle name="Millares 34 3 4 2" xfId="3116"/>
    <cellStyle name="Millares 34 3 4 3" xfId="3117"/>
    <cellStyle name="Millares 34 3 4 4" xfId="3118"/>
    <cellStyle name="Millares 34 3 5" xfId="3119"/>
    <cellStyle name="Millares 34 3 6" xfId="3120"/>
    <cellStyle name="Millares 34 3 7" xfId="3121"/>
    <cellStyle name="Millares 34 3 8" xfId="3122"/>
    <cellStyle name="Millares 34 4" xfId="3123"/>
    <cellStyle name="Millares 34 4 2" xfId="3124"/>
    <cellStyle name="Millares 34 4 2 2" xfId="3125"/>
    <cellStyle name="Millares 34 4 2 2 2" xfId="3126"/>
    <cellStyle name="Millares 34 4 2 2 3" xfId="3127"/>
    <cellStyle name="Millares 34 4 2 2 4" xfId="3128"/>
    <cellStyle name="Millares 34 4 2 3" xfId="3129"/>
    <cellStyle name="Millares 34 4 2 4" xfId="3130"/>
    <cellStyle name="Millares 34 4 2 5" xfId="3131"/>
    <cellStyle name="Millares 34 4 3" xfId="3132"/>
    <cellStyle name="Millares 34 4 3 2" xfId="3133"/>
    <cellStyle name="Millares 34 4 3 3" xfId="3134"/>
    <cellStyle name="Millares 34 4 3 4" xfId="3135"/>
    <cellStyle name="Millares 34 4 4" xfId="3136"/>
    <cellStyle name="Millares 34 4 5" xfId="3137"/>
    <cellStyle name="Millares 34 4 6" xfId="3138"/>
    <cellStyle name="Millares 34 5" xfId="3139"/>
    <cellStyle name="Millares 34 5 2" xfId="3140"/>
    <cellStyle name="Millares 34 5 2 2" xfId="3141"/>
    <cellStyle name="Millares 34 5 2 3" xfId="3142"/>
    <cellStyle name="Millares 34 5 2 4" xfId="3143"/>
    <cellStyle name="Millares 34 5 3" xfId="3144"/>
    <cellStyle name="Millares 34 5 4" xfId="3145"/>
    <cellStyle name="Millares 34 5 5" xfId="3146"/>
    <cellStyle name="Millares 34 5 6" xfId="3147"/>
    <cellStyle name="Millares 34 6" xfId="3148"/>
    <cellStyle name="Millares 34 6 2" xfId="3149"/>
    <cellStyle name="Millares 34 6 3" xfId="3150"/>
    <cellStyle name="Millares 34 6 4" xfId="3151"/>
    <cellStyle name="Millares 34 7" xfId="3152"/>
    <cellStyle name="Millares 34 8" xfId="3153"/>
    <cellStyle name="Millares 34 9" xfId="3154"/>
    <cellStyle name="Millares 35" xfId="3155"/>
    <cellStyle name="Millares 35 10" xfId="3156"/>
    <cellStyle name="Millares 35 2" xfId="3157"/>
    <cellStyle name="Millares 35 2 2" xfId="3158"/>
    <cellStyle name="Millares 35 2 2 2" xfId="3159"/>
    <cellStyle name="Millares 35 2 2 2 2" xfId="3160"/>
    <cellStyle name="Millares 35 2 2 2 2 2" xfId="3161"/>
    <cellStyle name="Millares 35 2 2 2 2 2 2" xfId="3162"/>
    <cellStyle name="Millares 35 2 2 2 2 2 3" xfId="3163"/>
    <cellStyle name="Millares 35 2 2 2 2 2 4" xfId="3164"/>
    <cellStyle name="Millares 35 2 2 2 2 3" xfId="3165"/>
    <cellStyle name="Millares 35 2 2 2 2 4" xfId="3166"/>
    <cellStyle name="Millares 35 2 2 2 2 5" xfId="3167"/>
    <cellStyle name="Millares 35 2 2 2 3" xfId="3168"/>
    <cellStyle name="Millares 35 2 2 2 3 2" xfId="3169"/>
    <cellStyle name="Millares 35 2 2 2 3 3" xfId="3170"/>
    <cellStyle name="Millares 35 2 2 2 3 4" xfId="3171"/>
    <cellStyle name="Millares 35 2 2 2 4" xfId="3172"/>
    <cellStyle name="Millares 35 2 2 2 5" xfId="3173"/>
    <cellStyle name="Millares 35 2 2 2 6" xfId="3174"/>
    <cellStyle name="Millares 35 2 2 3" xfId="3175"/>
    <cellStyle name="Millares 35 2 2 3 2" xfId="3176"/>
    <cellStyle name="Millares 35 2 2 3 2 2" xfId="3177"/>
    <cellStyle name="Millares 35 2 2 3 2 3" xfId="3178"/>
    <cellStyle name="Millares 35 2 2 3 2 4" xfId="3179"/>
    <cellStyle name="Millares 35 2 2 3 3" xfId="3180"/>
    <cellStyle name="Millares 35 2 2 3 4" xfId="3181"/>
    <cellStyle name="Millares 35 2 2 3 5" xfId="3182"/>
    <cellStyle name="Millares 35 2 2 3 6" xfId="3183"/>
    <cellStyle name="Millares 35 2 2 4" xfId="3184"/>
    <cellStyle name="Millares 35 2 2 4 2" xfId="3185"/>
    <cellStyle name="Millares 35 2 2 4 3" xfId="3186"/>
    <cellStyle name="Millares 35 2 2 4 4" xfId="3187"/>
    <cellStyle name="Millares 35 2 2 5" xfId="3188"/>
    <cellStyle name="Millares 35 2 2 6" xfId="3189"/>
    <cellStyle name="Millares 35 2 2 7" xfId="3190"/>
    <cellStyle name="Millares 35 2 2 8" xfId="3191"/>
    <cellStyle name="Millares 35 2 3" xfId="3192"/>
    <cellStyle name="Millares 35 2 3 2" xfId="3193"/>
    <cellStyle name="Millares 35 2 3 2 2" xfId="3194"/>
    <cellStyle name="Millares 35 2 3 2 2 2" xfId="3195"/>
    <cellStyle name="Millares 35 2 3 2 2 3" xfId="3196"/>
    <cellStyle name="Millares 35 2 3 2 2 4" xfId="3197"/>
    <cellStyle name="Millares 35 2 3 2 3" xfId="3198"/>
    <cellStyle name="Millares 35 2 3 2 4" xfId="3199"/>
    <cellStyle name="Millares 35 2 3 2 5" xfId="3200"/>
    <cellStyle name="Millares 35 2 3 3" xfId="3201"/>
    <cellStyle name="Millares 35 2 3 3 2" xfId="3202"/>
    <cellStyle name="Millares 35 2 3 3 3" xfId="3203"/>
    <cellStyle name="Millares 35 2 3 3 4" xfId="3204"/>
    <cellStyle name="Millares 35 2 3 4" xfId="3205"/>
    <cellStyle name="Millares 35 2 3 5" xfId="3206"/>
    <cellStyle name="Millares 35 2 3 6" xfId="3207"/>
    <cellStyle name="Millares 35 2 4" xfId="3208"/>
    <cellStyle name="Millares 35 2 4 2" xfId="3209"/>
    <cellStyle name="Millares 35 2 4 2 2" xfId="3210"/>
    <cellStyle name="Millares 35 2 4 2 3" xfId="3211"/>
    <cellStyle name="Millares 35 2 4 2 4" xfId="3212"/>
    <cellStyle name="Millares 35 2 4 3" xfId="3213"/>
    <cellStyle name="Millares 35 2 4 4" xfId="3214"/>
    <cellStyle name="Millares 35 2 4 5" xfId="3215"/>
    <cellStyle name="Millares 35 2 4 6" xfId="3216"/>
    <cellStyle name="Millares 35 2 5" xfId="3217"/>
    <cellStyle name="Millares 35 2 5 2" xfId="3218"/>
    <cellStyle name="Millares 35 2 5 3" xfId="3219"/>
    <cellStyle name="Millares 35 2 5 4" xfId="3220"/>
    <cellStyle name="Millares 35 2 6" xfId="3221"/>
    <cellStyle name="Millares 35 2 7" xfId="3222"/>
    <cellStyle name="Millares 35 2 8" xfId="3223"/>
    <cellStyle name="Millares 35 2 9" xfId="3224"/>
    <cellStyle name="Millares 35 3" xfId="3225"/>
    <cellStyle name="Millares 35 3 2" xfId="3226"/>
    <cellStyle name="Millares 35 3 2 2" xfId="3227"/>
    <cellStyle name="Millares 35 3 2 2 2" xfId="3228"/>
    <cellStyle name="Millares 35 3 2 2 2 2" xfId="3229"/>
    <cellStyle name="Millares 35 3 2 2 2 3" xfId="3230"/>
    <cellStyle name="Millares 35 3 2 2 2 4" xfId="3231"/>
    <cellStyle name="Millares 35 3 2 2 3" xfId="3232"/>
    <cellStyle name="Millares 35 3 2 2 4" xfId="3233"/>
    <cellStyle name="Millares 35 3 2 2 5" xfId="3234"/>
    <cellStyle name="Millares 35 3 2 3" xfId="3235"/>
    <cellStyle name="Millares 35 3 2 3 2" xfId="3236"/>
    <cellStyle name="Millares 35 3 2 3 3" xfId="3237"/>
    <cellStyle name="Millares 35 3 2 3 4" xfId="3238"/>
    <cellStyle name="Millares 35 3 2 4" xfId="3239"/>
    <cellStyle name="Millares 35 3 2 5" xfId="3240"/>
    <cellStyle name="Millares 35 3 2 6" xfId="3241"/>
    <cellStyle name="Millares 35 3 3" xfId="3242"/>
    <cellStyle name="Millares 35 3 3 2" xfId="3243"/>
    <cellStyle name="Millares 35 3 3 2 2" xfId="3244"/>
    <cellStyle name="Millares 35 3 3 2 3" xfId="3245"/>
    <cellStyle name="Millares 35 3 3 2 4" xfId="3246"/>
    <cellStyle name="Millares 35 3 3 3" xfId="3247"/>
    <cellStyle name="Millares 35 3 3 4" xfId="3248"/>
    <cellStyle name="Millares 35 3 3 5" xfId="3249"/>
    <cellStyle name="Millares 35 3 3 6" xfId="3250"/>
    <cellStyle name="Millares 35 3 4" xfId="3251"/>
    <cellStyle name="Millares 35 3 4 2" xfId="3252"/>
    <cellStyle name="Millares 35 3 4 3" xfId="3253"/>
    <cellStyle name="Millares 35 3 4 4" xfId="3254"/>
    <cellStyle name="Millares 35 3 5" xfId="3255"/>
    <cellStyle name="Millares 35 3 6" xfId="3256"/>
    <cellStyle name="Millares 35 3 7" xfId="3257"/>
    <cellStyle name="Millares 35 3 8" xfId="3258"/>
    <cellStyle name="Millares 35 4" xfId="3259"/>
    <cellStyle name="Millares 35 4 2" xfId="3260"/>
    <cellStyle name="Millares 35 4 2 2" xfId="3261"/>
    <cellStyle name="Millares 35 4 2 2 2" xfId="3262"/>
    <cellStyle name="Millares 35 4 2 2 3" xfId="3263"/>
    <cellStyle name="Millares 35 4 2 2 4" xfId="3264"/>
    <cellStyle name="Millares 35 4 2 3" xfId="3265"/>
    <cellStyle name="Millares 35 4 2 4" xfId="3266"/>
    <cellStyle name="Millares 35 4 2 5" xfId="3267"/>
    <cellStyle name="Millares 35 4 3" xfId="3268"/>
    <cellStyle name="Millares 35 4 3 2" xfId="3269"/>
    <cellStyle name="Millares 35 4 3 3" xfId="3270"/>
    <cellStyle name="Millares 35 4 3 4" xfId="3271"/>
    <cellStyle name="Millares 35 4 4" xfId="3272"/>
    <cellStyle name="Millares 35 4 5" xfId="3273"/>
    <cellStyle name="Millares 35 4 6" xfId="3274"/>
    <cellStyle name="Millares 35 5" xfId="3275"/>
    <cellStyle name="Millares 35 5 2" xfId="3276"/>
    <cellStyle name="Millares 35 5 2 2" xfId="3277"/>
    <cellStyle name="Millares 35 5 2 3" xfId="3278"/>
    <cellStyle name="Millares 35 5 2 4" xfId="3279"/>
    <cellStyle name="Millares 35 5 3" xfId="3280"/>
    <cellStyle name="Millares 35 5 4" xfId="3281"/>
    <cellStyle name="Millares 35 5 5" xfId="3282"/>
    <cellStyle name="Millares 35 5 6" xfId="3283"/>
    <cellStyle name="Millares 35 6" xfId="3284"/>
    <cellStyle name="Millares 35 6 2" xfId="3285"/>
    <cellStyle name="Millares 35 6 3" xfId="3286"/>
    <cellStyle name="Millares 35 6 4" xfId="3287"/>
    <cellStyle name="Millares 35 7" xfId="3288"/>
    <cellStyle name="Millares 35 8" xfId="3289"/>
    <cellStyle name="Millares 35 9" xfId="3290"/>
    <cellStyle name="Millares 36" xfId="3291"/>
    <cellStyle name="Millares 36 10" xfId="3292"/>
    <cellStyle name="Millares 36 2" xfId="3293"/>
    <cellStyle name="Millares 36 2 2" xfId="3294"/>
    <cellStyle name="Millares 36 2 2 2" xfId="3295"/>
    <cellStyle name="Millares 36 2 2 2 2" xfId="3296"/>
    <cellStyle name="Millares 36 2 2 2 2 2" xfId="3297"/>
    <cellStyle name="Millares 36 2 2 2 2 2 2" xfId="3298"/>
    <cellStyle name="Millares 36 2 2 2 2 2 3" xfId="3299"/>
    <cellStyle name="Millares 36 2 2 2 2 2 4" xfId="3300"/>
    <cellStyle name="Millares 36 2 2 2 2 3" xfId="3301"/>
    <cellStyle name="Millares 36 2 2 2 2 4" xfId="3302"/>
    <cellStyle name="Millares 36 2 2 2 2 5" xfId="3303"/>
    <cellStyle name="Millares 36 2 2 2 3" xfId="3304"/>
    <cellStyle name="Millares 36 2 2 2 3 2" xfId="3305"/>
    <cellStyle name="Millares 36 2 2 2 3 3" xfId="3306"/>
    <cellStyle name="Millares 36 2 2 2 3 4" xfId="3307"/>
    <cellStyle name="Millares 36 2 2 2 4" xfId="3308"/>
    <cellStyle name="Millares 36 2 2 2 5" xfId="3309"/>
    <cellStyle name="Millares 36 2 2 2 6" xfId="3310"/>
    <cellStyle name="Millares 36 2 2 3" xfId="3311"/>
    <cellStyle name="Millares 36 2 2 3 2" xfId="3312"/>
    <cellStyle name="Millares 36 2 2 3 2 2" xfId="3313"/>
    <cellStyle name="Millares 36 2 2 3 2 3" xfId="3314"/>
    <cellStyle name="Millares 36 2 2 3 2 4" xfId="3315"/>
    <cellStyle name="Millares 36 2 2 3 3" xfId="3316"/>
    <cellStyle name="Millares 36 2 2 3 4" xfId="3317"/>
    <cellStyle name="Millares 36 2 2 3 5" xfId="3318"/>
    <cellStyle name="Millares 36 2 2 3 6" xfId="3319"/>
    <cellStyle name="Millares 36 2 2 4" xfId="3320"/>
    <cellStyle name="Millares 36 2 2 4 2" xfId="3321"/>
    <cellStyle name="Millares 36 2 2 4 3" xfId="3322"/>
    <cellStyle name="Millares 36 2 2 4 4" xfId="3323"/>
    <cellStyle name="Millares 36 2 2 5" xfId="3324"/>
    <cellStyle name="Millares 36 2 2 6" xfId="3325"/>
    <cellStyle name="Millares 36 2 2 7" xfId="3326"/>
    <cellStyle name="Millares 36 2 2 8" xfId="3327"/>
    <cellStyle name="Millares 36 2 3" xfId="3328"/>
    <cellStyle name="Millares 36 2 3 2" xfId="3329"/>
    <cellStyle name="Millares 36 2 3 2 2" xfId="3330"/>
    <cellStyle name="Millares 36 2 3 2 2 2" xfId="3331"/>
    <cellStyle name="Millares 36 2 3 2 2 3" xfId="3332"/>
    <cellStyle name="Millares 36 2 3 2 2 4" xfId="3333"/>
    <cellStyle name="Millares 36 2 3 2 3" xfId="3334"/>
    <cellStyle name="Millares 36 2 3 2 4" xfId="3335"/>
    <cellStyle name="Millares 36 2 3 2 5" xfId="3336"/>
    <cellStyle name="Millares 36 2 3 3" xfId="3337"/>
    <cellStyle name="Millares 36 2 3 3 2" xfId="3338"/>
    <cellStyle name="Millares 36 2 3 3 3" xfId="3339"/>
    <cellStyle name="Millares 36 2 3 3 4" xfId="3340"/>
    <cellStyle name="Millares 36 2 3 4" xfId="3341"/>
    <cellStyle name="Millares 36 2 3 5" xfId="3342"/>
    <cellStyle name="Millares 36 2 3 6" xfId="3343"/>
    <cellStyle name="Millares 36 2 4" xfId="3344"/>
    <cellStyle name="Millares 36 2 4 2" xfId="3345"/>
    <cellStyle name="Millares 36 2 4 2 2" xfId="3346"/>
    <cellStyle name="Millares 36 2 4 2 3" xfId="3347"/>
    <cellStyle name="Millares 36 2 4 2 4" xfId="3348"/>
    <cellStyle name="Millares 36 2 4 3" xfId="3349"/>
    <cellStyle name="Millares 36 2 4 4" xfId="3350"/>
    <cellStyle name="Millares 36 2 4 5" xfId="3351"/>
    <cellStyle name="Millares 36 2 4 6" xfId="3352"/>
    <cellStyle name="Millares 36 2 5" xfId="3353"/>
    <cellStyle name="Millares 36 2 5 2" xfId="3354"/>
    <cellStyle name="Millares 36 2 5 3" xfId="3355"/>
    <cellStyle name="Millares 36 2 5 4" xfId="3356"/>
    <cellStyle name="Millares 36 2 6" xfId="3357"/>
    <cellStyle name="Millares 36 2 7" xfId="3358"/>
    <cellStyle name="Millares 36 2 8" xfId="3359"/>
    <cellStyle name="Millares 36 2 9" xfId="3360"/>
    <cellStyle name="Millares 36 3" xfId="3361"/>
    <cellStyle name="Millares 36 3 2" xfId="3362"/>
    <cellStyle name="Millares 36 3 2 2" xfId="3363"/>
    <cellStyle name="Millares 36 3 2 2 2" xfId="3364"/>
    <cellStyle name="Millares 36 3 2 2 2 2" xfId="3365"/>
    <cellStyle name="Millares 36 3 2 2 2 3" xfId="3366"/>
    <cellStyle name="Millares 36 3 2 2 2 4" xfId="3367"/>
    <cellStyle name="Millares 36 3 2 2 3" xfId="3368"/>
    <cellStyle name="Millares 36 3 2 2 4" xfId="3369"/>
    <cellStyle name="Millares 36 3 2 2 5" xfId="3370"/>
    <cellStyle name="Millares 36 3 2 3" xfId="3371"/>
    <cellStyle name="Millares 36 3 2 3 2" xfId="3372"/>
    <cellStyle name="Millares 36 3 2 3 3" xfId="3373"/>
    <cellStyle name="Millares 36 3 2 3 4" xfId="3374"/>
    <cellStyle name="Millares 36 3 2 4" xfId="3375"/>
    <cellStyle name="Millares 36 3 2 5" xfId="3376"/>
    <cellStyle name="Millares 36 3 2 6" xfId="3377"/>
    <cellStyle name="Millares 36 3 3" xfId="3378"/>
    <cellStyle name="Millares 36 3 3 2" xfId="3379"/>
    <cellStyle name="Millares 36 3 3 2 2" xfId="3380"/>
    <cellStyle name="Millares 36 3 3 2 3" xfId="3381"/>
    <cellStyle name="Millares 36 3 3 2 4" xfId="3382"/>
    <cellStyle name="Millares 36 3 3 3" xfId="3383"/>
    <cellStyle name="Millares 36 3 3 4" xfId="3384"/>
    <cellStyle name="Millares 36 3 3 5" xfId="3385"/>
    <cellStyle name="Millares 36 3 3 6" xfId="3386"/>
    <cellStyle name="Millares 36 3 4" xfId="3387"/>
    <cellStyle name="Millares 36 3 4 2" xfId="3388"/>
    <cellStyle name="Millares 36 3 4 3" xfId="3389"/>
    <cellStyle name="Millares 36 3 4 4" xfId="3390"/>
    <cellStyle name="Millares 36 3 5" xfId="3391"/>
    <cellStyle name="Millares 36 3 6" xfId="3392"/>
    <cellStyle name="Millares 36 3 7" xfId="3393"/>
    <cellStyle name="Millares 36 3 8" xfId="3394"/>
    <cellStyle name="Millares 36 4" xfId="3395"/>
    <cellStyle name="Millares 36 4 2" xfId="3396"/>
    <cellStyle name="Millares 36 4 2 2" xfId="3397"/>
    <cellStyle name="Millares 36 4 2 2 2" xfId="3398"/>
    <cellStyle name="Millares 36 4 2 2 3" xfId="3399"/>
    <cellStyle name="Millares 36 4 2 2 4" xfId="3400"/>
    <cellStyle name="Millares 36 4 2 3" xfId="3401"/>
    <cellStyle name="Millares 36 4 2 4" xfId="3402"/>
    <cellStyle name="Millares 36 4 2 5" xfId="3403"/>
    <cellStyle name="Millares 36 4 3" xfId="3404"/>
    <cellStyle name="Millares 36 4 3 2" xfId="3405"/>
    <cellStyle name="Millares 36 4 3 3" xfId="3406"/>
    <cellStyle name="Millares 36 4 3 4" xfId="3407"/>
    <cellStyle name="Millares 36 4 4" xfId="3408"/>
    <cellStyle name="Millares 36 4 5" xfId="3409"/>
    <cellStyle name="Millares 36 4 6" xfId="3410"/>
    <cellStyle name="Millares 36 5" xfId="3411"/>
    <cellStyle name="Millares 36 5 2" xfId="3412"/>
    <cellStyle name="Millares 36 5 2 2" xfId="3413"/>
    <cellStyle name="Millares 36 5 2 3" xfId="3414"/>
    <cellStyle name="Millares 36 5 2 4" xfId="3415"/>
    <cellStyle name="Millares 36 5 3" xfId="3416"/>
    <cellStyle name="Millares 36 5 4" xfId="3417"/>
    <cellStyle name="Millares 36 5 5" xfId="3418"/>
    <cellStyle name="Millares 36 5 6" xfId="3419"/>
    <cellStyle name="Millares 36 6" xfId="3420"/>
    <cellStyle name="Millares 36 6 2" xfId="3421"/>
    <cellStyle name="Millares 36 6 3" xfId="3422"/>
    <cellStyle name="Millares 36 6 4" xfId="3423"/>
    <cellStyle name="Millares 36 7" xfId="3424"/>
    <cellStyle name="Millares 36 8" xfId="3425"/>
    <cellStyle name="Millares 36 9" xfId="3426"/>
    <cellStyle name="Millares 37" xfId="3427"/>
    <cellStyle name="Millares 37 10" xfId="3428"/>
    <cellStyle name="Millares 37 2" xfId="3429"/>
    <cellStyle name="Millares 37 2 2" xfId="3430"/>
    <cellStyle name="Millares 37 2 2 2" xfId="3431"/>
    <cellStyle name="Millares 37 2 2 2 2" xfId="3432"/>
    <cellStyle name="Millares 37 2 2 2 2 2" xfId="3433"/>
    <cellStyle name="Millares 37 2 2 2 2 2 2" xfId="3434"/>
    <cellStyle name="Millares 37 2 2 2 2 2 3" xfId="3435"/>
    <cellStyle name="Millares 37 2 2 2 2 2 4" xfId="3436"/>
    <cellStyle name="Millares 37 2 2 2 2 3" xfId="3437"/>
    <cellStyle name="Millares 37 2 2 2 2 4" xfId="3438"/>
    <cellStyle name="Millares 37 2 2 2 2 5" xfId="3439"/>
    <cellStyle name="Millares 37 2 2 2 3" xfId="3440"/>
    <cellStyle name="Millares 37 2 2 2 3 2" xfId="3441"/>
    <cellStyle name="Millares 37 2 2 2 3 3" xfId="3442"/>
    <cellStyle name="Millares 37 2 2 2 3 4" xfId="3443"/>
    <cellStyle name="Millares 37 2 2 2 4" xfId="3444"/>
    <cellStyle name="Millares 37 2 2 2 5" xfId="3445"/>
    <cellStyle name="Millares 37 2 2 2 6" xfId="3446"/>
    <cellStyle name="Millares 37 2 2 3" xfId="3447"/>
    <cellStyle name="Millares 37 2 2 3 2" xfId="3448"/>
    <cellStyle name="Millares 37 2 2 3 2 2" xfId="3449"/>
    <cellStyle name="Millares 37 2 2 3 2 3" xfId="3450"/>
    <cellStyle name="Millares 37 2 2 3 2 4" xfId="3451"/>
    <cellStyle name="Millares 37 2 2 3 3" xfId="3452"/>
    <cellStyle name="Millares 37 2 2 3 4" xfId="3453"/>
    <cellStyle name="Millares 37 2 2 3 5" xfId="3454"/>
    <cellStyle name="Millares 37 2 2 3 6" xfId="3455"/>
    <cellStyle name="Millares 37 2 2 4" xfId="3456"/>
    <cellStyle name="Millares 37 2 2 4 2" xfId="3457"/>
    <cellStyle name="Millares 37 2 2 4 3" xfId="3458"/>
    <cellStyle name="Millares 37 2 2 4 4" xfId="3459"/>
    <cellStyle name="Millares 37 2 2 5" xfId="3460"/>
    <cellStyle name="Millares 37 2 2 6" xfId="3461"/>
    <cellStyle name="Millares 37 2 2 7" xfId="3462"/>
    <cellStyle name="Millares 37 2 2 8" xfId="3463"/>
    <cellStyle name="Millares 37 2 3" xfId="3464"/>
    <cellStyle name="Millares 37 2 3 2" xfId="3465"/>
    <cellStyle name="Millares 37 2 3 2 2" xfId="3466"/>
    <cellStyle name="Millares 37 2 3 2 2 2" xfId="3467"/>
    <cellStyle name="Millares 37 2 3 2 2 3" xfId="3468"/>
    <cellStyle name="Millares 37 2 3 2 2 4" xfId="3469"/>
    <cellStyle name="Millares 37 2 3 2 3" xfId="3470"/>
    <cellStyle name="Millares 37 2 3 2 4" xfId="3471"/>
    <cellStyle name="Millares 37 2 3 2 5" xfId="3472"/>
    <cellStyle name="Millares 37 2 3 3" xfId="3473"/>
    <cellStyle name="Millares 37 2 3 3 2" xfId="3474"/>
    <cellStyle name="Millares 37 2 3 3 3" xfId="3475"/>
    <cellStyle name="Millares 37 2 3 3 4" xfId="3476"/>
    <cellStyle name="Millares 37 2 3 4" xfId="3477"/>
    <cellStyle name="Millares 37 2 3 5" xfId="3478"/>
    <cellStyle name="Millares 37 2 3 6" xfId="3479"/>
    <cellStyle name="Millares 37 2 4" xfId="3480"/>
    <cellStyle name="Millares 37 2 4 2" xfId="3481"/>
    <cellStyle name="Millares 37 2 4 2 2" xfId="3482"/>
    <cellStyle name="Millares 37 2 4 2 3" xfId="3483"/>
    <cellStyle name="Millares 37 2 4 2 4" xfId="3484"/>
    <cellStyle name="Millares 37 2 4 3" xfId="3485"/>
    <cellStyle name="Millares 37 2 4 4" xfId="3486"/>
    <cellStyle name="Millares 37 2 4 5" xfId="3487"/>
    <cellStyle name="Millares 37 2 4 6" xfId="3488"/>
    <cellStyle name="Millares 37 2 5" xfId="3489"/>
    <cellStyle name="Millares 37 2 5 2" xfId="3490"/>
    <cellStyle name="Millares 37 2 5 3" xfId="3491"/>
    <cellStyle name="Millares 37 2 5 4" xfId="3492"/>
    <cellStyle name="Millares 37 2 6" xfId="3493"/>
    <cellStyle name="Millares 37 2 7" xfId="3494"/>
    <cellStyle name="Millares 37 2 8" xfId="3495"/>
    <cellStyle name="Millares 37 2 9" xfId="3496"/>
    <cellStyle name="Millares 37 3" xfId="3497"/>
    <cellStyle name="Millares 37 3 2" xfId="3498"/>
    <cellStyle name="Millares 37 3 2 2" xfId="3499"/>
    <cellStyle name="Millares 37 3 2 2 2" xfId="3500"/>
    <cellStyle name="Millares 37 3 2 2 2 2" xfId="3501"/>
    <cellStyle name="Millares 37 3 2 2 2 3" xfId="3502"/>
    <cellStyle name="Millares 37 3 2 2 2 4" xfId="3503"/>
    <cellStyle name="Millares 37 3 2 2 3" xfId="3504"/>
    <cellStyle name="Millares 37 3 2 2 4" xfId="3505"/>
    <cellStyle name="Millares 37 3 2 2 5" xfId="3506"/>
    <cellStyle name="Millares 37 3 2 3" xfId="3507"/>
    <cellStyle name="Millares 37 3 2 3 2" xfId="3508"/>
    <cellStyle name="Millares 37 3 2 3 3" xfId="3509"/>
    <cellStyle name="Millares 37 3 2 3 4" xfId="3510"/>
    <cellStyle name="Millares 37 3 2 4" xfId="3511"/>
    <cellStyle name="Millares 37 3 2 5" xfId="3512"/>
    <cellStyle name="Millares 37 3 2 6" xfId="3513"/>
    <cellStyle name="Millares 37 3 3" xfId="3514"/>
    <cellStyle name="Millares 37 3 3 2" xfId="3515"/>
    <cellStyle name="Millares 37 3 3 2 2" xfId="3516"/>
    <cellStyle name="Millares 37 3 3 2 3" xfId="3517"/>
    <cellStyle name="Millares 37 3 3 2 4" xfId="3518"/>
    <cellStyle name="Millares 37 3 3 3" xfId="3519"/>
    <cellStyle name="Millares 37 3 3 4" xfId="3520"/>
    <cellStyle name="Millares 37 3 3 5" xfId="3521"/>
    <cellStyle name="Millares 37 3 3 6" xfId="3522"/>
    <cellStyle name="Millares 37 3 4" xfId="3523"/>
    <cellStyle name="Millares 37 3 4 2" xfId="3524"/>
    <cellStyle name="Millares 37 3 4 3" xfId="3525"/>
    <cellStyle name="Millares 37 3 4 4" xfId="3526"/>
    <cellStyle name="Millares 37 3 5" xfId="3527"/>
    <cellStyle name="Millares 37 3 6" xfId="3528"/>
    <cellStyle name="Millares 37 3 7" xfId="3529"/>
    <cellStyle name="Millares 37 3 8" xfId="3530"/>
    <cellStyle name="Millares 37 4" xfId="3531"/>
    <cellStyle name="Millares 37 4 2" xfId="3532"/>
    <cellStyle name="Millares 37 4 2 2" xfId="3533"/>
    <cellStyle name="Millares 37 4 2 2 2" xfId="3534"/>
    <cellStyle name="Millares 37 4 2 2 3" xfId="3535"/>
    <cellStyle name="Millares 37 4 2 2 4" xfId="3536"/>
    <cellStyle name="Millares 37 4 2 3" xfId="3537"/>
    <cellStyle name="Millares 37 4 2 4" xfId="3538"/>
    <cellStyle name="Millares 37 4 2 5" xfId="3539"/>
    <cellStyle name="Millares 37 4 3" xfId="3540"/>
    <cellStyle name="Millares 37 4 3 2" xfId="3541"/>
    <cellStyle name="Millares 37 4 3 3" xfId="3542"/>
    <cellStyle name="Millares 37 4 3 4" xfId="3543"/>
    <cellStyle name="Millares 37 4 4" xfId="3544"/>
    <cellStyle name="Millares 37 4 5" xfId="3545"/>
    <cellStyle name="Millares 37 4 6" xfId="3546"/>
    <cellStyle name="Millares 37 5" xfId="3547"/>
    <cellStyle name="Millares 37 5 2" xfId="3548"/>
    <cellStyle name="Millares 37 5 2 2" xfId="3549"/>
    <cellStyle name="Millares 37 5 2 3" xfId="3550"/>
    <cellStyle name="Millares 37 5 2 4" xfId="3551"/>
    <cellStyle name="Millares 37 5 3" xfId="3552"/>
    <cellStyle name="Millares 37 5 4" xfId="3553"/>
    <cellStyle name="Millares 37 5 5" xfId="3554"/>
    <cellStyle name="Millares 37 5 6" xfId="3555"/>
    <cellStyle name="Millares 37 6" xfId="3556"/>
    <cellStyle name="Millares 37 6 2" xfId="3557"/>
    <cellStyle name="Millares 37 6 3" xfId="3558"/>
    <cellStyle name="Millares 37 6 4" xfId="3559"/>
    <cellStyle name="Millares 37 7" xfId="3560"/>
    <cellStyle name="Millares 37 8" xfId="3561"/>
    <cellStyle name="Millares 37 9" xfId="3562"/>
    <cellStyle name="Millares 38" xfId="3563"/>
    <cellStyle name="Millares 39" xfId="3564"/>
    <cellStyle name="Millares 4" xfId="3565"/>
    <cellStyle name="Millares 4 2" xfId="3566"/>
    <cellStyle name="Millares 4 3" xfId="3567"/>
    <cellStyle name="Millares 4 4" xfId="3568"/>
    <cellStyle name="Millares 4 5" xfId="3569"/>
    <cellStyle name="Millares 4 6" xfId="61023"/>
    <cellStyle name="Millares 40" xfId="3570"/>
    <cellStyle name="Millares 41" xfId="3571"/>
    <cellStyle name="Millares 42" xfId="3572"/>
    <cellStyle name="Millares 43" xfId="3573"/>
    <cellStyle name="Millares 44" xfId="3574"/>
    <cellStyle name="Millares 45" xfId="3575"/>
    <cellStyle name="Millares 46" xfId="3576"/>
    <cellStyle name="Millares 47" xfId="3577"/>
    <cellStyle name="Millares 48" xfId="3578"/>
    <cellStyle name="Millares 49" xfId="3579"/>
    <cellStyle name="Millares 5" xfId="3580"/>
    <cellStyle name="Millares 5 10" xfId="3581"/>
    <cellStyle name="Millares 5 10 2" xfId="3582"/>
    <cellStyle name="Millares 5 10 3" xfId="3583"/>
    <cellStyle name="Millares 5 10 4" xfId="3584"/>
    <cellStyle name="Millares 5 11" xfId="3585"/>
    <cellStyle name="Millares 5 12" xfId="3586"/>
    <cellStyle name="Millares 5 13" xfId="3587"/>
    <cellStyle name="Millares 5 14" xfId="3588"/>
    <cellStyle name="Millares 5 15" xfId="3589"/>
    <cellStyle name="Millares 5 16" xfId="3590"/>
    <cellStyle name="Millares 5 17" xfId="3591"/>
    <cellStyle name="Millares 5 18" xfId="3592"/>
    <cellStyle name="Millares 5 2" xfId="3593"/>
    <cellStyle name="Millares 5 2 10" xfId="3594"/>
    <cellStyle name="Millares 5 2 2" xfId="3595"/>
    <cellStyle name="Millares 5 2 2 2" xfId="3596"/>
    <cellStyle name="Millares 5 2 2 2 2" xfId="3597"/>
    <cellStyle name="Millares 5 2 2 2 2 2" xfId="3598"/>
    <cellStyle name="Millares 5 2 2 2 2 2 2" xfId="3599"/>
    <cellStyle name="Millares 5 2 2 2 2 2 2 2" xfId="3600"/>
    <cellStyle name="Millares 5 2 2 2 2 2 2 3" xfId="3601"/>
    <cellStyle name="Millares 5 2 2 2 2 2 2 4" xfId="3602"/>
    <cellStyle name="Millares 5 2 2 2 2 2 3" xfId="3603"/>
    <cellStyle name="Millares 5 2 2 2 2 2 4" xfId="3604"/>
    <cellStyle name="Millares 5 2 2 2 2 2 5" xfId="3605"/>
    <cellStyle name="Millares 5 2 2 2 2 3" xfId="3606"/>
    <cellStyle name="Millares 5 2 2 2 2 3 2" xfId="3607"/>
    <cellStyle name="Millares 5 2 2 2 2 3 3" xfId="3608"/>
    <cellStyle name="Millares 5 2 2 2 2 3 4" xfId="3609"/>
    <cellStyle name="Millares 5 2 2 2 2 4" xfId="3610"/>
    <cellStyle name="Millares 5 2 2 2 2 5" xfId="3611"/>
    <cellStyle name="Millares 5 2 2 2 2 6" xfId="3612"/>
    <cellStyle name="Millares 5 2 2 2 3" xfId="3613"/>
    <cellStyle name="Millares 5 2 2 2 3 2" xfId="3614"/>
    <cellStyle name="Millares 5 2 2 2 3 2 2" xfId="3615"/>
    <cellStyle name="Millares 5 2 2 2 3 2 3" xfId="3616"/>
    <cellStyle name="Millares 5 2 2 2 3 2 4" xfId="3617"/>
    <cellStyle name="Millares 5 2 2 2 3 3" xfId="3618"/>
    <cellStyle name="Millares 5 2 2 2 3 4" xfId="3619"/>
    <cellStyle name="Millares 5 2 2 2 3 5" xfId="3620"/>
    <cellStyle name="Millares 5 2 2 2 3 6" xfId="3621"/>
    <cellStyle name="Millares 5 2 2 2 4" xfId="3622"/>
    <cellStyle name="Millares 5 2 2 2 4 2" xfId="3623"/>
    <cellStyle name="Millares 5 2 2 2 4 3" xfId="3624"/>
    <cellStyle name="Millares 5 2 2 2 4 4" xfId="3625"/>
    <cellStyle name="Millares 5 2 2 2 5" xfId="3626"/>
    <cellStyle name="Millares 5 2 2 2 6" xfId="3627"/>
    <cellStyle name="Millares 5 2 2 2 7" xfId="3628"/>
    <cellStyle name="Millares 5 2 2 2 8" xfId="3629"/>
    <cellStyle name="Millares 5 2 2 3" xfId="3630"/>
    <cellStyle name="Millares 5 2 2 3 2" xfId="3631"/>
    <cellStyle name="Millares 5 2 2 3 2 2" xfId="3632"/>
    <cellStyle name="Millares 5 2 2 3 2 2 2" xfId="3633"/>
    <cellStyle name="Millares 5 2 2 3 2 2 3" xfId="3634"/>
    <cellStyle name="Millares 5 2 2 3 2 2 4" xfId="3635"/>
    <cellStyle name="Millares 5 2 2 3 2 3" xfId="3636"/>
    <cellStyle name="Millares 5 2 2 3 2 4" xfId="3637"/>
    <cellStyle name="Millares 5 2 2 3 2 5" xfId="3638"/>
    <cellStyle name="Millares 5 2 2 3 3" xfId="3639"/>
    <cellStyle name="Millares 5 2 2 3 3 2" xfId="3640"/>
    <cellStyle name="Millares 5 2 2 3 3 3" xfId="3641"/>
    <cellStyle name="Millares 5 2 2 3 3 4" xfId="3642"/>
    <cellStyle name="Millares 5 2 2 3 4" xfId="3643"/>
    <cellStyle name="Millares 5 2 2 3 5" xfId="3644"/>
    <cellStyle name="Millares 5 2 2 3 6" xfId="3645"/>
    <cellStyle name="Millares 5 2 2 4" xfId="3646"/>
    <cellStyle name="Millares 5 2 2 4 2" xfId="3647"/>
    <cellStyle name="Millares 5 2 2 4 2 2" xfId="3648"/>
    <cellStyle name="Millares 5 2 2 4 2 3" xfId="3649"/>
    <cellStyle name="Millares 5 2 2 4 2 4" xfId="3650"/>
    <cellStyle name="Millares 5 2 2 4 3" xfId="3651"/>
    <cellStyle name="Millares 5 2 2 4 4" xfId="3652"/>
    <cellStyle name="Millares 5 2 2 4 5" xfId="3653"/>
    <cellStyle name="Millares 5 2 2 4 6" xfId="3654"/>
    <cellStyle name="Millares 5 2 2 5" xfId="3655"/>
    <cellStyle name="Millares 5 2 2 5 2" xfId="3656"/>
    <cellStyle name="Millares 5 2 2 5 3" xfId="3657"/>
    <cellStyle name="Millares 5 2 2 5 4" xfId="3658"/>
    <cellStyle name="Millares 5 2 2 6" xfId="3659"/>
    <cellStyle name="Millares 5 2 2 7" xfId="3660"/>
    <cellStyle name="Millares 5 2 2 8" xfId="3661"/>
    <cellStyle name="Millares 5 2 2 9" xfId="3662"/>
    <cellStyle name="Millares 5 2 3" xfId="3663"/>
    <cellStyle name="Millares 5 2 3 2" xfId="3664"/>
    <cellStyle name="Millares 5 2 3 2 2" xfId="3665"/>
    <cellStyle name="Millares 5 2 3 2 2 2" xfId="3666"/>
    <cellStyle name="Millares 5 2 3 2 2 2 2" xfId="3667"/>
    <cellStyle name="Millares 5 2 3 2 2 2 3" xfId="3668"/>
    <cellStyle name="Millares 5 2 3 2 2 2 4" xfId="3669"/>
    <cellStyle name="Millares 5 2 3 2 2 3" xfId="3670"/>
    <cellStyle name="Millares 5 2 3 2 2 4" xfId="3671"/>
    <cellStyle name="Millares 5 2 3 2 2 5" xfId="3672"/>
    <cellStyle name="Millares 5 2 3 2 3" xfId="3673"/>
    <cellStyle name="Millares 5 2 3 2 3 2" xfId="3674"/>
    <cellStyle name="Millares 5 2 3 2 3 3" xfId="3675"/>
    <cellStyle name="Millares 5 2 3 2 3 4" xfId="3676"/>
    <cellStyle name="Millares 5 2 3 2 4" xfId="3677"/>
    <cellStyle name="Millares 5 2 3 2 5" xfId="3678"/>
    <cellStyle name="Millares 5 2 3 2 6" xfId="3679"/>
    <cellStyle name="Millares 5 2 3 3" xfId="3680"/>
    <cellStyle name="Millares 5 2 3 3 2" xfId="3681"/>
    <cellStyle name="Millares 5 2 3 3 2 2" xfId="3682"/>
    <cellStyle name="Millares 5 2 3 3 2 3" xfId="3683"/>
    <cellStyle name="Millares 5 2 3 3 2 4" xfId="3684"/>
    <cellStyle name="Millares 5 2 3 3 3" xfId="3685"/>
    <cellStyle name="Millares 5 2 3 3 4" xfId="3686"/>
    <cellStyle name="Millares 5 2 3 3 5" xfId="3687"/>
    <cellStyle name="Millares 5 2 3 3 6" xfId="3688"/>
    <cellStyle name="Millares 5 2 3 4" xfId="3689"/>
    <cellStyle name="Millares 5 2 3 4 2" xfId="3690"/>
    <cellStyle name="Millares 5 2 3 4 3" xfId="3691"/>
    <cellStyle name="Millares 5 2 3 4 4" xfId="3692"/>
    <cellStyle name="Millares 5 2 3 5" xfId="3693"/>
    <cellStyle name="Millares 5 2 3 6" xfId="3694"/>
    <cellStyle name="Millares 5 2 3 7" xfId="3695"/>
    <cellStyle name="Millares 5 2 3 8" xfId="3696"/>
    <cellStyle name="Millares 5 2 4" xfId="3697"/>
    <cellStyle name="Millares 5 2 4 2" xfId="3698"/>
    <cellStyle name="Millares 5 2 4 2 2" xfId="3699"/>
    <cellStyle name="Millares 5 2 4 2 2 2" xfId="3700"/>
    <cellStyle name="Millares 5 2 4 2 2 3" xfId="3701"/>
    <cellStyle name="Millares 5 2 4 2 2 4" xfId="3702"/>
    <cellStyle name="Millares 5 2 4 2 3" xfId="3703"/>
    <cellStyle name="Millares 5 2 4 2 4" xfId="3704"/>
    <cellStyle name="Millares 5 2 4 2 5" xfId="3705"/>
    <cellStyle name="Millares 5 2 4 3" xfId="3706"/>
    <cellStyle name="Millares 5 2 4 3 2" xfId="3707"/>
    <cellStyle name="Millares 5 2 4 3 3" xfId="3708"/>
    <cellStyle name="Millares 5 2 4 3 4" xfId="3709"/>
    <cellStyle name="Millares 5 2 4 4" xfId="3710"/>
    <cellStyle name="Millares 5 2 4 5" xfId="3711"/>
    <cellStyle name="Millares 5 2 4 6" xfId="3712"/>
    <cellStyle name="Millares 5 2 5" xfId="3713"/>
    <cellStyle name="Millares 5 2 5 2" xfId="3714"/>
    <cellStyle name="Millares 5 2 5 2 2" xfId="3715"/>
    <cellStyle name="Millares 5 2 5 2 3" xfId="3716"/>
    <cellStyle name="Millares 5 2 5 2 4" xfId="3717"/>
    <cellStyle name="Millares 5 2 5 3" xfId="3718"/>
    <cellStyle name="Millares 5 2 5 4" xfId="3719"/>
    <cellStyle name="Millares 5 2 5 5" xfId="3720"/>
    <cellStyle name="Millares 5 2 5 6" xfId="3721"/>
    <cellStyle name="Millares 5 2 6" xfId="3722"/>
    <cellStyle name="Millares 5 2 6 2" xfId="3723"/>
    <cellStyle name="Millares 5 2 6 3" xfId="3724"/>
    <cellStyle name="Millares 5 2 6 4" xfId="3725"/>
    <cellStyle name="Millares 5 2 7" xfId="3726"/>
    <cellStyle name="Millares 5 2 8" xfId="3727"/>
    <cellStyle name="Millares 5 2 9" xfId="3728"/>
    <cellStyle name="Millares 5 3" xfId="3729"/>
    <cellStyle name="Millares 5 3 2" xfId="3730"/>
    <cellStyle name="Millares 5 3 2 2" xfId="3731"/>
    <cellStyle name="Millares 5 3 2 2 2" xfId="3732"/>
    <cellStyle name="Millares 5 3 2 2 2 2" xfId="3733"/>
    <cellStyle name="Millares 5 3 2 2 2 2 2" xfId="3734"/>
    <cellStyle name="Millares 5 3 2 2 2 2 3" xfId="3735"/>
    <cellStyle name="Millares 5 3 2 2 2 2 4" xfId="3736"/>
    <cellStyle name="Millares 5 3 2 2 2 3" xfId="3737"/>
    <cellStyle name="Millares 5 3 2 2 2 4" xfId="3738"/>
    <cellStyle name="Millares 5 3 2 2 2 5" xfId="3739"/>
    <cellStyle name="Millares 5 3 2 2 3" xfId="3740"/>
    <cellStyle name="Millares 5 3 2 2 3 2" xfId="3741"/>
    <cellStyle name="Millares 5 3 2 2 3 3" xfId="3742"/>
    <cellStyle name="Millares 5 3 2 2 3 4" xfId="3743"/>
    <cellStyle name="Millares 5 3 2 2 4" xfId="3744"/>
    <cellStyle name="Millares 5 3 2 2 5" xfId="3745"/>
    <cellStyle name="Millares 5 3 2 2 6" xfId="3746"/>
    <cellStyle name="Millares 5 3 2 3" xfId="3747"/>
    <cellStyle name="Millares 5 3 2 3 2" xfId="3748"/>
    <cellStyle name="Millares 5 3 2 3 2 2" xfId="3749"/>
    <cellStyle name="Millares 5 3 2 3 2 3" xfId="3750"/>
    <cellStyle name="Millares 5 3 2 3 2 4" xfId="3751"/>
    <cellStyle name="Millares 5 3 2 3 3" xfId="3752"/>
    <cellStyle name="Millares 5 3 2 3 4" xfId="3753"/>
    <cellStyle name="Millares 5 3 2 3 5" xfId="3754"/>
    <cellStyle name="Millares 5 3 2 3 6" xfId="3755"/>
    <cellStyle name="Millares 5 3 2 4" xfId="3756"/>
    <cellStyle name="Millares 5 3 2 4 2" xfId="3757"/>
    <cellStyle name="Millares 5 3 2 4 3" xfId="3758"/>
    <cellStyle name="Millares 5 3 2 4 4" xfId="3759"/>
    <cellStyle name="Millares 5 3 2 5" xfId="3760"/>
    <cellStyle name="Millares 5 3 2 6" xfId="3761"/>
    <cellStyle name="Millares 5 3 2 7" xfId="3762"/>
    <cellStyle name="Millares 5 3 2 8" xfId="3763"/>
    <cellStyle name="Millares 5 3 3" xfId="3764"/>
    <cellStyle name="Millares 5 3 3 2" xfId="3765"/>
    <cellStyle name="Millares 5 3 3 2 2" xfId="3766"/>
    <cellStyle name="Millares 5 3 3 2 2 2" xfId="3767"/>
    <cellStyle name="Millares 5 3 3 2 2 3" xfId="3768"/>
    <cellStyle name="Millares 5 3 3 2 2 4" xfId="3769"/>
    <cellStyle name="Millares 5 3 3 2 3" xfId="3770"/>
    <cellStyle name="Millares 5 3 3 2 4" xfId="3771"/>
    <cellStyle name="Millares 5 3 3 2 5" xfId="3772"/>
    <cellStyle name="Millares 5 3 3 3" xfId="3773"/>
    <cellStyle name="Millares 5 3 3 3 2" xfId="3774"/>
    <cellStyle name="Millares 5 3 3 3 3" xfId="3775"/>
    <cellStyle name="Millares 5 3 3 3 4" xfId="3776"/>
    <cellStyle name="Millares 5 3 3 4" xfId="3777"/>
    <cellStyle name="Millares 5 3 3 5" xfId="3778"/>
    <cellStyle name="Millares 5 3 3 6" xfId="3779"/>
    <cellStyle name="Millares 5 3 4" xfId="3780"/>
    <cellStyle name="Millares 5 3 4 2" xfId="3781"/>
    <cellStyle name="Millares 5 3 4 2 2" xfId="3782"/>
    <cellStyle name="Millares 5 3 4 2 3" xfId="3783"/>
    <cellStyle name="Millares 5 3 4 2 4" xfId="3784"/>
    <cellStyle name="Millares 5 3 4 3" xfId="3785"/>
    <cellStyle name="Millares 5 3 4 4" xfId="3786"/>
    <cellStyle name="Millares 5 3 4 5" xfId="3787"/>
    <cellStyle name="Millares 5 3 4 6" xfId="3788"/>
    <cellStyle name="Millares 5 3 5" xfId="3789"/>
    <cellStyle name="Millares 5 3 5 2" xfId="3790"/>
    <cellStyle name="Millares 5 3 5 3" xfId="3791"/>
    <cellStyle name="Millares 5 3 5 4" xfId="3792"/>
    <cellStyle name="Millares 5 3 6" xfId="3793"/>
    <cellStyle name="Millares 5 3 7" xfId="3794"/>
    <cellStyle name="Millares 5 3 8" xfId="3795"/>
    <cellStyle name="Millares 5 3 9" xfId="3796"/>
    <cellStyle name="Millares 5 4" xfId="3797"/>
    <cellStyle name="Millares 5 4 2" xfId="3798"/>
    <cellStyle name="Millares 5 4 2 2" xfId="3799"/>
    <cellStyle name="Millares 5 4 2 2 2" xfId="3800"/>
    <cellStyle name="Millares 5 4 2 2 2 2" xfId="3801"/>
    <cellStyle name="Millares 5 4 2 2 2 2 2" xfId="3802"/>
    <cellStyle name="Millares 5 4 2 2 2 2 3" xfId="3803"/>
    <cellStyle name="Millares 5 4 2 2 2 2 4" xfId="3804"/>
    <cellStyle name="Millares 5 4 2 2 2 3" xfId="3805"/>
    <cellStyle name="Millares 5 4 2 2 2 4" xfId="3806"/>
    <cellStyle name="Millares 5 4 2 2 2 5" xfId="3807"/>
    <cellStyle name="Millares 5 4 2 2 3" xfId="3808"/>
    <cellStyle name="Millares 5 4 2 2 3 2" xfId="3809"/>
    <cellStyle name="Millares 5 4 2 2 3 3" xfId="3810"/>
    <cellStyle name="Millares 5 4 2 2 3 4" xfId="3811"/>
    <cellStyle name="Millares 5 4 2 2 4" xfId="3812"/>
    <cellStyle name="Millares 5 4 2 2 5" xfId="3813"/>
    <cellStyle name="Millares 5 4 2 2 6" xfId="3814"/>
    <cellStyle name="Millares 5 4 2 3" xfId="3815"/>
    <cellStyle name="Millares 5 4 2 3 2" xfId="3816"/>
    <cellStyle name="Millares 5 4 2 3 2 2" xfId="3817"/>
    <cellStyle name="Millares 5 4 2 3 2 3" xfId="3818"/>
    <cellStyle name="Millares 5 4 2 3 2 4" xfId="3819"/>
    <cellStyle name="Millares 5 4 2 3 3" xfId="3820"/>
    <cellStyle name="Millares 5 4 2 3 4" xfId="3821"/>
    <cellStyle name="Millares 5 4 2 3 5" xfId="3822"/>
    <cellStyle name="Millares 5 4 2 3 6" xfId="3823"/>
    <cellStyle name="Millares 5 4 2 4" xfId="3824"/>
    <cellStyle name="Millares 5 4 2 4 2" xfId="3825"/>
    <cellStyle name="Millares 5 4 2 4 3" xfId="3826"/>
    <cellStyle name="Millares 5 4 2 4 4" xfId="3827"/>
    <cellStyle name="Millares 5 4 2 5" xfId="3828"/>
    <cellStyle name="Millares 5 4 2 6" xfId="3829"/>
    <cellStyle name="Millares 5 4 2 7" xfId="3830"/>
    <cellStyle name="Millares 5 4 2 8" xfId="3831"/>
    <cellStyle name="Millares 5 4 3" xfId="3832"/>
    <cellStyle name="Millares 5 4 3 2" xfId="3833"/>
    <cellStyle name="Millares 5 4 3 2 2" xfId="3834"/>
    <cellStyle name="Millares 5 4 3 2 2 2" xfId="3835"/>
    <cellStyle name="Millares 5 4 3 2 2 3" xfId="3836"/>
    <cellStyle name="Millares 5 4 3 2 2 4" xfId="3837"/>
    <cellStyle name="Millares 5 4 3 2 3" xfId="3838"/>
    <cellStyle name="Millares 5 4 3 2 4" xfId="3839"/>
    <cellStyle name="Millares 5 4 3 2 5" xfId="3840"/>
    <cellStyle name="Millares 5 4 3 3" xfId="3841"/>
    <cellStyle name="Millares 5 4 3 3 2" xfId="3842"/>
    <cellStyle name="Millares 5 4 3 3 3" xfId="3843"/>
    <cellStyle name="Millares 5 4 3 3 4" xfId="3844"/>
    <cellStyle name="Millares 5 4 3 4" xfId="3845"/>
    <cellStyle name="Millares 5 4 3 5" xfId="3846"/>
    <cellStyle name="Millares 5 4 3 6" xfId="3847"/>
    <cellStyle name="Millares 5 4 4" xfId="3848"/>
    <cellStyle name="Millares 5 4 4 2" xfId="3849"/>
    <cellStyle name="Millares 5 4 4 2 2" xfId="3850"/>
    <cellStyle name="Millares 5 4 4 2 3" xfId="3851"/>
    <cellStyle name="Millares 5 4 4 2 4" xfId="3852"/>
    <cellStyle name="Millares 5 4 4 3" xfId="3853"/>
    <cellStyle name="Millares 5 4 4 4" xfId="3854"/>
    <cellStyle name="Millares 5 4 4 5" xfId="3855"/>
    <cellStyle name="Millares 5 4 4 6" xfId="3856"/>
    <cellStyle name="Millares 5 4 5" xfId="3857"/>
    <cellStyle name="Millares 5 4 5 2" xfId="3858"/>
    <cellStyle name="Millares 5 4 5 3" xfId="3859"/>
    <cellStyle name="Millares 5 4 5 4" xfId="3860"/>
    <cellStyle name="Millares 5 4 6" xfId="3861"/>
    <cellStyle name="Millares 5 4 7" xfId="3862"/>
    <cellStyle name="Millares 5 4 8" xfId="3863"/>
    <cellStyle name="Millares 5 4 9" xfId="3864"/>
    <cellStyle name="Millares 5 5" xfId="3865"/>
    <cellStyle name="Millares 5 5 2" xfId="3866"/>
    <cellStyle name="Millares 5 5 2 2" xfId="3867"/>
    <cellStyle name="Millares 5 5 2 2 2" xfId="3868"/>
    <cellStyle name="Millares 5 5 2 2 2 2" xfId="3869"/>
    <cellStyle name="Millares 5 5 2 2 2 2 2" xfId="3870"/>
    <cellStyle name="Millares 5 5 2 2 2 2 3" xfId="3871"/>
    <cellStyle name="Millares 5 5 2 2 2 2 4" xfId="3872"/>
    <cellStyle name="Millares 5 5 2 2 2 3" xfId="3873"/>
    <cellStyle name="Millares 5 5 2 2 2 4" xfId="3874"/>
    <cellStyle name="Millares 5 5 2 2 2 5" xfId="3875"/>
    <cellStyle name="Millares 5 5 2 2 3" xfId="3876"/>
    <cellStyle name="Millares 5 5 2 2 3 2" xfId="3877"/>
    <cellStyle name="Millares 5 5 2 2 3 3" xfId="3878"/>
    <cellStyle name="Millares 5 5 2 2 3 4" xfId="3879"/>
    <cellStyle name="Millares 5 5 2 2 4" xfId="3880"/>
    <cellStyle name="Millares 5 5 2 2 5" xfId="3881"/>
    <cellStyle name="Millares 5 5 2 2 6" xfId="3882"/>
    <cellStyle name="Millares 5 5 2 3" xfId="3883"/>
    <cellStyle name="Millares 5 5 2 3 2" xfId="3884"/>
    <cellStyle name="Millares 5 5 2 3 2 2" xfId="3885"/>
    <cellStyle name="Millares 5 5 2 3 2 3" xfId="3886"/>
    <cellStyle name="Millares 5 5 2 3 2 4" xfId="3887"/>
    <cellStyle name="Millares 5 5 2 3 3" xfId="3888"/>
    <cellStyle name="Millares 5 5 2 3 4" xfId="3889"/>
    <cellStyle name="Millares 5 5 2 3 5" xfId="3890"/>
    <cellStyle name="Millares 5 5 2 3 6" xfId="3891"/>
    <cellStyle name="Millares 5 5 2 4" xfId="3892"/>
    <cellStyle name="Millares 5 5 2 4 2" xfId="3893"/>
    <cellStyle name="Millares 5 5 2 4 3" xfId="3894"/>
    <cellStyle name="Millares 5 5 2 4 4" xfId="3895"/>
    <cellStyle name="Millares 5 5 2 5" xfId="3896"/>
    <cellStyle name="Millares 5 5 2 6" xfId="3897"/>
    <cellStyle name="Millares 5 5 2 7" xfId="3898"/>
    <cellStyle name="Millares 5 5 2 8" xfId="3899"/>
    <cellStyle name="Millares 5 5 3" xfId="3900"/>
    <cellStyle name="Millares 5 5 3 2" xfId="3901"/>
    <cellStyle name="Millares 5 5 3 2 2" xfId="3902"/>
    <cellStyle name="Millares 5 5 3 2 2 2" xfId="3903"/>
    <cellStyle name="Millares 5 5 3 2 2 3" xfId="3904"/>
    <cellStyle name="Millares 5 5 3 2 2 4" xfId="3905"/>
    <cellStyle name="Millares 5 5 3 2 3" xfId="3906"/>
    <cellStyle name="Millares 5 5 3 2 4" xfId="3907"/>
    <cellStyle name="Millares 5 5 3 2 5" xfId="3908"/>
    <cellStyle name="Millares 5 5 3 3" xfId="3909"/>
    <cellStyle name="Millares 5 5 3 3 2" xfId="3910"/>
    <cellStyle name="Millares 5 5 3 3 3" xfId="3911"/>
    <cellStyle name="Millares 5 5 3 3 4" xfId="3912"/>
    <cellStyle name="Millares 5 5 3 4" xfId="3913"/>
    <cellStyle name="Millares 5 5 3 5" xfId="3914"/>
    <cellStyle name="Millares 5 5 3 6" xfId="3915"/>
    <cellStyle name="Millares 5 5 4" xfId="3916"/>
    <cellStyle name="Millares 5 5 4 2" xfId="3917"/>
    <cellStyle name="Millares 5 5 4 2 2" xfId="3918"/>
    <cellStyle name="Millares 5 5 4 2 3" xfId="3919"/>
    <cellStyle name="Millares 5 5 4 2 4" xfId="3920"/>
    <cellStyle name="Millares 5 5 4 3" xfId="3921"/>
    <cellStyle name="Millares 5 5 4 4" xfId="3922"/>
    <cellStyle name="Millares 5 5 4 5" xfId="3923"/>
    <cellStyle name="Millares 5 5 4 6" xfId="3924"/>
    <cellStyle name="Millares 5 5 5" xfId="3925"/>
    <cellStyle name="Millares 5 5 5 2" xfId="3926"/>
    <cellStyle name="Millares 5 5 5 3" xfId="3927"/>
    <cellStyle name="Millares 5 5 5 4" xfId="3928"/>
    <cellStyle name="Millares 5 5 6" xfId="3929"/>
    <cellStyle name="Millares 5 5 7" xfId="3930"/>
    <cellStyle name="Millares 5 5 8" xfId="3931"/>
    <cellStyle name="Millares 5 5 9" xfId="3932"/>
    <cellStyle name="Millares 5 6" xfId="3933"/>
    <cellStyle name="Millares 5 7" xfId="3934"/>
    <cellStyle name="Millares 5 7 2" xfId="3935"/>
    <cellStyle name="Millares 5 7 2 2" xfId="3936"/>
    <cellStyle name="Millares 5 7 2 2 2" xfId="3937"/>
    <cellStyle name="Millares 5 7 2 2 2 2" xfId="3938"/>
    <cellStyle name="Millares 5 7 2 2 2 3" xfId="3939"/>
    <cellStyle name="Millares 5 7 2 2 2 4" xfId="3940"/>
    <cellStyle name="Millares 5 7 2 2 3" xfId="3941"/>
    <cellStyle name="Millares 5 7 2 2 4" xfId="3942"/>
    <cellStyle name="Millares 5 7 2 2 5" xfId="3943"/>
    <cellStyle name="Millares 5 7 2 3" xfId="3944"/>
    <cellStyle name="Millares 5 7 2 3 2" xfId="3945"/>
    <cellStyle name="Millares 5 7 2 3 3" xfId="3946"/>
    <cellStyle name="Millares 5 7 2 3 4" xfId="3947"/>
    <cellStyle name="Millares 5 7 2 4" xfId="3948"/>
    <cellStyle name="Millares 5 7 2 5" xfId="3949"/>
    <cellStyle name="Millares 5 7 2 6" xfId="3950"/>
    <cellStyle name="Millares 5 7 3" xfId="3951"/>
    <cellStyle name="Millares 5 7 3 2" xfId="3952"/>
    <cellStyle name="Millares 5 7 3 2 2" xfId="3953"/>
    <cellStyle name="Millares 5 7 3 2 3" xfId="3954"/>
    <cellStyle name="Millares 5 7 3 2 4" xfId="3955"/>
    <cellStyle name="Millares 5 7 3 3" xfId="3956"/>
    <cellStyle name="Millares 5 7 3 4" xfId="3957"/>
    <cellStyle name="Millares 5 7 3 5" xfId="3958"/>
    <cellStyle name="Millares 5 7 3 6" xfId="3959"/>
    <cellStyle name="Millares 5 7 4" xfId="3960"/>
    <cellStyle name="Millares 5 7 4 2" xfId="3961"/>
    <cellStyle name="Millares 5 7 4 3" xfId="3962"/>
    <cellStyle name="Millares 5 7 4 4" xfId="3963"/>
    <cellStyle name="Millares 5 7 5" xfId="3964"/>
    <cellStyle name="Millares 5 7 6" xfId="3965"/>
    <cellStyle name="Millares 5 7 7" xfId="3966"/>
    <cellStyle name="Millares 5 7 8" xfId="3967"/>
    <cellStyle name="Millares 5 8" xfId="3968"/>
    <cellStyle name="Millares 5 8 2" xfId="3969"/>
    <cellStyle name="Millares 5 8 2 2" xfId="3970"/>
    <cellStyle name="Millares 5 8 2 2 2" xfId="3971"/>
    <cellStyle name="Millares 5 8 2 2 3" xfId="3972"/>
    <cellStyle name="Millares 5 8 2 2 4" xfId="3973"/>
    <cellStyle name="Millares 5 8 2 3" xfId="3974"/>
    <cellStyle name="Millares 5 8 2 4" xfId="3975"/>
    <cellStyle name="Millares 5 8 2 5" xfId="3976"/>
    <cellStyle name="Millares 5 8 3" xfId="3977"/>
    <cellStyle name="Millares 5 8 3 2" xfId="3978"/>
    <cellStyle name="Millares 5 8 3 3" xfId="3979"/>
    <cellStyle name="Millares 5 8 3 4" xfId="3980"/>
    <cellStyle name="Millares 5 8 4" xfId="3981"/>
    <cellStyle name="Millares 5 8 5" xfId="3982"/>
    <cellStyle name="Millares 5 8 6" xfId="3983"/>
    <cellStyle name="Millares 5 9" xfId="3984"/>
    <cellStyle name="Millares 5 9 2" xfId="3985"/>
    <cellStyle name="Millares 5 9 2 2" xfId="3986"/>
    <cellStyle name="Millares 5 9 2 3" xfId="3987"/>
    <cellStyle name="Millares 5 9 2 4" xfId="3988"/>
    <cellStyle name="Millares 5 9 3" xfId="3989"/>
    <cellStyle name="Millares 5 9 4" xfId="3990"/>
    <cellStyle name="Millares 5 9 5" xfId="3991"/>
    <cellStyle name="Millares 5 9 6" xfId="3992"/>
    <cellStyle name="Millares 50" xfId="3993"/>
    <cellStyle name="Millares 51" xfId="3994"/>
    <cellStyle name="Millares 52" xfId="3995"/>
    <cellStyle name="Millares 53" xfId="3996"/>
    <cellStyle name="Millares 54" xfId="3997"/>
    <cellStyle name="Millares 55" xfId="3998"/>
    <cellStyle name="Millares 56" xfId="3999"/>
    <cellStyle name="Millares 57" xfId="4000"/>
    <cellStyle name="Millares 58" xfId="4001"/>
    <cellStyle name="Millares 58 2" xfId="4002"/>
    <cellStyle name="Millares 58 2 2" xfId="4003"/>
    <cellStyle name="Millares 58 2 2 2" xfId="4004"/>
    <cellStyle name="Millares 58 2 2 2 2" xfId="4005"/>
    <cellStyle name="Millares 58 2 2 2 2 2" xfId="4006"/>
    <cellStyle name="Millares 58 2 2 2 2 3" xfId="4007"/>
    <cellStyle name="Millares 58 2 2 2 2 4" xfId="4008"/>
    <cellStyle name="Millares 58 2 2 2 3" xfId="4009"/>
    <cellStyle name="Millares 58 2 2 2 4" xfId="4010"/>
    <cellStyle name="Millares 58 2 2 2 5" xfId="4011"/>
    <cellStyle name="Millares 58 2 2 3" xfId="4012"/>
    <cellStyle name="Millares 58 2 2 3 2" xfId="4013"/>
    <cellStyle name="Millares 58 2 2 3 3" xfId="4014"/>
    <cellStyle name="Millares 58 2 2 3 4" xfId="4015"/>
    <cellStyle name="Millares 58 2 2 4" xfId="4016"/>
    <cellStyle name="Millares 58 2 2 5" xfId="4017"/>
    <cellStyle name="Millares 58 2 2 6" xfId="4018"/>
    <cellStyle name="Millares 58 2 3" xfId="4019"/>
    <cellStyle name="Millares 58 2 3 2" xfId="4020"/>
    <cellStyle name="Millares 58 2 3 2 2" xfId="4021"/>
    <cellStyle name="Millares 58 2 3 2 3" xfId="4022"/>
    <cellStyle name="Millares 58 2 3 2 4" xfId="4023"/>
    <cellStyle name="Millares 58 2 3 3" xfId="4024"/>
    <cellStyle name="Millares 58 2 3 4" xfId="4025"/>
    <cellStyle name="Millares 58 2 3 5" xfId="4026"/>
    <cellStyle name="Millares 58 2 3 6" xfId="4027"/>
    <cellStyle name="Millares 58 2 4" xfId="4028"/>
    <cellStyle name="Millares 58 2 4 2" xfId="4029"/>
    <cellStyle name="Millares 58 2 4 3" xfId="4030"/>
    <cellStyle name="Millares 58 2 4 4" xfId="4031"/>
    <cellStyle name="Millares 58 2 5" xfId="4032"/>
    <cellStyle name="Millares 58 2 6" xfId="4033"/>
    <cellStyle name="Millares 58 2 7" xfId="4034"/>
    <cellStyle name="Millares 58 2 8" xfId="4035"/>
    <cellStyle name="Millares 58 3" xfId="4036"/>
    <cellStyle name="Millares 58 3 2" xfId="4037"/>
    <cellStyle name="Millares 58 3 2 2" xfId="4038"/>
    <cellStyle name="Millares 58 3 2 2 2" xfId="4039"/>
    <cellStyle name="Millares 58 3 2 2 3" xfId="4040"/>
    <cellStyle name="Millares 58 3 2 2 4" xfId="4041"/>
    <cellStyle name="Millares 58 3 2 3" xfId="4042"/>
    <cellStyle name="Millares 58 3 2 4" xfId="4043"/>
    <cellStyle name="Millares 58 3 2 5" xfId="4044"/>
    <cellStyle name="Millares 58 3 3" xfId="4045"/>
    <cellStyle name="Millares 58 3 3 2" xfId="4046"/>
    <cellStyle name="Millares 58 3 3 3" xfId="4047"/>
    <cellStyle name="Millares 58 3 3 4" xfId="4048"/>
    <cellStyle name="Millares 58 3 4" xfId="4049"/>
    <cellStyle name="Millares 58 3 5" xfId="4050"/>
    <cellStyle name="Millares 58 3 6" xfId="4051"/>
    <cellStyle name="Millares 58 4" xfId="4052"/>
    <cellStyle name="Millares 58 4 2" xfId="4053"/>
    <cellStyle name="Millares 58 4 2 2" xfId="4054"/>
    <cellStyle name="Millares 58 4 2 3" xfId="4055"/>
    <cellStyle name="Millares 58 4 2 4" xfId="4056"/>
    <cellStyle name="Millares 58 4 3" xfId="4057"/>
    <cellStyle name="Millares 58 4 4" xfId="4058"/>
    <cellStyle name="Millares 58 4 5" xfId="4059"/>
    <cellStyle name="Millares 58 4 6" xfId="4060"/>
    <cellStyle name="Millares 58 5" xfId="4061"/>
    <cellStyle name="Millares 58 5 2" xfId="4062"/>
    <cellStyle name="Millares 58 5 3" xfId="4063"/>
    <cellStyle name="Millares 58 5 4" xfId="4064"/>
    <cellStyle name="Millares 58 6" xfId="4065"/>
    <cellStyle name="Millares 58 7" xfId="61024"/>
    <cellStyle name="Millares 59" xfId="4066"/>
    <cellStyle name="Millares 6" xfId="4067"/>
    <cellStyle name="Millares 60" xfId="4068"/>
    <cellStyle name="Millares 60 2" xfId="4069"/>
    <cellStyle name="Millares 60 2 2" xfId="4070"/>
    <cellStyle name="Millares 60 2 2 2" xfId="4071"/>
    <cellStyle name="Millares 60 2 2 2 2" xfId="4072"/>
    <cellStyle name="Millares 60 2 2 2 2 2" xfId="4073"/>
    <cellStyle name="Millares 60 2 2 2 2 3" xfId="4074"/>
    <cellStyle name="Millares 60 2 2 2 2 4" xfId="4075"/>
    <cellStyle name="Millares 60 2 2 2 3" xfId="4076"/>
    <cellStyle name="Millares 60 2 2 2 4" xfId="4077"/>
    <cellStyle name="Millares 60 2 2 2 5" xfId="4078"/>
    <cellStyle name="Millares 60 2 2 3" xfId="4079"/>
    <cellStyle name="Millares 60 2 2 3 2" xfId="4080"/>
    <cellStyle name="Millares 60 2 2 3 3" xfId="4081"/>
    <cellStyle name="Millares 60 2 2 3 4" xfId="4082"/>
    <cellStyle name="Millares 60 2 2 4" xfId="4083"/>
    <cellStyle name="Millares 60 2 2 5" xfId="4084"/>
    <cellStyle name="Millares 60 2 2 6" xfId="4085"/>
    <cellStyle name="Millares 60 2 3" xfId="4086"/>
    <cellStyle name="Millares 60 2 3 2" xfId="4087"/>
    <cellStyle name="Millares 60 2 3 2 2" xfId="4088"/>
    <cellStyle name="Millares 60 2 3 2 3" xfId="4089"/>
    <cellStyle name="Millares 60 2 3 2 4" xfId="4090"/>
    <cellStyle name="Millares 60 2 3 3" xfId="4091"/>
    <cellStyle name="Millares 60 2 3 4" xfId="4092"/>
    <cellStyle name="Millares 60 2 3 5" xfId="4093"/>
    <cellStyle name="Millares 60 2 3 6" xfId="4094"/>
    <cellStyle name="Millares 60 2 4" xfId="4095"/>
    <cellStyle name="Millares 60 2 4 2" xfId="4096"/>
    <cellStyle name="Millares 60 2 4 3" xfId="4097"/>
    <cellStyle name="Millares 60 2 4 4" xfId="4098"/>
    <cellStyle name="Millares 60 2 5" xfId="4099"/>
    <cellStyle name="Millares 60 2 6" xfId="4100"/>
    <cellStyle name="Millares 60 2 7" xfId="4101"/>
    <cellStyle name="Millares 60 2 8" xfId="4102"/>
    <cellStyle name="Millares 60 3" xfId="4103"/>
    <cellStyle name="Millares 60 3 2" xfId="4104"/>
    <cellStyle name="Millares 60 3 2 2" xfId="4105"/>
    <cellStyle name="Millares 60 3 2 2 2" xfId="4106"/>
    <cellStyle name="Millares 60 3 2 2 3" xfId="4107"/>
    <cellStyle name="Millares 60 3 2 2 4" xfId="4108"/>
    <cellStyle name="Millares 60 3 2 3" xfId="4109"/>
    <cellStyle name="Millares 60 3 2 4" xfId="4110"/>
    <cellStyle name="Millares 60 3 2 5" xfId="4111"/>
    <cellStyle name="Millares 60 3 3" xfId="4112"/>
    <cellStyle name="Millares 60 3 3 2" xfId="4113"/>
    <cellStyle name="Millares 60 3 3 3" xfId="4114"/>
    <cellStyle name="Millares 60 3 3 4" xfId="4115"/>
    <cellStyle name="Millares 60 3 4" xfId="4116"/>
    <cellStyle name="Millares 60 3 5" xfId="4117"/>
    <cellStyle name="Millares 60 3 6" xfId="4118"/>
    <cellStyle name="Millares 60 4" xfId="4119"/>
    <cellStyle name="Millares 60 4 2" xfId="4120"/>
    <cellStyle name="Millares 60 4 2 2" xfId="4121"/>
    <cellStyle name="Millares 60 4 2 3" xfId="4122"/>
    <cellStyle name="Millares 60 4 2 4" xfId="4123"/>
    <cellStyle name="Millares 60 4 3" xfId="4124"/>
    <cellStyle name="Millares 60 4 4" xfId="4125"/>
    <cellStyle name="Millares 60 4 5" xfId="4126"/>
    <cellStyle name="Millares 60 4 6" xfId="4127"/>
    <cellStyle name="Millares 60 5" xfId="4128"/>
    <cellStyle name="Millares 60 5 2" xfId="4129"/>
    <cellStyle name="Millares 60 5 3" xfId="4130"/>
    <cellStyle name="Millares 60 5 4" xfId="4131"/>
    <cellStyle name="Millares 60 6" xfId="4132"/>
    <cellStyle name="Millares 60 7" xfId="4133"/>
    <cellStyle name="Millares 60 8" xfId="4134"/>
    <cellStyle name="Millares 60 9" xfId="4135"/>
    <cellStyle name="Millares 61" xfId="4136"/>
    <cellStyle name="Millares 61 2" xfId="4137"/>
    <cellStyle name="Millares 61 2 2" xfId="4138"/>
    <cellStyle name="Millares 61 2 2 2" xfId="4139"/>
    <cellStyle name="Millares 61 2 2 2 2" xfId="4140"/>
    <cellStyle name="Millares 61 2 2 2 2 2" xfId="4141"/>
    <cellStyle name="Millares 61 2 2 2 2 3" xfId="4142"/>
    <cellStyle name="Millares 61 2 2 2 2 4" xfId="4143"/>
    <cellStyle name="Millares 61 2 2 2 3" xfId="4144"/>
    <cellStyle name="Millares 61 2 2 2 4" xfId="4145"/>
    <cellStyle name="Millares 61 2 2 2 5" xfId="4146"/>
    <cellStyle name="Millares 61 2 2 3" xfId="4147"/>
    <cellStyle name="Millares 61 2 2 3 2" xfId="4148"/>
    <cellStyle name="Millares 61 2 2 3 3" xfId="4149"/>
    <cellStyle name="Millares 61 2 2 3 4" xfId="4150"/>
    <cellStyle name="Millares 61 2 2 4" xfId="4151"/>
    <cellStyle name="Millares 61 2 2 5" xfId="4152"/>
    <cellStyle name="Millares 61 2 2 6" xfId="4153"/>
    <cellStyle name="Millares 61 2 3" xfId="4154"/>
    <cellStyle name="Millares 61 2 3 2" xfId="4155"/>
    <cellStyle name="Millares 61 2 3 2 2" xfId="4156"/>
    <cellStyle name="Millares 61 2 3 2 3" xfId="4157"/>
    <cellStyle name="Millares 61 2 3 2 4" xfId="4158"/>
    <cellStyle name="Millares 61 2 3 3" xfId="4159"/>
    <cellStyle name="Millares 61 2 3 4" xfId="4160"/>
    <cellStyle name="Millares 61 2 3 5" xfId="4161"/>
    <cellStyle name="Millares 61 2 3 6" xfId="4162"/>
    <cellStyle name="Millares 61 2 4" xfId="4163"/>
    <cellStyle name="Millares 61 2 4 2" xfId="4164"/>
    <cellStyle name="Millares 61 2 4 3" xfId="4165"/>
    <cellStyle name="Millares 61 2 4 4" xfId="4166"/>
    <cellStyle name="Millares 61 2 5" xfId="4167"/>
    <cellStyle name="Millares 61 2 6" xfId="4168"/>
    <cellStyle name="Millares 61 2 7" xfId="4169"/>
    <cellStyle name="Millares 61 2 8" xfId="4170"/>
    <cellStyle name="Millares 61 3" xfId="4171"/>
    <cellStyle name="Millares 61 3 2" xfId="4172"/>
    <cellStyle name="Millares 61 3 2 2" xfId="4173"/>
    <cellStyle name="Millares 61 3 2 2 2" xfId="4174"/>
    <cellStyle name="Millares 61 3 2 2 3" xfId="4175"/>
    <cellStyle name="Millares 61 3 2 2 4" xfId="4176"/>
    <cellStyle name="Millares 61 3 2 3" xfId="4177"/>
    <cellStyle name="Millares 61 3 2 4" xfId="4178"/>
    <cellStyle name="Millares 61 3 2 5" xfId="4179"/>
    <cellStyle name="Millares 61 3 3" xfId="4180"/>
    <cellStyle name="Millares 61 3 3 2" xfId="4181"/>
    <cellStyle name="Millares 61 3 3 3" xfId="4182"/>
    <cellStyle name="Millares 61 3 3 4" xfId="4183"/>
    <cellStyle name="Millares 61 3 4" xfId="4184"/>
    <cellStyle name="Millares 61 3 5" xfId="4185"/>
    <cellStyle name="Millares 61 3 6" xfId="4186"/>
    <cellStyle name="Millares 61 4" xfId="4187"/>
    <cellStyle name="Millares 61 4 2" xfId="4188"/>
    <cellStyle name="Millares 61 4 2 2" xfId="4189"/>
    <cellStyle name="Millares 61 4 2 3" xfId="4190"/>
    <cellStyle name="Millares 61 4 2 4" xfId="4191"/>
    <cellStyle name="Millares 61 4 3" xfId="4192"/>
    <cellStyle name="Millares 61 4 4" xfId="4193"/>
    <cellStyle name="Millares 61 4 5" xfId="4194"/>
    <cellStyle name="Millares 61 4 6" xfId="4195"/>
    <cellStyle name="Millares 61 5" xfId="4196"/>
    <cellStyle name="Millares 61 5 2" xfId="4197"/>
    <cellStyle name="Millares 61 5 3" xfId="4198"/>
    <cellStyle name="Millares 61 5 4" xfId="4199"/>
    <cellStyle name="Millares 61 6" xfId="4200"/>
    <cellStyle name="Millares 61 7" xfId="4201"/>
    <cellStyle name="Millares 61 8" xfId="4202"/>
    <cellStyle name="Millares 61 9" xfId="4203"/>
    <cellStyle name="Millares 62" xfId="4204"/>
    <cellStyle name="Millares 62 2" xfId="4205"/>
    <cellStyle name="Millares 62 2 2" xfId="4206"/>
    <cellStyle name="Millares 62 2 2 2" xfId="4207"/>
    <cellStyle name="Millares 62 2 2 2 2" xfId="4208"/>
    <cellStyle name="Millares 62 2 2 2 2 2" xfId="4209"/>
    <cellStyle name="Millares 62 2 2 2 2 3" xfId="4210"/>
    <cellStyle name="Millares 62 2 2 2 2 4" xfId="4211"/>
    <cellStyle name="Millares 62 2 2 2 3" xfId="4212"/>
    <cellStyle name="Millares 62 2 2 2 4" xfId="4213"/>
    <cellStyle name="Millares 62 2 2 2 5" xfId="4214"/>
    <cellStyle name="Millares 62 2 2 3" xfId="4215"/>
    <cellStyle name="Millares 62 2 2 3 2" xfId="4216"/>
    <cellStyle name="Millares 62 2 2 3 3" xfId="4217"/>
    <cellStyle name="Millares 62 2 2 3 4" xfId="4218"/>
    <cellStyle name="Millares 62 2 2 4" xfId="4219"/>
    <cellStyle name="Millares 62 2 2 5" xfId="4220"/>
    <cellStyle name="Millares 62 2 2 6" xfId="4221"/>
    <cellStyle name="Millares 62 2 3" xfId="4222"/>
    <cellStyle name="Millares 62 2 3 2" xfId="4223"/>
    <cellStyle name="Millares 62 2 3 2 2" xfId="4224"/>
    <cellStyle name="Millares 62 2 3 2 3" xfId="4225"/>
    <cellStyle name="Millares 62 2 3 2 4" xfId="4226"/>
    <cellStyle name="Millares 62 2 3 3" xfId="4227"/>
    <cellStyle name="Millares 62 2 3 4" xfId="4228"/>
    <cellStyle name="Millares 62 2 3 5" xfId="4229"/>
    <cellStyle name="Millares 62 2 3 6" xfId="4230"/>
    <cellStyle name="Millares 62 2 4" xfId="4231"/>
    <cellStyle name="Millares 62 2 4 2" xfId="4232"/>
    <cellStyle name="Millares 62 2 4 3" xfId="4233"/>
    <cellStyle name="Millares 62 2 4 4" xfId="4234"/>
    <cellStyle name="Millares 62 2 5" xfId="4235"/>
    <cellStyle name="Millares 62 2 6" xfId="4236"/>
    <cellStyle name="Millares 62 2 7" xfId="4237"/>
    <cellStyle name="Millares 62 2 8" xfId="4238"/>
    <cellStyle name="Millares 62 3" xfId="4239"/>
    <cellStyle name="Millares 62 3 2" xfId="4240"/>
    <cellStyle name="Millares 62 3 2 2" xfId="4241"/>
    <cellStyle name="Millares 62 3 2 2 2" xfId="4242"/>
    <cellStyle name="Millares 62 3 2 2 3" xfId="4243"/>
    <cellStyle name="Millares 62 3 2 2 4" xfId="4244"/>
    <cellStyle name="Millares 62 3 2 3" xfId="4245"/>
    <cellStyle name="Millares 62 3 2 4" xfId="4246"/>
    <cellStyle name="Millares 62 3 2 5" xfId="4247"/>
    <cellStyle name="Millares 62 3 3" xfId="4248"/>
    <cellStyle name="Millares 62 3 3 2" xfId="4249"/>
    <cellStyle name="Millares 62 3 3 3" xfId="4250"/>
    <cellStyle name="Millares 62 3 3 4" xfId="4251"/>
    <cellStyle name="Millares 62 3 4" xfId="4252"/>
    <cellStyle name="Millares 62 3 5" xfId="4253"/>
    <cellStyle name="Millares 62 3 6" xfId="4254"/>
    <cellStyle name="Millares 62 4" xfId="4255"/>
    <cellStyle name="Millares 62 4 2" xfId="4256"/>
    <cellStyle name="Millares 62 4 2 2" xfId="4257"/>
    <cellStyle name="Millares 62 4 2 3" xfId="4258"/>
    <cellStyle name="Millares 62 4 2 4" xfId="4259"/>
    <cellStyle name="Millares 62 4 3" xfId="4260"/>
    <cellStyle name="Millares 62 4 4" xfId="4261"/>
    <cellStyle name="Millares 62 4 5" xfId="4262"/>
    <cellStyle name="Millares 62 4 6" xfId="4263"/>
    <cellStyle name="Millares 62 5" xfId="4264"/>
    <cellStyle name="Millares 62 5 2" xfId="4265"/>
    <cellStyle name="Millares 62 5 3" xfId="4266"/>
    <cellStyle name="Millares 62 5 4" xfId="4267"/>
    <cellStyle name="Millares 62 6" xfId="4268"/>
    <cellStyle name="Millares 62 7" xfId="4269"/>
    <cellStyle name="Millares 62 8" xfId="4270"/>
    <cellStyle name="Millares 62 9" xfId="4271"/>
    <cellStyle name="Millares 63" xfId="4272"/>
    <cellStyle name="Millares 63 2" xfId="4273"/>
    <cellStyle name="Millares 63 2 2" xfId="4274"/>
    <cellStyle name="Millares 63 2 2 2" xfId="4275"/>
    <cellStyle name="Millares 63 2 2 2 2" xfId="4276"/>
    <cellStyle name="Millares 63 2 2 2 2 2" xfId="4277"/>
    <cellStyle name="Millares 63 2 2 2 2 3" xfId="4278"/>
    <cellStyle name="Millares 63 2 2 2 2 4" xfId="4279"/>
    <cellStyle name="Millares 63 2 2 2 3" xfId="4280"/>
    <cellStyle name="Millares 63 2 2 2 4" xfId="4281"/>
    <cellStyle name="Millares 63 2 2 2 5" xfId="4282"/>
    <cellStyle name="Millares 63 2 2 3" xfId="4283"/>
    <cellStyle name="Millares 63 2 2 3 2" xfId="4284"/>
    <cellStyle name="Millares 63 2 2 3 3" xfId="4285"/>
    <cellStyle name="Millares 63 2 2 3 4" xfId="4286"/>
    <cellStyle name="Millares 63 2 2 4" xfId="4287"/>
    <cellStyle name="Millares 63 2 2 5" xfId="4288"/>
    <cellStyle name="Millares 63 2 2 6" xfId="4289"/>
    <cellStyle name="Millares 63 2 3" xfId="4290"/>
    <cellStyle name="Millares 63 2 3 2" xfId="4291"/>
    <cellStyle name="Millares 63 2 3 2 2" xfId="4292"/>
    <cellStyle name="Millares 63 2 3 2 3" xfId="4293"/>
    <cellStyle name="Millares 63 2 3 2 4" xfId="4294"/>
    <cellStyle name="Millares 63 2 3 3" xfId="4295"/>
    <cellStyle name="Millares 63 2 3 4" xfId="4296"/>
    <cellStyle name="Millares 63 2 3 5" xfId="4297"/>
    <cellStyle name="Millares 63 2 3 6" xfId="4298"/>
    <cellStyle name="Millares 63 2 4" xfId="4299"/>
    <cellStyle name="Millares 63 2 4 2" xfId="4300"/>
    <cellStyle name="Millares 63 2 4 3" xfId="4301"/>
    <cellStyle name="Millares 63 2 4 4" xfId="4302"/>
    <cellStyle name="Millares 63 2 5" xfId="4303"/>
    <cellStyle name="Millares 63 2 6" xfId="4304"/>
    <cellStyle name="Millares 63 2 7" xfId="4305"/>
    <cellStyle name="Millares 63 2 8" xfId="4306"/>
    <cellStyle name="Millares 63 3" xfId="4307"/>
    <cellStyle name="Millares 63 3 2" xfId="4308"/>
    <cellStyle name="Millares 63 3 2 2" xfId="4309"/>
    <cellStyle name="Millares 63 3 2 2 2" xfId="4310"/>
    <cellStyle name="Millares 63 3 2 2 3" xfId="4311"/>
    <cellStyle name="Millares 63 3 2 2 4" xfId="4312"/>
    <cellStyle name="Millares 63 3 2 3" xfId="4313"/>
    <cellStyle name="Millares 63 3 2 4" xfId="4314"/>
    <cellStyle name="Millares 63 3 2 5" xfId="4315"/>
    <cellStyle name="Millares 63 3 3" xfId="4316"/>
    <cellStyle name="Millares 63 3 3 2" xfId="4317"/>
    <cellStyle name="Millares 63 3 3 3" xfId="4318"/>
    <cellStyle name="Millares 63 3 3 4" xfId="4319"/>
    <cellStyle name="Millares 63 3 4" xfId="4320"/>
    <cellStyle name="Millares 63 3 5" xfId="4321"/>
    <cellStyle name="Millares 63 3 6" xfId="4322"/>
    <cellStyle name="Millares 63 4" xfId="4323"/>
    <cellStyle name="Millares 63 4 2" xfId="4324"/>
    <cellStyle name="Millares 63 4 2 2" xfId="4325"/>
    <cellStyle name="Millares 63 4 2 3" xfId="4326"/>
    <cellStyle name="Millares 63 4 2 4" xfId="4327"/>
    <cellStyle name="Millares 63 4 3" xfId="4328"/>
    <cellStyle name="Millares 63 4 4" xfId="4329"/>
    <cellStyle name="Millares 63 4 5" xfId="4330"/>
    <cellStyle name="Millares 63 4 6" xfId="4331"/>
    <cellStyle name="Millares 63 5" xfId="4332"/>
    <cellStyle name="Millares 63 5 2" xfId="4333"/>
    <cellStyle name="Millares 63 5 3" xfId="4334"/>
    <cellStyle name="Millares 63 5 4" xfId="4335"/>
    <cellStyle name="Millares 63 6" xfId="4336"/>
    <cellStyle name="Millares 63 7" xfId="4337"/>
    <cellStyle name="Millares 63 8" xfId="4338"/>
    <cellStyle name="Millares 63 9" xfId="4339"/>
    <cellStyle name="Millares 64" xfId="4340"/>
    <cellStyle name="Millares 64 2" xfId="4341"/>
    <cellStyle name="Millares 64 2 2" xfId="4342"/>
    <cellStyle name="Millares 64 2 2 2" xfId="4343"/>
    <cellStyle name="Millares 64 2 2 2 2" xfId="4344"/>
    <cellStyle name="Millares 64 2 2 2 2 2" xfId="4345"/>
    <cellStyle name="Millares 64 2 2 2 2 3" xfId="4346"/>
    <cellStyle name="Millares 64 2 2 2 2 4" xfId="4347"/>
    <cellStyle name="Millares 64 2 2 2 3" xfId="4348"/>
    <cellStyle name="Millares 64 2 2 2 4" xfId="4349"/>
    <cellStyle name="Millares 64 2 2 2 5" xfId="4350"/>
    <cellStyle name="Millares 64 2 2 3" xfId="4351"/>
    <cellStyle name="Millares 64 2 2 3 2" xfId="4352"/>
    <cellStyle name="Millares 64 2 2 3 3" xfId="4353"/>
    <cellStyle name="Millares 64 2 2 3 4" xfId="4354"/>
    <cellStyle name="Millares 64 2 2 4" xfId="4355"/>
    <cellStyle name="Millares 64 2 2 5" xfId="4356"/>
    <cellStyle name="Millares 64 2 2 6" xfId="4357"/>
    <cellStyle name="Millares 64 2 3" xfId="4358"/>
    <cellStyle name="Millares 64 2 3 2" xfId="4359"/>
    <cellStyle name="Millares 64 2 3 2 2" xfId="4360"/>
    <cellStyle name="Millares 64 2 3 2 3" xfId="4361"/>
    <cellStyle name="Millares 64 2 3 2 4" xfId="4362"/>
    <cellStyle name="Millares 64 2 3 3" xfId="4363"/>
    <cellStyle name="Millares 64 2 3 4" xfId="4364"/>
    <cellStyle name="Millares 64 2 3 5" xfId="4365"/>
    <cellStyle name="Millares 64 2 3 6" xfId="4366"/>
    <cellStyle name="Millares 64 2 4" xfId="4367"/>
    <cellStyle name="Millares 64 2 4 2" xfId="4368"/>
    <cellStyle name="Millares 64 2 4 3" xfId="4369"/>
    <cellStyle name="Millares 64 2 4 4" xfId="4370"/>
    <cellStyle name="Millares 64 2 5" xfId="4371"/>
    <cellStyle name="Millares 64 2 6" xfId="4372"/>
    <cellStyle name="Millares 64 2 7" xfId="4373"/>
    <cellStyle name="Millares 64 2 8" xfId="4374"/>
    <cellStyle name="Millares 64 3" xfId="4375"/>
    <cellStyle name="Millares 64 3 2" xfId="4376"/>
    <cellStyle name="Millares 64 3 2 2" xfId="4377"/>
    <cellStyle name="Millares 64 3 2 2 2" xfId="4378"/>
    <cellStyle name="Millares 64 3 2 2 3" xfId="4379"/>
    <cellStyle name="Millares 64 3 2 2 4" xfId="4380"/>
    <cellStyle name="Millares 64 3 2 3" xfId="4381"/>
    <cellStyle name="Millares 64 3 2 4" xfId="4382"/>
    <cellStyle name="Millares 64 3 2 5" xfId="4383"/>
    <cellStyle name="Millares 64 3 3" xfId="4384"/>
    <cellStyle name="Millares 64 3 3 2" xfId="4385"/>
    <cellStyle name="Millares 64 3 3 3" xfId="4386"/>
    <cellStyle name="Millares 64 3 3 4" xfId="4387"/>
    <cellStyle name="Millares 64 3 4" xfId="4388"/>
    <cellStyle name="Millares 64 3 5" xfId="4389"/>
    <cellStyle name="Millares 64 3 6" xfId="4390"/>
    <cellStyle name="Millares 64 4" xfId="4391"/>
    <cellStyle name="Millares 64 4 2" xfId="4392"/>
    <cellStyle name="Millares 64 4 2 2" xfId="4393"/>
    <cellStyle name="Millares 64 4 2 3" xfId="4394"/>
    <cellStyle name="Millares 64 4 2 4" xfId="4395"/>
    <cellStyle name="Millares 64 4 3" xfId="4396"/>
    <cellStyle name="Millares 64 4 4" xfId="4397"/>
    <cellStyle name="Millares 64 4 5" xfId="4398"/>
    <cellStyle name="Millares 64 4 6" xfId="4399"/>
    <cellStyle name="Millares 64 5" xfId="4400"/>
    <cellStyle name="Millares 64 5 2" xfId="4401"/>
    <cellStyle name="Millares 64 5 3" xfId="4402"/>
    <cellStyle name="Millares 64 5 4" xfId="4403"/>
    <cellStyle name="Millares 64 6" xfId="4404"/>
    <cellStyle name="Millares 64 7" xfId="4405"/>
    <cellStyle name="Millares 64 8" xfId="4406"/>
    <cellStyle name="Millares 64 9" xfId="4407"/>
    <cellStyle name="Millares 65" xfId="4408"/>
    <cellStyle name="Millares 65 2" xfId="4409"/>
    <cellStyle name="Millares 65 2 2" xfId="4410"/>
    <cellStyle name="Millares 65 2 2 2" xfId="4411"/>
    <cellStyle name="Millares 65 2 2 2 2" xfId="4412"/>
    <cellStyle name="Millares 65 2 2 2 2 2" xfId="4413"/>
    <cellStyle name="Millares 65 2 2 2 2 3" xfId="4414"/>
    <cellStyle name="Millares 65 2 2 2 2 4" xfId="4415"/>
    <cellStyle name="Millares 65 2 2 2 3" xfId="4416"/>
    <cellStyle name="Millares 65 2 2 2 4" xfId="4417"/>
    <cellStyle name="Millares 65 2 2 2 5" xfId="4418"/>
    <cellStyle name="Millares 65 2 2 3" xfId="4419"/>
    <cellStyle name="Millares 65 2 2 3 2" xfId="4420"/>
    <cellStyle name="Millares 65 2 2 3 3" xfId="4421"/>
    <cellStyle name="Millares 65 2 2 3 4" xfId="4422"/>
    <cellStyle name="Millares 65 2 2 4" xfId="4423"/>
    <cellStyle name="Millares 65 2 2 5" xfId="4424"/>
    <cellStyle name="Millares 65 2 2 6" xfId="4425"/>
    <cellStyle name="Millares 65 2 3" xfId="4426"/>
    <cellStyle name="Millares 65 2 3 2" xfId="4427"/>
    <cellStyle name="Millares 65 2 3 2 2" xfId="4428"/>
    <cellStyle name="Millares 65 2 3 2 3" xfId="4429"/>
    <cellStyle name="Millares 65 2 3 2 4" xfId="4430"/>
    <cellStyle name="Millares 65 2 3 3" xfId="4431"/>
    <cellStyle name="Millares 65 2 3 4" xfId="4432"/>
    <cellStyle name="Millares 65 2 3 5" xfId="4433"/>
    <cellStyle name="Millares 65 2 3 6" xfId="4434"/>
    <cellStyle name="Millares 65 2 4" xfId="4435"/>
    <cellStyle name="Millares 65 2 4 2" xfId="4436"/>
    <cellStyle name="Millares 65 2 4 3" xfId="4437"/>
    <cellStyle name="Millares 65 2 4 4" xfId="4438"/>
    <cellStyle name="Millares 65 2 5" xfId="4439"/>
    <cellStyle name="Millares 65 2 6" xfId="4440"/>
    <cellStyle name="Millares 65 2 7" xfId="4441"/>
    <cellStyle name="Millares 65 2 8" xfId="4442"/>
    <cellStyle name="Millares 65 3" xfId="4443"/>
    <cellStyle name="Millares 65 3 2" xfId="4444"/>
    <cellStyle name="Millares 65 3 2 2" xfId="4445"/>
    <cellStyle name="Millares 65 3 2 2 2" xfId="4446"/>
    <cellStyle name="Millares 65 3 2 2 3" xfId="4447"/>
    <cellStyle name="Millares 65 3 2 2 4" xfId="4448"/>
    <cellStyle name="Millares 65 3 2 3" xfId="4449"/>
    <cellStyle name="Millares 65 3 2 4" xfId="4450"/>
    <cellStyle name="Millares 65 3 2 5" xfId="4451"/>
    <cellStyle name="Millares 65 3 3" xfId="4452"/>
    <cellStyle name="Millares 65 3 3 2" xfId="4453"/>
    <cellStyle name="Millares 65 3 3 3" xfId="4454"/>
    <cellStyle name="Millares 65 3 3 4" xfId="4455"/>
    <cellStyle name="Millares 65 3 4" xfId="4456"/>
    <cellStyle name="Millares 65 3 5" xfId="4457"/>
    <cellStyle name="Millares 65 3 6" xfId="4458"/>
    <cellStyle name="Millares 65 4" xfId="4459"/>
    <cellStyle name="Millares 65 4 2" xfId="4460"/>
    <cellStyle name="Millares 65 4 2 2" xfId="4461"/>
    <cellStyle name="Millares 65 4 2 3" xfId="4462"/>
    <cellStyle name="Millares 65 4 2 4" xfId="4463"/>
    <cellStyle name="Millares 65 4 3" xfId="4464"/>
    <cellStyle name="Millares 65 4 4" xfId="4465"/>
    <cellStyle name="Millares 65 4 5" xfId="4466"/>
    <cellStyle name="Millares 65 4 6" xfId="4467"/>
    <cellStyle name="Millares 65 5" xfId="4468"/>
    <cellStyle name="Millares 65 5 2" xfId="4469"/>
    <cellStyle name="Millares 65 5 3" xfId="4470"/>
    <cellStyle name="Millares 65 5 4" xfId="4471"/>
    <cellStyle name="Millares 65 6" xfId="4472"/>
    <cellStyle name="Millares 65 7" xfId="4473"/>
    <cellStyle name="Millares 65 8" xfId="4474"/>
    <cellStyle name="Millares 65 9" xfId="4475"/>
    <cellStyle name="Millares 66" xfId="4476"/>
    <cellStyle name="Millares 66 2" xfId="4477"/>
    <cellStyle name="Millares 66 2 2" xfId="4478"/>
    <cellStyle name="Millares 66 2 2 2" xfId="4479"/>
    <cellStyle name="Millares 66 2 2 2 2" xfId="4480"/>
    <cellStyle name="Millares 66 2 2 2 2 2" xfId="4481"/>
    <cellStyle name="Millares 66 2 2 2 2 3" xfId="4482"/>
    <cellStyle name="Millares 66 2 2 2 2 4" xfId="4483"/>
    <cellStyle name="Millares 66 2 2 2 3" xfId="4484"/>
    <cellStyle name="Millares 66 2 2 2 4" xfId="4485"/>
    <cellStyle name="Millares 66 2 2 2 5" xfId="4486"/>
    <cellStyle name="Millares 66 2 2 3" xfId="4487"/>
    <cellStyle name="Millares 66 2 2 3 2" xfId="4488"/>
    <cellStyle name="Millares 66 2 2 3 3" xfId="4489"/>
    <cellStyle name="Millares 66 2 2 3 4" xfId="4490"/>
    <cellStyle name="Millares 66 2 2 4" xfId="4491"/>
    <cellStyle name="Millares 66 2 2 5" xfId="4492"/>
    <cellStyle name="Millares 66 2 2 6" xfId="4493"/>
    <cellStyle name="Millares 66 2 3" xfId="4494"/>
    <cellStyle name="Millares 66 2 3 2" xfId="4495"/>
    <cellStyle name="Millares 66 2 3 2 2" xfId="4496"/>
    <cellStyle name="Millares 66 2 3 2 3" xfId="4497"/>
    <cellStyle name="Millares 66 2 3 2 4" xfId="4498"/>
    <cellStyle name="Millares 66 2 3 3" xfId="4499"/>
    <cellStyle name="Millares 66 2 3 4" xfId="4500"/>
    <cellStyle name="Millares 66 2 3 5" xfId="4501"/>
    <cellStyle name="Millares 66 2 3 6" xfId="4502"/>
    <cellStyle name="Millares 66 2 4" xfId="4503"/>
    <cellStyle name="Millares 66 2 4 2" xfId="4504"/>
    <cellStyle name="Millares 66 2 4 3" xfId="4505"/>
    <cellStyle name="Millares 66 2 4 4" xfId="4506"/>
    <cellStyle name="Millares 66 2 5" xfId="4507"/>
    <cellStyle name="Millares 66 2 6" xfId="4508"/>
    <cellStyle name="Millares 66 2 7" xfId="4509"/>
    <cellStyle name="Millares 66 2 8" xfId="4510"/>
    <cellStyle name="Millares 66 3" xfId="4511"/>
    <cellStyle name="Millares 66 3 2" xfId="4512"/>
    <cellStyle name="Millares 66 3 2 2" xfId="4513"/>
    <cellStyle name="Millares 66 3 2 2 2" xfId="4514"/>
    <cellStyle name="Millares 66 3 2 2 3" xfId="4515"/>
    <cellStyle name="Millares 66 3 2 2 4" xfId="4516"/>
    <cellStyle name="Millares 66 3 2 3" xfId="4517"/>
    <cellStyle name="Millares 66 3 2 4" xfId="4518"/>
    <cellStyle name="Millares 66 3 2 5" xfId="4519"/>
    <cellStyle name="Millares 66 3 3" xfId="4520"/>
    <cellStyle name="Millares 66 3 3 2" xfId="4521"/>
    <cellStyle name="Millares 66 3 3 3" xfId="4522"/>
    <cellStyle name="Millares 66 3 3 4" xfId="4523"/>
    <cellStyle name="Millares 66 3 4" xfId="4524"/>
    <cellStyle name="Millares 66 3 5" xfId="4525"/>
    <cellStyle name="Millares 66 3 6" xfId="4526"/>
    <cellStyle name="Millares 66 4" xfId="4527"/>
    <cellStyle name="Millares 66 4 2" xfId="4528"/>
    <cellStyle name="Millares 66 4 2 2" xfId="4529"/>
    <cellStyle name="Millares 66 4 2 3" xfId="4530"/>
    <cellStyle name="Millares 66 4 2 4" xfId="4531"/>
    <cellStyle name="Millares 66 4 3" xfId="4532"/>
    <cellStyle name="Millares 66 4 4" xfId="4533"/>
    <cellStyle name="Millares 66 4 5" xfId="4534"/>
    <cellStyle name="Millares 66 4 6" xfId="4535"/>
    <cellStyle name="Millares 66 5" xfId="4536"/>
    <cellStyle name="Millares 66 5 2" xfId="4537"/>
    <cellStyle name="Millares 66 5 3" xfId="4538"/>
    <cellStyle name="Millares 66 5 4" xfId="4539"/>
    <cellStyle name="Millares 66 6" xfId="4540"/>
    <cellStyle name="Millares 66 7" xfId="4541"/>
    <cellStyle name="Millares 66 8" xfId="4542"/>
    <cellStyle name="Millares 66 9" xfId="4543"/>
    <cellStyle name="Millares 67" xfId="4544"/>
    <cellStyle name="Millares 67 2" xfId="4545"/>
    <cellStyle name="Millares 67 2 2" xfId="4546"/>
    <cellStyle name="Millares 67 2 2 2" xfId="4547"/>
    <cellStyle name="Millares 67 2 2 2 2" xfId="4548"/>
    <cellStyle name="Millares 67 2 2 2 2 2" xfId="4549"/>
    <cellStyle name="Millares 67 2 2 2 2 3" xfId="4550"/>
    <cellStyle name="Millares 67 2 2 2 2 4" xfId="4551"/>
    <cellStyle name="Millares 67 2 2 2 3" xfId="4552"/>
    <cellStyle name="Millares 67 2 2 2 4" xfId="4553"/>
    <cellStyle name="Millares 67 2 2 2 5" xfId="4554"/>
    <cellStyle name="Millares 67 2 2 3" xfId="4555"/>
    <cellStyle name="Millares 67 2 2 3 2" xfId="4556"/>
    <cellStyle name="Millares 67 2 2 3 3" xfId="4557"/>
    <cellStyle name="Millares 67 2 2 3 4" xfId="4558"/>
    <cellStyle name="Millares 67 2 2 4" xfId="4559"/>
    <cellStyle name="Millares 67 2 2 5" xfId="4560"/>
    <cellStyle name="Millares 67 2 2 6" xfId="4561"/>
    <cellStyle name="Millares 67 2 3" xfId="4562"/>
    <cellStyle name="Millares 67 2 3 2" xfId="4563"/>
    <cellStyle name="Millares 67 2 3 2 2" xfId="4564"/>
    <cellStyle name="Millares 67 2 3 2 3" xfId="4565"/>
    <cellStyle name="Millares 67 2 3 2 4" xfId="4566"/>
    <cellStyle name="Millares 67 2 3 3" xfId="4567"/>
    <cellStyle name="Millares 67 2 3 4" xfId="4568"/>
    <cellStyle name="Millares 67 2 3 5" xfId="4569"/>
    <cellStyle name="Millares 67 2 3 6" xfId="4570"/>
    <cellStyle name="Millares 67 2 4" xfId="4571"/>
    <cellStyle name="Millares 67 2 4 2" xfId="4572"/>
    <cellStyle name="Millares 67 2 4 3" xfId="4573"/>
    <cellStyle name="Millares 67 2 4 4" xfId="4574"/>
    <cellStyle name="Millares 67 2 5" xfId="4575"/>
    <cellStyle name="Millares 67 2 6" xfId="4576"/>
    <cellStyle name="Millares 67 2 7" xfId="4577"/>
    <cellStyle name="Millares 67 2 8" xfId="4578"/>
    <cellStyle name="Millares 67 3" xfId="4579"/>
    <cellStyle name="Millares 67 3 2" xfId="4580"/>
    <cellStyle name="Millares 67 3 2 2" xfId="4581"/>
    <cellStyle name="Millares 67 3 2 2 2" xfId="4582"/>
    <cellStyle name="Millares 67 3 2 2 3" xfId="4583"/>
    <cellStyle name="Millares 67 3 2 2 4" xfId="4584"/>
    <cellStyle name="Millares 67 3 2 3" xfId="4585"/>
    <cellStyle name="Millares 67 3 2 4" xfId="4586"/>
    <cellStyle name="Millares 67 3 2 5" xfId="4587"/>
    <cellStyle name="Millares 67 3 3" xfId="4588"/>
    <cellStyle name="Millares 67 3 3 2" xfId="4589"/>
    <cellStyle name="Millares 67 3 3 3" xfId="4590"/>
    <cellStyle name="Millares 67 3 3 4" xfId="4591"/>
    <cellStyle name="Millares 67 3 4" xfId="4592"/>
    <cellStyle name="Millares 67 3 5" xfId="4593"/>
    <cellStyle name="Millares 67 3 6" xfId="4594"/>
    <cellStyle name="Millares 67 4" xfId="4595"/>
    <cellStyle name="Millares 67 4 2" xfId="4596"/>
    <cellStyle name="Millares 67 4 2 2" xfId="4597"/>
    <cellStyle name="Millares 67 4 2 3" xfId="4598"/>
    <cellStyle name="Millares 67 4 2 4" xfId="4599"/>
    <cellStyle name="Millares 67 4 3" xfId="4600"/>
    <cellStyle name="Millares 67 4 4" xfId="4601"/>
    <cellStyle name="Millares 67 4 5" xfId="4602"/>
    <cellStyle name="Millares 67 4 6" xfId="4603"/>
    <cellStyle name="Millares 67 5" xfId="4604"/>
    <cellStyle name="Millares 67 5 2" xfId="4605"/>
    <cellStyle name="Millares 67 5 3" xfId="4606"/>
    <cellStyle name="Millares 67 5 4" xfId="4607"/>
    <cellStyle name="Millares 67 6" xfId="4608"/>
    <cellStyle name="Millares 67 7" xfId="4609"/>
    <cellStyle name="Millares 67 8" xfId="4610"/>
    <cellStyle name="Millares 67 9" xfId="4611"/>
    <cellStyle name="Millares 68" xfId="4612"/>
    <cellStyle name="Millares 68 2" xfId="4613"/>
    <cellStyle name="Millares 68 2 2" xfId="4614"/>
    <cellStyle name="Millares 68 2 2 2" xfId="4615"/>
    <cellStyle name="Millares 68 2 2 2 2" xfId="4616"/>
    <cellStyle name="Millares 68 2 2 2 2 2" xfId="4617"/>
    <cellStyle name="Millares 68 2 2 2 2 3" xfId="4618"/>
    <cellStyle name="Millares 68 2 2 2 2 4" xfId="4619"/>
    <cellStyle name="Millares 68 2 2 2 3" xfId="4620"/>
    <cellStyle name="Millares 68 2 2 2 4" xfId="4621"/>
    <cellStyle name="Millares 68 2 2 2 5" xfId="4622"/>
    <cellStyle name="Millares 68 2 2 3" xfId="4623"/>
    <cellStyle name="Millares 68 2 2 3 2" xfId="4624"/>
    <cellStyle name="Millares 68 2 2 3 3" xfId="4625"/>
    <cellStyle name="Millares 68 2 2 3 4" xfId="4626"/>
    <cellStyle name="Millares 68 2 2 4" xfId="4627"/>
    <cellStyle name="Millares 68 2 2 5" xfId="4628"/>
    <cellStyle name="Millares 68 2 2 6" xfId="4629"/>
    <cellStyle name="Millares 68 2 3" xfId="4630"/>
    <cellStyle name="Millares 68 2 3 2" xfId="4631"/>
    <cellStyle name="Millares 68 2 3 2 2" xfId="4632"/>
    <cellStyle name="Millares 68 2 3 2 3" xfId="4633"/>
    <cellStyle name="Millares 68 2 3 2 4" xfId="4634"/>
    <cellStyle name="Millares 68 2 3 3" xfId="4635"/>
    <cellStyle name="Millares 68 2 3 4" xfId="4636"/>
    <cellStyle name="Millares 68 2 3 5" xfId="4637"/>
    <cellStyle name="Millares 68 2 3 6" xfId="4638"/>
    <cellStyle name="Millares 68 2 4" xfId="4639"/>
    <cellStyle name="Millares 68 2 4 2" xfId="4640"/>
    <cellStyle name="Millares 68 2 4 3" xfId="4641"/>
    <cellStyle name="Millares 68 2 4 4" xfId="4642"/>
    <cellStyle name="Millares 68 2 5" xfId="4643"/>
    <cellStyle name="Millares 68 2 6" xfId="4644"/>
    <cellStyle name="Millares 68 2 7" xfId="4645"/>
    <cellStyle name="Millares 68 2 8" xfId="4646"/>
    <cellStyle name="Millares 68 3" xfId="4647"/>
    <cellStyle name="Millares 68 3 2" xfId="4648"/>
    <cellStyle name="Millares 68 3 2 2" xfId="4649"/>
    <cellStyle name="Millares 68 3 2 2 2" xfId="4650"/>
    <cellStyle name="Millares 68 3 2 2 3" xfId="4651"/>
    <cellStyle name="Millares 68 3 2 2 4" xfId="4652"/>
    <cellStyle name="Millares 68 3 2 3" xfId="4653"/>
    <cellStyle name="Millares 68 3 2 4" xfId="4654"/>
    <cellStyle name="Millares 68 3 2 5" xfId="4655"/>
    <cellStyle name="Millares 68 3 3" xfId="4656"/>
    <cellStyle name="Millares 68 3 3 2" xfId="4657"/>
    <cellStyle name="Millares 68 3 3 3" xfId="4658"/>
    <cellStyle name="Millares 68 3 3 4" xfId="4659"/>
    <cellStyle name="Millares 68 3 4" xfId="4660"/>
    <cellStyle name="Millares 68 3 5" xfId="4661"/>
    <cellStyle name="Millares 68 3 6" xfId="4662"/>
    <cellStyle name="Millares 68 4" xfId="4663"/>
    <cellStyle name="Millares 68 4 2" xfId="4664"/>
    <cellStyle name="Millares 68 4 2 2" xfId="4665"/>
    <cellStyle name="Millares 68 4 2 3" xfId="4666"/>
    <cellStyle name="Millares 68 4 2 4" xfId="4667"/>
    <cellStyle name="Millares 68 4 3" xfId="4668"/>
    <cellStyle name="Millares 68 4 4" xfId="4669"/>
    <cellStyle name="Millares 68 4 5" xfId="4670"/>
    <cellStyle name="Millares 68 4 6" xfId="4671"/>
    <cellStyle name="Millares 68 5" xfId="4672"/>
    <cellStyle name="Millares 68 5 2" xfId="4673"/>
    <cellStyle name="Millares 68 5 3" xfId="4674"/>
    <cellStyle name="Millares 68 5 4" xfId="4675"/>
    <cellStyle name="Millares 68 6" xfId="4676"/>
    <cellStyle name="Millares 68 7" xfId="4677"/>
    <cellStyle name="Millares 68 8" xfId="4678"/>
    <cellStyle name="Millares 68 9" xfId="4679"/>
    <cellStyle name="Millares 69" xfId="4680"/>
    <cellStyle name="Millares 69 2" xfId="4681"/>
    <cellStyle name="Millares 69 2 2" xfId="4682"/>
    <cellStyle name="Millares 69 2 2 2" xfId="4683"/>
    <cellStyle name="Millares 69 2 2 2 2" xfId="4684"/>
    <cellStyle name="Millares 69 2 2 2 2 2" xfId="4685"/>
    <cellStyle name="Millares 69 2 2 2 2 3" xfId="4686"/>
    <cellStyle name="Millares 69 2 2 2 2 4" xfId="4687"/>
    <cellStyle name="Millares 69 2 2 2 3" xfId="4688"/>
    <cellStyle name="Millares 69 2 2 2 4" xfId="4689"/>
    <cellStyle name="Millares 69 2 2 2 5" xfId="4690"/>
    <cellStyle name="Millares 69 2 2 3" xfId="4691"/>
    <cellStyle name="Millares 69 2 2 3 2" xfId="4692"/>
    <cellStyle name="Millares 69 2 2 3 3" xfId="4693"/>
    <cellStyle name="Millares 69 2 2 3 4" xfId="4694"/>
    <cellStyle name="Millares 69 2 2 4" xfId="4695"/>
    <cellStyle name="Millares 69 2 2 5" xfId="4696"/>
    <cellStyle name="Millares 69 2 2 6" xfId="4697"/>
    <cellStyle name="Millares 69 2 3" xfId="4698"/>
    <cellStyle name="Millares 69 2 3 2" xfId="4699"/>
    <cellStyle name="Millares 69 2 3 2 2" xfId="4700"/>
    <cellStyle name="Millares 69 2 3 2 3" xfId="4701"/>
    <cellStyle name="Millares 69 2 3 2 4" xfId="4702"/>
    <cellStyle name="Millares 69 2 3 3" xfId="4703"/>
    <cellStyle name="Millares 69 2 3 4" xfId="4704"/>
    <cellStyle name="Millares 69 2 3 5" xfId="4705"/>
    <cellStyle name="Millares 69 2 3 6" xfId="4706"/>
    <cellStyle name="Millares 69 2 4" xfId="4707"/>
    <cellStyle name="Millares 69 2 4 2" xfId="4708"/>
    <cellStyle name="Millares 69 2 4 3" xfId="4709"/>
    <cellStyle name="Millares 69 2 4 4" xfId="4710"/>
    <cellStyle name="Millares 69 2 5" xfId="4711"/>
    <cellStyle name="Millares 69 2 6" xfId="4712"/>
    <cellStyle name="Millares 69 2 7" xfId="4713"/>
    <cellStyle name="Millares 69 2 8" xfId="4714"/>
    <cellStyle name="Millares 69 3" xfId="4715"/>
    <cellStyle name="Millares 69 3 2" xfId="4716"/>
    <cellStyle name="Millares 69 3 2 2" xfId="4717"/>
    <cellStyle name="Millares 69 3 2 2 2" xfId="4718"/>
    <cellStyle name="Millares 69 3 2 2 3" xfId="4719"/>
    <cellStyle name="Millares 69 3 2 2 4" xfId="4720"/>
    <cellStyle name="Millares 69 3 2 3" xfId="4721"/>
    <cellStyle name="Millares 69 3 2 4" xfId="4722"/>
    <cellStyle name="Millares 69 3 2 5" xfId="4723"/>
    <cellStyle name="Millares 69 3 3" xfId="4724"/>
    <cellStyle name="Millares 69 3 3 2" xfId="4725"/>
    <cellStyle name="Millares 69 3 3 3" xfId="4726"/>
    <cellStyle name="Millares 69 3 3 4" xfId="4727"/>
    <cellStyle name="Millares 69 3 4" xfId="4728"/>
    <cellStyle name="Millares 69 3 5" xfId="4729"/>
    <cellStyle name="Millares 69 3 6" xfId="4730"/>
    <cellStyle name="Millares 69 4" xfId="4731"/>
    <cellStyle name="Millares 69 4 2" xfId="4732"/>
    <cellStyle name="Millares 69 4 2 2" xfId="4733"/>
    <cellStyle name="Millares 69 4 2 3" xfId="4734"/>
    <cellStyle name="Millares 69 4 2 4" xfId="4735"/>
    <cellStyle name="Millares 69 4 3" xfId="4736"/>
    <cellStyle name="Millares 69 4 4" xfId="4737"/>
    <cellStyle name="Millares 69 4 5" xfId="4738"/>
    <cellStyle name="Millares 69 4 6" xfId="4739"/>
    <cellStyle name="Millares 69 5" xfId="4740"/>
    <cellStyle name="Millares 69 5 2" xfId="4741"/>
    <cellStyle name="Millares 69 5 3" xfId="4742"/>
    <cellStyle name="Millares 69 5 4" xfId="4743"/>
    <cellStyle name="Millares 69 6" xfId="4744"/>
    <cellStyle name="Millares 69 7" xfId="4745"/>
    <cellStyle name="Millares 69 8" xfId="4746"/>
    <cellStyle name="Millares 69 9" xfId="4747"/>
    <cellStyle name="Millares 7" xfId="4748"/>
    <cellStyle name="Millares 7 10" xfId="4749"/>
    <cellStyle name="Millares 7 11" xfId="4750"/>
    <cellStyle name="Millares 7 12" xfId="4751"/>
    <cellStyle name="Millares 7 13" xfId="4752"/>
    <cellStyle name="Millares 7 2" xfId="4753"/>
    <cellStyle name="Millares 7 2 10" xfId="4754"/>
    <cellStyle name="Millares 7 2 2" xfId="4755"/>
    <cellStyle name="Millares 7 2 2 2" xfId="4756"/>
    <cellStyle name="Millares 7 2 2 2 2" xfId="4757"/>
    <cellStyle name="Millares 7 2 2 2 2 2" xfId="4758"/>
    <cellStyle name="Millares 7 2 2 2 2 2 2" xfId="4759"/>
    <cellStyle name="Millares 7 2 2 2 2 2 2 2" xfId="4760"/>
    <cellStyle name="Millares 7 2 2 2 2 2 2 3" xfId="4761"/>
    <cellStyle name="Millares 7 2 2 2 2 2 2 4" xfId="4762"/>
    <cellStyle name="Millares 7 2 2 2 2 2 3" xfId="4763"/>
    <cellStyle name="Millares 7 2 2 2 2 2 4" xfId="4764"/>
    <cellStyle name="Millares 7 2 2 2 2 2 5" xfId="4765"/>
    <cellStyle name="Millares 7 2 2 2 2 3" xfId="4766"/>
    <cellStyle name="Millares 7 2 2 2 2 3 2" xfId="4767"/>
    <cellStyle name="Millares 7 2 2 2 2 3 3" xfId="4768"/>
    <cellStyle name="Millares 7 2 2 2 2 3 4" xfId="4769"/>
    <cellStyle name="Millares 7 2 2 2 2 4" xfId="4770"/>
    <cellStyle name="Millares 7 2 2 2 2 5" xfId="4771"/>
    <cellStyle name="Millares 7 2 2 2 2 6" xfId="4772"/>
    <cellStyle name="Millares 7 2 2 2 3" xfId="4773"/>
    <cellStyle name="Millares 7 2 2 2 3 2" xfId="4774"/>
    <cellStyle name="Millares 7 2 2 2 3 2 2" xfId="4775"/>
    <cellStyle name="Millares 7 2 2 2 3 2 3" xfId="4776"/>
    <cellStyle name="Millares 7 2 2 2 3 2 4" xfId="4777"/>
    <cellStyle name="Millares 7 2 2 2 3 3" xfId="4778"/>
    <cellStyle name="Millares 7 2 2 2 3 4" xfId="4779"/>
    <cellStyle name="Millares 7 2 2 2 3 5" xfId="4780"/>
    <cellStyle name="Millares 7 2 2 2 3 6" xfId="4781"/>
    <cellStyle name="Millares 7 2 2 2 4" xfId="4782"/>
    <cellStyle name="Millares 7 2 2 2 4 2" xfId="4783"/>
    <cellStyle name="Millares 7 2 2 2 4 3" xfId="4784"/>
    <cellStyle name="Millares 7 2 2 2 4 4" xfId="4785"/>
    <cellStyle name="Millares 7 2 2 2 5" xfId="4786"/>
    <cellStyle name="Millares 7 2 2 2 6" xfId="4787"/>
    <cellStyle name="Millares 7 2 2 2 7" xfId="4788"/>
    <cellStyle name="Millares 7 2 2 2 8" xfId="4789"/>
    <cellStyle name="Millares 7 2 2 3" xfId="4790"/>
    <cellStyle name="Millares 7 2 2 3 2" xfId="4791"/>
    <cellStyle name="Millares 7 2 2 3 2 2" xfId="4792"/>
    <cellStyle name="Millares 7 2 2 3 2 2 2" xfId="4793"/>
    <cellStyle name="Millares 7 2 2 3 2 2 3" xfId="4794"/>
    <cellStyle name="Millares 7 2 2 3 2 2 4" xfId="4795"/>
    <cellStyle name="Millares 7 2 2 3 2 3" xfId="4796"/>
    <cellStyle name="Millares 7 2 2 3 2 4" xfId="4797"/>
    <cellStyle name="Millares 7 2 2 3 2 5" xfId="4798"/>
    <cellStyle name="Millares 7 2 2 3 3" xfId="4799"/>
    <cellStyle name="Millares 7 2 2 3 3 2" xfId="4800"/>
    <cellStyle name="Millares 7 2 2 3 3 3" xfId="4801"/>
    <cellStyle name="Millares 7 2 2 3 3 4" xfId="4802"/>
    <cellStyle name="Millares 7 2 2 3 4" xfId="4803"/>
    <cellStyle name="Millares 7 2 2 3 5" xfId="4804"/>
    <cellStyle name="Millares 7 2 2 3 6" xfId="4805"/>
    <cellStyle name="Millares 7 2 2 4" xfId="4806"/>
    <cellStyle name="Millares 7 2 2 4 2" xfId="4807"/>
    <cellStyle name="Millares 7 2 2 4 2 2" xfId="4808"/>
    <cellStyle name="Millares 7 2 2 4 2 3" xfId="4809"/>
    <cellStyle name="Millares 7 2 2 4 2 4" xfId="4810"/>
    <cellStyle name="Millares 7 2 2 4 3" xfId="4811"/>
    <cellStyle name="Millares 7 2 2 4 4" xfId="4812"/>
    <cellStyle name="Millares 7 2 2 4 5" xfId="4813"/>
    <cellStyle name="Millares 7 2 2 4 6" xfId="4814"/>
    <cellStyle name="Millares 7 2 2 5" xfId="4815"/>
    <cellStyle name="Millares 7 2 2 5 2" xfId="4816"/>
    <cellStyle name="Millares 7 2 2 5 3" xfId="4817"/>
    <cellStyle name="Millares 7 2 2 5 4" xfId="4818"/>
    <cellStyle name="Millares 7 2 2 6" xfId="4819"/>
    <cellStyle name="Millares 7 2 2 7" xfId="4820"/>
    <cellStyle name="Millares 7 2 2 8" xfId="4821"/>
    <cellStyle name="Millares 7 2 2 9" xfId="4822"/>
    <cellStyle name="Millares 7 2 3" xfId="4823"/>
    <cellStyle name="Millares 7 2 3 2" xfId="4824"/>
    <cellStyle name="Millares 7 2 3 2 2" xfId="4825"/>
    <cellStyle name="Millares 7 2 3 2 2 2" xfId="4826"/>
    <cellStyle name="Millares 7 2 3 2 2 2 2" xfId="4827"/>
    <cellStyle name="Millares 7 2 3 2 2 2 3" xfId="4828"/>
    <cellStyle name="Millares 7 2 3 2 2 2 4" xfId="4829"/>
    <cellStyle name="Millares 7 2 3 2 2 3" xfId="4830"/>
    <cellStyle name="Millares 7 2 3 2 2 4" xfId="4831"/>
    <cellStyle name="Millares 7 2 3 2 2 5" xfId="4832"/>
    <cellStyle name="Millares 7 2 3 2 3" xfId="4833"/>
    <cellStyle name="Millares 7 2 3 2 3 2" xfId="4834"/>
    <cellStyle name="Millares 7 2 3 2 3 3" xfId="4835"/>
    <cellStyle name="Millares 7 2 3 2 3 4" xfId="4836"/>
    <cellStyle name="Millares 7 2 3 2 4" xfId="4837"/>
    <cellStyle name="Millares 7 2 3 2 5" xfId="4838"/>
    <cellStyle name="Millares 7 2 3 2 6" xfId="4839"/>
    <cellStyle name="Millares 7 2 3 3" xfId="4840"/>
    <cellStyle name="Millares 7 2 3 3 2" xfId="4841"/>
    <cellStyle name="Millares 7 2 3 3 2 2" xfId="4842"/>
    <cellStyle name="Millares 7 2 3 3 2 3" xfId="4843"/>
    <cellStyle name="Millares 7 2 3 3 2 4" xfId="4844"/>
    <cellStyle name="Millares 7 2 3 3 3" xfId="4845"/>
    <cellStyle name="Millares 7 2 3 3 4" xfId="4846"/>
    <cellStyle name="Millares 7 2 3 3 5" xfId="4847"/>
    <cellStyle name="Millares 7 2 3 3 6" xfId="4848"/>
    <cellStyle name="Millares 7 2 3 4" xfId="4849"/>
    <cellStyle name="Millares 7 2 3 4 2" xfId="4850"/>
    <cellStyle name="Millares 7 2 3 4 3" xfId="4851"/>
    <cellStyle name="Millares 7 2 3 4 4" xfId="4852"/>
    <cellStyle name="Millares 7 2 3 5" xfId="4853"/>
    <cellStyle name="Millares 7 2 3 6" xfId="4854"/>
    <cellStyle name="Millares 7 2 3 7" xfId="4855"/>
    <cellStyle name="Millares 7 2 3 8" xfId="4856"/>
    <cellStyle name="Millares 7 2 4" xfId="4857"/>
    <cellStyle name="Millares 7 2 4 2" xfId="4858"/>
    <cellStyle name="Millares 7 2 4 2 2" xfId="4859"/>
    <cellStyle name="Millares 7 2 4 2 2 2" xfId="4860"/>
    <cellStyle name="Millares 7 2 4 2 2 3" xfId="4861"/>
    <cellStyle name="Millares 7 2 4 2 2 4" xfId="4862"/>
    <cellStyle name="Millares 7 2 4 2 3" xfId="4863"/>
    <cellStyle name="Millares 7 2 4 2 4" xfId="4864"/>
    <cellStyle name="Millares 7 2 4 2 5" xfId="4865"/>
    <cellStyle name="Millares 7 2 4 3" xfId="4866"/>
    <cellStyle name="Millares 7 2 4 3 2" xfId="4867"/>
    <cellStyle name="Millares 7 2 4 3 3" xfId="4868"/>
    <cellStyle name="Millares 7 2 4 3 4" xfId="4869"/>
    <cellStyle name="Millares 7 2 4 4" xfId="4870"/>
    <cellStyle name="Millares 7 2 4 5" xfId="4871"/>
    <cellStyle name="Millares 7 2 4 6" xfId="4872"/>
    <cellStyle name="Millares 7 2 5" xfId="4873"/>
    <cellStyle name="Millares 7 2 5 2" xfId="4874"/>
    <cellStyle name="Millares 7 2 5 2 2" xfId="4875"/>
    <cellStyle name="Millares 7 2 5 2 3" xfId="4876"/>
    <cellStyle name="Millares 7 2 5 2 4" xfId="4877"/>
    <cellStyle name="Millares 7 2 5 3" xfId="4878"/>
    <cellStyle name="Millares 7 2 5 4" xfId="4879"/>
    <cellStyle name="Millares 7 2 5 5" xfId="4880"/>
    <cellStyle name="Millares 7 2 5 6" xfId="4881"/>
    <cellStyle name="Millares 7 2 6" xfId="4882"/>
    <cellStyle name="Millares 7 2 6 2" xfId="4883"/>
    <cellStyle name="Millares 7 2 6 3" xfId="4884"/>
    <cellStyle name="Millares 7 2 6 4" xfId="4885"/>
    <cellStyle name="Millares 7 2 7" xfId="4886"/>
    <cellStyle name="Millares 7 2 8" xfId="4887"/>
    <cellStyle name="Millares 7 2 9" xfId="4888"/>
    <cellStyle name="Millares 7 3" xfId="4889"/>
    <cellStyle name="Millares 7 3 2" xfId="4890"/>
    <cellStyle name="Millares 7 3 2 2" xfId="4891"/>
    <cellStyle name="Millares 7 3 2 2 2" xfId="4892"/>
    <cellStyle name="Millares 7 3 2 2 2 2" xfId="4893"/>
    <cellStyle name="Millares 7 3 2 2 2 2 2" xfId="4894"/>
    <cellStyle name="Millares 7 3 2 2 2 2 3" xfId="4895"/>
    <cellStyle name="Millares 7 3 2 2 2 2 4" xfId="4896"/>
    <cellStyle name="Millares 7 3 2 2 2 3" xfId="4897"/>
    <cellStyle name="Millares 7 3 2 2 2 4" xfId="4898"/>
    <cellStyle name="Millares 7 3 2 2 2 5" xfId="4899"/>
    <cellStyle name="Millares 7 3 2 2 3" xfId="4900"/>
    <cellStyle name="Millares 7 3 2 2 3 2" xfId="4901"/>
    <cellStyle name="Millares 7 3 2 2 3 3" xfId="4902"/>
    <cellStyle name="Millares 7 3 2 2 3 4" xfId="4903"/>
    <cellStyle name="Millares 7 3 2 2 4" xfId="4904"/>
    <cellStyle name="Millares 7 3 2 2 5" xfId="4905"/>
    <cellStyle name="Millares 7 3 2 2 6" xfId="4906"/>
    <cellStyle name="Millares 7 3 2 3" xfId="4907"/>
    <cellStyle name="Millares 7 3 2 3 2" xfId="4908"/>
    <cellStyle name="Millares 7 3 2 3 2 2" xfId="4909"/>
    <cellStyle name="Millares 7 3 2 3 2 3" xfId="4910"/>
    <cellStyle name="Millares 7 3 2 3 2 4" xfId="4911"/>
    <cellStyle name="Millares 7 3 2 3 3" xfId="4912"/>
    <cellStyle name="Millares 7 3 2 3 4" xfId="4913"/>
    <cellStyle name="Millares 7 3 2 3 5" xfId="4914"/>
    <cellStyle name="Millares 7 3 2 3 6" xfId="4915"/>
    <cellStyle name="Millares 7 3 2 4" xfId="4916"/>
    <cellStyle name="Millares 7 3 2 4 2" xfId="4917"/>
    <cellStyle name="Millares 7 3 2 4 3" xfId="4918"/>
    <cellStyle name="Millares 7 3 2 4 4" xfId="4919"/>
    <cellStyle name="Millares 7 3 2 5" xfId="4920"/>
    <cellStyle name="Millares 7 3 2 6" xfId="4921"/>
    <cellStyle name="Millares 7 3 2 7" xfId="4922"/>
    <cellStyle name="Millares 7 3 2 8" xfId="4923"/>
    <cellStyle name="Millares 7 3 3" xfId="4924"/>
    <cellStyle name="Millares 7 3 3 2" xfId="4925"/>
    <cellStyle name="Millares 7 3 3 2 2" xfId="4926"/>
    <cellStyle name="Millares 7 3 3 2 2 2" xfId="4927"/>
    <cellStyle name="Millares 7 3 3 2 2 3" xfId="4928"/>
    <cellStyle name="Millares 7 3 3 2 2 4" xfId="4929"/>
    <cellStyle name="Millares 7 3 3 2 3" xfId="4930"/>
    <cellStyle name="Millares 7 3 3 2 4" xfId="4931"/>
    <cellStyle name="Millares 7 3 3 2 5" xfId="4932"/>
    <cellStyle name="Millares 7 3 3 3" xfId="4933"/>
    <cellStyle name="Millares 7 3 3 3 2" xfId="4934"/>
    <cellStyle name="Millares 7 3 3 3 3" xfId="4935"/>
    <cellStyle name="Millares 7 3 3 3 4" xfId="4936"/>
    <cellStyle name="Millares 7 3 3 4" xfId="4937"/>
    <cellStyle name="Millares 7 3 3 5" xfId="4938"/>
    <cellStyle name="Millares 7 3 3 6" xfId="4939"/>
    <cellStyle name="Millares 7 3 4" xfId="4940"/>
    <cellStyle name="Millares 7 3 4 2" xfId="4941"/>
    <cellStyle name="Millares 7 3 4 2 2" xfId="4942"/>
    <cellStyle name="Millares 7 3 4 2 3" xfId="4943"/>
    <cellStyle name="Millares 7 3 4 2 4" xfId="4944"/>
    <cellStyle name="Millares 7 3 4 3" xfId="4945"/>
    <cellStyle name="Millares 7 3 4 4" xfId="4946"/>
    <cellStyle name="Millares 7 3 4 5" xfId="4947"/>
    <cellStyle name="Millares 7 3 4 6" xfId="4948"/>
    <cellStyle name="Millares 7 3 5" xfId="4949"/>
    <cellStyle name="Millares 7 3 5 2" xfId="4950"/>
    <cellStyle name="Millares 7 3 5 3" xfId="4951"/>
    <cellStyle name="Millares 7 3 5 4" xfId="4952"/>
    <cellStyle name="Millares 7 3 6" xfId="4953"/>
    <cellStyle name="Millares 7 3 7" xfId="4954"/>
    <cellStyle name="Millares 7 3 8" xfId="4955"/>
    <cellStyle name="Millares 7 3 9" xfId="4956"/>
    <cellStyle name="Millares 7 4" xfId="4957"/>
    <cellStyle name="Millares 7 4 2" xfId="4958"/>
    <cellStyle name="Millares 7 4 2 2" xfId="4959"/>
    <cellStyle name="Millares 7 4 2 2 2" xfId="4960"/>
    <cellStyle name="Millares 7 4 2 2 2 2" xfId="4961"/>
    <cellStyle name="Millares 7 4 2 2 2 2 2" xfId="4962"/>
    <cellStyle name="Millares 7 4 2 2 2 2 3" xfId="4963"/>
    <cellStyle name="Millares 7 4 2 2 2 2 4" xfId="4964"/>
    <cellStyle name="Millares 7 4 2 2 2 3" xfId="4965"/>
    <cellStyle name="Millares 7 4 2 2 2 4" xfId="4966"/>
    <cellStyle name="Millares 7 4 2 2 2 5" xfId="4967"/>
    <cellStyle name="Millares 7 4 2 2 3" xfId="4968"/>
    <cellStyle name="Millares 7 4 2 2 3 2" xfId="4969"/>
    <cellStyle name="Millares 7 4 2 2 3 3" xfId="4970"/>
    <cellStyle name="Millares 7 4 2 2 3 4" xfId="4971"/>
    <cellStyle name="Millares 7 4 2 2 4" xfId="4972"/>
    <cellStyle name="Millares 7 4 2 2 5" xfId="4973"/>
    <cellStyle name="Millares 7 4 2 2 6" xfId="4974"/>
    <cellStyle name="Millares 7 4 2 3" xfId="4975"/>
    <cellStyle name="Millares 7 4 2 3 2" xfId="4976"/>
    <cellStyle name="Millares 7 4 2 3 2 2" xfId="4977"/>
    <cellStyle name="Millares 7 4 2 3 2 3" xfId="4978"/>
    <cellStyle name="Millares 7 4 2 3 2 4" xfId="4979"/>
    <cellStyle name="Millares 7 4 2 3 3" xfId="4980"/>
    <cellStyle name="Millares 7 4 2 3 4" xfId="4981"/>
    <cellStyle name="Millares 7 4 2 3 5" xfId="4982"/>
    <cellStyle name="Millares 7 4 2 3 6" xfId="4983"/>
    <cellStyle name="Millares 7 4 2 4" xfId="4984"/>
    <cellStyle name="Millares 7 4 2 4 2" xfId="4985"/>
    <cellStyle name="Millares 7 4 2 4 3" xfId="4986"/>
    <cellStyle name="Millares 7 4 2 4 4" xfId="4987"/>
    <cellStyle name="Millares 7 4 2 5" xfId="4988"/>
    <cellStyle name="Millares 7 4 2 6" xfId="4989"/>
    <cellStyle name="Millares 7 4 2 7" xfId="4990"/>
    <cellStyle name="Millares 7 4 2 8" xfId="4991"/>
    <cellStyle name="Millares 7 4 3" xfId="4992"/>
    <cellStyle name="Millares 7 4 3 2" xfId="4993"/>
    <cellStyle name="Millares 7 4 3 2 2" xfId="4994"/>
    <cellStyle name="Millares 7 4 3 2 2 2" xfId="4995"/>
    <cellStyle name="Millares 7 4 3 2 2 3" xfId="4996"/>
    <cellStyle name="Millares 7 4 3 2 2 4" xfId="4997"/>
    <cellStyle name="Millares 7 4 3 2 3" xfId="4998"/>
    <cellStyle name="Millares 7 4 3 2 4" xfId="4999"/>
    <cellStyle name="Millares 7 4 3 2 5" xfId="5000"/>
    <cellStyle name="Millares 7 4 3 3" xfId="5001"/>
    <cellStyle name="Millares 7 4 3 3 2" xfId="5002"/>
    <cellStyle name="Millares 7 4 3 3 3" xfId="5003"/>
    <cellStyle name="Millares 7 4 3 3 4" xfId="5004"/>
    <cellStyle name="Millares 7 4 3 4" xfId="5005"/>
    <cellStyle name="Millares 7 4 3 5" xfId="5006"/>
    <cellStyle name="Millares 7 4 3 6" xfId="5007"/>
    <cellStyle name="Millares 7 4 4" xfId="5008"/>
    <cellStyle name="Millares 7 4 4 2" xfId="5009"/>
    <cellStyle name="Millares 7 4 4 2 2" xfId="5010"/>
    <cellStyle name="Millares 7 4 4 2 3" xfId="5011"/>
    <cellStyle name="Millares 7 4 4 2 4" xfId="5012"/>
    <cellStyle name="Millares 7 4 4 3" xfId="5013"/>
    <cellStyle name="Millares 7 4 4 4" xfId="5014"/>
    <cellStyle name="Millares 7 4 4 5" xfId="5015"/>
    <cellStyle name="Millares 7 4 4 6" xfId="5016"/>
    <cellStyle name="Millares 7 4 5" xfId="5017"/>
    <cellStyle name="Millares 7 4 5 2" xfId="5018"/>
    <cellStyle name="Millares 7 4 5 3" xfId="5019"/>
    <cellStyle name="Millares 7 4 5 4" xfId="5020"/>
    <cellStyle name="Millares 7 4 6" xfId="5021"/>
    <cellStyle name="Millares 7 4 7" xfId="5022"/>
    <cellStyle name="Millares 7 4 8" xfId="5023"/>
    <cellStyle name="Millares 7 4 9" xfId="5024"/>
    <cellStyle name="Millares 7 5" xfId="5025"/>
    <cellStyle name="Millares 7 5 2" xfId="5026"/>
    <cellStyle name="Millares 7 5 2 2" xfId="5027"/>
    <cellStyle name="Millares 7 5 2 2 2" xfId="5028"/>
    <cellStyle name="Millares 7 5 2 2 2 2" xfId="5029"/>
    <cellStyle name="Millares 7 5 2 2 2 2 2" xfId="5030"/>
    <cellStyle name="Millares 7 5 2 2 2 2 3" xfId="5031"/>
    <cellStyle name="Millares 7 5 2 2 2 2 4" xfId="5032"/>
    <cellStyle name="Millares 7 5 2 2 2 3" xfId="5033"/>
    <cellStyle name="Millares 7 5 2 2 2 4" xfId="5034"/>
    <cellStyle name="Millares 7 5 2 2 2 5" xfId="5035"/>
    <cellStyle name="Millares 7 5 2 2 3" xfId="5036"/>
    <cellStyle name="Millares 7 5 2 2 3 2" xfId="5037"/>
    <cellStyle name="Millares 7 5 2 2 3 3" xfId="5038"/>
    <cellStyle name="Millares 7 5 2 2 3 4" xfId="5039"/>
    <cellStyle name="Millares 7 5 2 2 4" xfId="5040"/>
    <cellStyle name="Millares 7 5 2 2 5" xfId="5041"/>
    <cellStyle name="Millares 7 5 2 2 6" xfId="5042"/>
    <cellStyle name="Millares 7 5 2 3" xfId="5043"/>
    <cellStyle name="Millares 7 5 2 3 2" xfId="5044"/>
    <cellStyle name="Millares 7 5 2 3 2 2" xfId="5045"/>
    <cellStyle name="Millares 7 5 2 3 2 3" xfId="5046"/>
    <cellStyle name="Millares 7 5 2 3 2 4" xfId="5047"/>
    <cellStyle name="Millares 7 5 2 3 3" xfId="5048"/>
    <cellStyle name="Millares 7 5 2 3 4" xfId="5049"/>
    <cellStyle name="Millares 7 5 2 3 5" xfId="5050"/>
    <cellStyle name="Millares 7 5 2 3 6" xfId="5051"/>
    <cellStyle name="Millares 7 5 2 4" xfId="5052"/>
    <cellStyle name="Millares 7 5 2 4 2" xfId="5053"/>
    <cellStyle name="Millares 7 5 2 4 3" xfId="5054"/>
    <cellStyle name="Millares 7 5 2 4 4" xfId="5055"/>
    <cellStyle name="Millares 7 5 2 5" xfId="5056"/>
    <cellStyle name="Millares 7 5 2 6" xfId="5057"/>
    <cellStyle name="Millares 7 5 2 7" xfId="5058"/>
    <cellStyle name="Millares 7 5 2 8" xfId="5059"/>
    <cellStyle name="Millares 7 5 3" xfId="5060"/>
    <cellStyle name="Millares 7 5 3 2" xfId="5061"/>
    <cellStyle name="Millares 7 5 3 2 2" xfId="5062"/>
    <cellStyle name="Millares 7 5 3 2 2 2" xfId="5063"/>
    <cellStyle name="Millares 7 5 3 2 2 3" xfId="5064"/>
    <cellStyle name="Millares 7 5 3 2 2 4" xfId="5065"/>
    <cellStyle name="Millares 7 5 3 2 3" xfId="5066"/>
    <cellStyle name="Millares 7 5 3 2 4" xfId="5067"/>
    <cellStyle name="Millares 7 5 3 2 5" xfId="5068"/>
    <cellStyle name="Millares 7 5 3 3" xfId="5069"/>
    <cellStyle name="Millares 7 5 3 3 2" xfId="5070"/>
    <cellStyle name="Millares 7 5 3 3 3" xfId="5071"/>
    <cellStyle name="Millares 7 5 3 3 4" xfId="5072"/>
    <cellStyle name="Millares 7 5 3 4" xfId="5073"/>
    <cellStyle name="Millares 7 5 3 5" xfId="5074"/>
    <cellStyle name="Millares 7 5 3 6" xfId="5075"/>
    <cellStyle name="Millares 7 5 4" xfId="5076"/>
    <cellStyle name="Millares 7 5 4 2" xfId="5077"/>
    <cellStyle name="Millares 7 5 4 2 2" xfId="5078"/>
    <cellStyle name="Millares 7 5 4 2 3" xfId="5079"/>
    <cellStyle name="Millares 7 5 4 2 4" xfId="5080"/>
    <cellStyle name="Millares 7 5 4 3" xfId="5081"/>
    <cellStyle name="Millares 7 5 4 4" xfId="5082"/>
    <cellStyle name="Millares 7 5 4 5" xfId="5083"/>
    <cellStyle name="Millares 7 5 4 6" xfId="5084"/>
    <cellStyle name="Millares 7 5 5" xfId="5085"/>
    <cellStyle name="Millares 7 5 5 2" xfId="5086"/>
    <cellStyle name="Millares 7 5 5 3" xfId="5087"/>
    <cellStyle name="Millares 7 5 5 4" xfId="5088"/>
    <cellStyle name="Millares 7 5 6" xfId="5089"/>
    <cellStyle name="Millares 7 5 7" xfId="5090"/>
    <cellStyle name="Millares 7 5 8" xfId="5091"/>
    <cellStyle name="Millares 7 5 9" xfId="5092"/>
    <cellStyle name="Millares 7 6" xfId="5093"/>
    <cellStyle name="Millares 7 6 2" xfId="5094"/>
    <cellStyle name="Millares 7 6 2 2" xfId="5095"/>
    <cellStyle name="Millares 7 6 2 2 2" xfId="5096"/>
    <cellStyle name="Millares 7 6 2 2 2 2" xfId="5097"/>
    <cellStyle name="Millares 7 6 2 2 2 3" xfId="5098"/>
    <cellStyle name="Millares 7 6 2 2 2 4" xfId="5099"/>
    <cellStyle name="Millares 7 6 2 2 3" xfId="5100"/>
    <cellStyle name="Millares 7 6 2 2 4" xfId="5101"/>
    <cellStyle name="Millares 7 6 2 2 5" xfId="5102"/>
    <cellStyle name="Millares 7 6 2 3" xfId="5103"/>
    <cellStyle name="Millares 7 6 2 3 2" xfId="5104"/>
    <cellStyle name="Millares 7 6 2 3 3" xfId="5105"/>
    <cellStyle name="Millares 7 6 2 3 4" xfId="5106"/>
    <cellStyle name="Millares 7 6 2 4" xfId="5107"/>
    <cellStyle name="Millares 7 6 2 5" xfId="5108"/>
    <cellStyle name="Millares 7 6 2 6" xfId="5109"/>
    <cellStyle name="Millares 7 6 3" xfId="5110"/>
    <cellStyle name="Millares 7 6 3 2" xfId="5111"/>
    <cellStyle name="Millares 7 6 3 2 2" xfId="5112"/>
    <cellStyle name="Millares 7 6 3 2 3" xfId="5113"/>
    <cellStyle name="Millares 7 6 3 2 4" xfId="5114"/>
    <cellStyle name="Millares 7 6 3 3" xfId="5115"/>
    <cellStyle name="Millares 7 6 3 4" xfId="5116"/>
    <cellStyle name="Millares 7 6 3 5" xfId="5117"/>
    <cellStyle name="Millares 7 6 3 6" xfId="5118"/>
    <cellStyle name="Millares 7 6 4" xfId="5119"/>
    <cellStyle name="Millares 7 6 4 2" xfId="5120"/>
    <cellStyle name="Millares 7 6 4 3" xfId="5121"/>
    <cellStyle name="Millares 7 6 4 4" xfId="5122"/>
    <cellStyle name="Millares 7 6 5" xfId="5123"/>
    <cellStyle name="Millares 7 6 6" xfId="5124"/>
    <cellStyle name="Millares 7 6 7" xfId="5125"/>
    <cellStyle name="Millares 7 6 8" xfId="5126"/>
    <cellStyle name="Millares 7 7" xfId="5127"/>
    <cellStyle name="Millares 7 7 2" xfId="5128"/>
    <cellStyle name="Millares 7 7 2 2" xfId="5129"/>
    <cellStyle name="Millares 7 7 2 2 2" xfId="5130"/>
    <cellStyle name="Millares 7 7 2 2 3" xfId="5131"/>
    <cellStyle name="Millares 7 7 2 2 4" xfId="5132"/>
    <cellStyle name="Millares 7 7 2 3" xfId="5133"/>
    <cellStyle name="Millares 7 7 2 4" xfId="5134"/>
    <cellStyle name="Millares 7 7 2 5" xfId="5135"/>
    <cellStyle name="Millares 7 7 3" xfId="5136"/>
    <cellStyle name="Millares 7 7 3 2" xfId="5137"/>
    <cellStyle name="Millares 7 7 3 3" xfId="5138"/>
    <cellStyle name="Millares 7 7 3 4" xfId="5139"/>
    <cellStyle name="Millares 7 7 4" xfId="5140"/>
    <cellStyle name="Millares 7 7 5" xfId="5141"/>
    <cellStyle name="Millares 7 7 6" xfId="5142"/>
    <cellStyle name="Millares 7 8" xfId="5143"/>
    <cellStyle name="Millares 7 8 2" xfId="5144"/>
    <cellStyle name="Millares 7 8 2 2" xfId="5145"/>
    <cellStyle name="Millares 7 8 2 3" xfId="5146"/>
    <cellStyle name="Millares 7 8 2 4" xfId="5147"/>
    <cellStyle name="Millares 7 8 3" xfId="5148"/>
    <cellStyle name="Millares 7 8 4" xfId="5149"/>
    <cellStyle name="Millares 7 8 5" xfId="5150"/>
    <cellStyle name="Millares 7 8 6" xfId="5151"/>
    <cellStyle name="Millares 7 9" xfId="5152"/>
    <cellStyle name="Millares 7 9 2" xfId="5153"/>
    <cellStyle name="Millares 7 9 3" xfId="5154"/>
    <cellStyle name="Millares 7 9 4" xfId="5155"/>
    <cellStyle name="Millares 70" xfId="5156"/>
    <cellStyle name="Millares 71" xfId="5157"/>
    <cellStyle name="Millares 72" xfId="5158"/>
    <cellStyle name="Millares 73" xfId="5159"/>
    <cellStyle name="Millares 73 2" xfId="5160"/>
    <cellStyle name="Millares 73 2 2" xfId="5161"/>
    <cellStyle name="Millares 73 2 2 2" xfId="5162"/>
    <cellStyle name="Millares 73 2 2 2 2" xfId="5163"/>
    <cellStyle name="Millares 73 2 2 2 2 2" xfId="5164"/>
    <cellStyle name="Millares 73 2 2 2 2 3" xfId="5165"/>
    <cellStyle name="Millares 73 2 2 2 2 4" xfId="5166"/>
    <cellStyle name="Millares 73 2 2 2 3" xfId="5167"/>
    <cellStyle name="Millares 73 2 2 2 4" xfId="5168"/>
    <cellStyle name="Millares 73 2 2 2 5" xfId="5169"/>
    <cellStyle name="Millares 73 2 2 3" xfId="5170"/>
    <cellStyle name="Millares 73 2 2 3 2" xfId="5171"/>
    <cellStyle name="Millares 73 2 2 3 3" xfId="5172"/>
    <cellStyle name="Millares 73 2 2 3 4" xfId="5173"/>
    <cellStyle name="Millares 73 2 2 4" xfId="5174"/>
    <cellStyle name="Millares 73 2 2 5" xfId="5175"/>
    <cellStyle name="Millares 73 2 2 6" xfId="5176"/>
    <cellStyle name="Millares 73 2 3" xfId="5177"/>
    <cellStyle name="Millares 73 2 3 2" xfId="5178"/>
    <cellStyle name="Millares 73 2 3 2 2" xfId="5179"/>
    <cellStyle name="Millares 73 2 3 2 3" xfId="5180"/>
    <cellStyle name="Millares 73 2 3 2 4" xfId="5181"/>
    <cellStyle name="Millares 73 2 3 3" xfId="5182"/>
    <cellStyle name="Millares 73 2 3 4" xfId="5183"/>
    <cellStyle name="Millares 73 2 3 5" xfId="5184"/>
    <cellStyle name="Millares 73 2 3 6" xfId="5185"/>
    <cellStyle name="Millares 73 2 4" xfId="5186"/>
    <cellStyle name="Millares 73 2 4 2" xfId="5187"/>
    <cellStyle name="Millares 73 2 4 3" xfId="5188"/>
    <cellStyle name="Millares 73 2 4 4" xfId="5189"/>
    <cellStyle name="Millares 73 2 5" xfId="5190"/>
    <cellStyle name="Millares 73 2 6" xfId="5191"/>
    <cellStyle name="Millares 73 2 7" xfId="5192"/>
    <cellStyle name="Millares 73 2 8" xfId="5193"/>
    <cellStyle name="Millares 73 3" xfId="5194"/>
    <cellStyle name="Millares 73 3 2" xfId="5195"/>
    <cellStyle name="Millares 73 3 2 2" xfId="5196"/>
    <cellStyle name="Millares 73 3 2 2 2" xfId="5197"/>
    <cellStyle name="Millares 73 3 2 2 3" xfId="5198"/>
    <cellStyle name="Millares 73 3 2 2 4" xfId="5199"/>
    <cellStyle name="Millares 73 3 2 3" xfId="5200"/>
    <cellStyle name="Millares 73 3 2 4" xfId="5201"/>
    <cellStyle name="Millares 73 3 2 5" xfId="5202"/>
    <cellStyle name="Millares 73 3 3" xfId="5203"/>
    <cellStyle name="Millares 73 3 3 2" xfId="5204"/>
    <cellStyle name="Millares 73 3 3 3" xfId="5205"/>
    <cellStyle name="Millares 73 3 3 4" xfId="5206"/>
    <cellStyle name="Millares 73 3 4" xfId="5207"/>
    <cellStyle name="Millares 73 3 5" xfId="5208"/>
    <cellStyle name="Millares 73 3 6" xfId="5209"/>
    <cellStyle name="Millares 73 4" xfId="5210"/>
    <cellStyle name="Millares 73 4 2" xfId="5211"/>
    <cellStyle name="Millares 73 4 2 2" xfId="5212"/>
    <cellStyle name="Millares 73 4 2 3" xfId="5213"/>
    <cellStyle name="Millares 73 4 2 4" xfId="5214"/>
    <cellStyle name="Millares 73 4 3" xfId="5215"/>
    <cellStyle name="Millares 73 4 4" xfId="5216"/>
    <cellStyle name="Millares 73 4 5" xfId="5217"/>
    <cellStyle name="Millares 73 4 6" xfId="5218"/>
    <cellStyle name="Millares 73 5" xfId="5219"/>
    <cellStyle name="Millares 73 5 2" xfId="5220"/>
    <cellStyle name="Millares 73 5 3" xfId="5221"/>
    <cellStyle name="Millares 73 5 4" xfId="5222"/>
    <cellStyle name="Millares 73 6" xfId="5223"/>
    <cellStyle name="Millares 73 7" xfId="5224"/>
    <cellStyle name="Millares 73 8" xfId="5225"/>
    <cellStyle name="Millares 73 9" xfId="5226"/>
    <cellStyle name="Millares 74" xfId="5227"/>
    <cellStyle name="Millares 74 2" xfId="5228"/>
    <cellStyle name="Millares 74 2 2" xfId="5229"/>
    <cellStyle name="Millares 74 2 2 2" xfId="5230"/>
    <cellStyle name="Millares 74 2 2 2 2" xfId="5231"/>
    <cellStyle name="Millares 74 2 2 2 2 2" xfId="5232"/>
    <cellStyle name="Millares 74 2 2 2 2 3" xfId="5233"/>
    <cellStyle name="Millares 74 2 2 2 2 4" xfId="5234"/>
    <cellStyle name="Millares 74 2 2 2 3" xfId="5235"/>
    <cellStyle name="Millares 74 2 2 2 4" xfId="5236"/>
    <cellStyle name="Millares 74 2 2 2 5" xfId="5237"/>
    <cellStyle name="Millares 74 2 2 3" xfId="5238"/>
    <cellStyle name="Millares 74 2 2 3 2" xfId="5239"/>
    <cellStyle name="Millares 74 2 2 3 3" xfId="5240"/>
    <cellStyle name="Millares 74 2 2 3 4" xfId="5241"/>
    <cellStyle name="Millares 74 2 2 4" xfId="5242"/>
    <cellStyle name="Millares 74 2 2 5" xfId="5243"/>
    <cellStyle name="Millares 74 2 2 6" xfId="5244"/>
    <cellStyle name="Millares 74 2 3" xfId="5245"/>
    <cellStyle name="Millares 74 2 3 2" xfId="5246"/>
    <cellStyle name="Millares 74 2 3 2 2" xfId="5247"/>
    <cellStyle name="Millares 74 2 3 2 3" xfId="5248"/>
    <cellStyle name="Millares 74 2 3 2 4" xfId="5249"/>
    <cellStyle name="Millares 74 2 3 3" xfId="5250"/>
    <cellStyle name="Millares 74 2 3 4" xfId="5251"/>
    <cellStyle name="Millares 74 2 3 5" xfId="5252"/>
    <cellStyle name="Millares 74 2 3 6" xfId="5253"/>
    <cellStyle name="Millares 74 2 4" xfId="5254"/>
    <cellStyle name="Millares 74 2 4 2" xfId="5255"/>
    <cellStyle name="Millares 74 2 4 3" xfId="5256"/>
    <cellStyle name="Millares 74 2 4 4" xfId="5257"/>
    <cellStyle name="Millares 74 2 5" xfId="5258"/>
    <cellStyle name="Millares 74 2 6" xfId="5259"/>
    <cellStyle name="Millares 74 2 7" xfId="5260"/>
    <cellStyle name="Millares 74 2 8" xfId="5261"/>
    <cellStyle name="Millares 74 3" xfId="5262"/>
    <cellStyle name="Millares 74 3 2" xfId="5263"/>
    <cellStyle name="Millares 74 3 2 2" xfId="5264"/>
    <cellStyle name="Millares 74 3 2 2 2" xfId="5265"/>
    <cellStyle name="Millares 74 3 2 2 3" xfId="5266"/>
    <cellStyle name="Millares 74 3 2 2 4" xfId="5267"/>
    <cellStyle name="Millares 74 3 2 3" xfId="5268"/>
    <cellStyle name="Millares 74 3 2 4" xfId="5269"/>
    <cellStyle name="Millares 74 3 2 5" xfId="5270"/>
    <cellStyle name="Millares 74 3 3" xfId="5271"/>
    <cellStyle name="Millares 74 3 3 2" xfId="5272"/>
    <cellStyle name="Millares 74 3 3 3" xfId="5273"/>
    <cellStyle name="Millares 74 3 3 4" xfId="5274"/>
    <cellStyle name="Millares 74 3 4" xfId="5275"/>
    <cellStyle name="Millares 74 3 5" xfId="5276"/>
    <cellStyle name="Millares 74 3 6" xfId="5277"/>
    <cellStyle name="Millares 74 4" xfId="5278"/>
    <cellStyle name="Millares 74 4 2" xfId="5279"/>
    <cellStyle name="Millares 74 4 2 2" xfId="5280"/>
    <cellStyle name="Millares 74 4 2 3" xfId="5281"/>
    <cellStyle name="Millares 74 4 2 4" xfId="5282"/>
    <cellStyle name="Millares 74 4 3" xfId="5283"/>
    <cellStyle name="Millares 74 4 4" xfId="5284"/>
    <cellStyle name="Millares 74 4 5" xfId="5285"/>
    <cellStyle name="Millares 74 4 6" xfId="5286"/>
    <cellStyle name="Millares 74 5" xfId="5287"/>
    <cellStyle name="Millares 74 5 2" xfId="5288"/>
    <cellStyle name="Millares 74 5 3" xfId="5289"/>
    <cellStyle name="Millares 74 5 4" xfId="5290"/>
    <cellStyle name="Millares 74 6" xfId="5291"/>
    <cellStyle name="Millares 74 7" xfId="5292"/>
    <cellStyle name="Millares 74 8" xfId="5293"/>
    <cellStyle name="Millares 74 9" xfId="5294"/>
    <cellStyle name="Millares 75" xfId="5295"/>
    <cellStyle name="Millares 75 2" xfId="5296"/>
    <cellStyle name="Millares 75 2 2" xfId="5297"/>
    <cellStyle name="Millares 75 2 2 2" xfId="5298"/>
    <cellStyle name="Millares 75 2 2 2 2" xfId="5299"/>
    <cellStyle name="Millares 75 2 2 2 2 2" xfId="5300"/>
    <cellStyle name="Millares 75 2 2 2 2 3" xfId="5301"/>
    <cellStyle name="Millares 75 2 2 2 2 4" xfId="5302"/>
    <cellStyle name="Millares 75 2 2 2 3" xfId="5303"/>
    <cellStyle name="Millares 75 2 2 2 4" xfId="5304"/>
    <cellStyle name="Millares 75 2 2 2 5" xfId="5305"/>
    <cellStyle name="Millares 75 2 2 3" xfId="5306"/>
    <cellStyle name="Millares 75 2 2 3 2" xfId="5307"/>
    <cellStyle name="Millares 75 2 2 3 3" xfId="5308"/>
    <cellStyle name="Millares 75 2 2 3 4" xfId="5309"/>
    <cellStyle name="Millares 75 2 2 4" xfId="5310"/>
    <cellStyle name="Millares 75 2 2 5" xfId="5311"/>
    <cellStyle name="Millares 75 2 2 6" xfId="5312"/>
    <cellStyle name="Millares 75 2 3" xfId="5313"/>
    <cellStyle name="Millares 75 2 3 2" xfId="5314"/>
    <cellStyle name="Millares 75 2 3 2 2" xfId="5315"/>
    <cellStyle name="Millares 75 2 3 2 3" xfId="5316"/>
    <cellStyle name="Millares 75 2 3 2 4" xfId="5317"/>
    <cellStyle name="Millares 75 2 3 3" xfId="5318"/>
    <cellStyle name="Millares 75 2 3 4" xfId="5319"/>
    <cellStyle name="Millares 75 2 3 5" xfId="5320"/>
    <cellStyle name="Millares 75 2 3 6" xfId="5321"/>
    <cellStyle name="Millares 75 2 4" xfId="5322"/>
    <cellStyle name="Millares 75 2 4 2" xfId="5323"/>
    <cellStyle name="Millares 75 2 4 3" xfId="5324"/>
    <cellStyle name="Millares 75 2 4 4" xfId="5325"/>
    <cellStyle name="Millares 75 2 5" xfId="5326"/>
    <cellStyle name="Millares 75 2 6" xfId="5327"/>
    <cellStyle name="Millares 75 2 7" xfId="5328"/>
    <cellStyle name="Millares 75 2 8" xfId="5329"/>
    <cellStyle name="Millares 75 3" xfId="5330"/>
    <cellStyle name="Millares 75 3 2" xfId="5331"/>
    <cellStyle name="Millares 75 3 2 2" xfId="5332"/>
    <cellStyle name="Millares 75 3 2 2 2" xfId="5333"/>
    <cellStyle name="Millares 75 3 2 2 3" xfId="5334"/>
    <cellStyle name="Millares 75 3 2 2 4" xfId="5335"/>
    <cellStyle name="Millares 75 3 2 3" xfId="5336"/>
    <cellStyle name="Millares 75 3 2 4" xfId="5337"/>
    <cellStyle name="Millares 75 3 2 5" xfId="5338"/>
    <cellStyle name="Millares 75 3 3" xfId="5339"/>
    <cellStyle name="Millares 75 3 3 2" xfId="5340"/>
    <cellStyle name="Millares 75 3 3 3" xfId="5341"/>
    <cellStyle name="Millares 75 3 3 4" xfId="5342"/>
    <cellStyle name="Millares 75 3 4" xfId="5343"/>
    <cellStyle name="Millares 75 3 5" xfId="5344"/>
    <cellStyle name="Millares 75 3 6" xfId="5345"/>
    <cellStyle name="Millares 75 4" xfId="5346"/>
    <cellStyle name="Millares 75 4 2" xfId="5347"/>
    <cellStyle name="Millares 75 4 2 2" xfId="5348"/>
    <cellStyle name="Millares 75 4 2 3" xfId="5349"/>
    <cellStyle name="Millares 75 4 2 4" xfId="5350"/>
    <cellStyle name="Millares 75 4 3" xfId="5351"/>
    <cellStyle name="Millares 75 4 4" xfId="5352"/>
    <cellStyle name="Millares 75 4 5" xfId="5353"/>
    <cellStyle name="Millares 75 4 6" xfId="5354"/>
    <cellStyle name="Millares 75 5" xfId="5355"/>
    <cellStyle name="Millares 75 5 2" xfId="5356"/>
    <cellStyle name="Millares 75 5 3" xfId="5357"/>
    <cellStyle name="Millares 75 5 4" xfId="5358"/>
    <cellStyle name="Millares 75 6" xfId="5359"/>
    <cellStyle name="Millares 75 7" xfId="5360"/>
    <cellStyle name="Millares 75 8" xfId="5361"/>
    <cellStyle name="Millares 75 9" xfId="5362"/>
    <cellStyle name="Millares 76" xfId="5363"/>
    <cellStyle name="Millares 76 2" xfId="5364"/>
    <cellStyle name="Millares 76 2 2" xfId="5365"/>
    <cellStyle name="Millares 76 2 2 2" xfId="5366"/>
    <cellStyle name="Millares 76 2 2 2 2" xfId="5367"/>
    <cellStyle name="Millares 76 2 2 2 2 2" xfId="5368"/>
    <cellStyle name="Millares 76 2 2 2 2 3" xfId="5369"/>
    <cellStyle name="Millares 76 2 2 2 2 4" xfId="5370"/>
    <cellStyle name="Millares 76 2 2 2 3" xfId="5371"/>
    <cellStyle name="Millares 76 2 2 2 4" xfId="5372"/>
    <cellStyle name="Millares 76 2 2 2 5" xfId="5373"/>
    <cellStyle name="Millares 76 2 2 3" xfId="5374"/>
    <cellStyle name="Millares 76 2 2 3 2" xfId="5375"/>
    <cellStyle name="Millares 76 2 2 3 3" xfId="5376"/>
    <cellStyle name="Millares 76 2 2 3 4" xfId="5377"/>
    <cellStyle name="Millares 76 2 2 4" xfId="5378"/>
    <cellStyle name="Millares 76 2 2 5" xfId="5379"/>
    <cellStyle name="Millares 76 2 2 6" xfId="5380"/>
    <cellStyle name="Millares 76 2 3" xfId="5381"/>
    <cellStyle name="Millares 76 2 3 2" xfId="5382"/>
    <cellStyle name="Millares 76 2 3 2 2" xfId="5383"/>
    <cellStyle name="Millares 76 2 3 2 3" xfId="5384"/>
    <cellStyle name="Millares 76 2 3 2 4" xfId="5385"/>
    <cellStyle name="Millares 76 2 3 3" xfId="5386"/>
    <cellStyle name="Millares 76 2 3 4" xfId="5387"/>
    <cellStyle name="Millares 76 2 3 5" xfId="5388"/>
    <cellStyle name="Millares 76 2 3 6" xfId="5389"/>
    <cellStyle name="Millares 76 2 4" xfId="5390"/>
    <cellStyle name="Millares 76 2 4 2" xfId="5391"/>
    <cellStyle name="Millares 76 2 4 3" xfId="5392"/>
    <cellStyle name="Millares 76 2 4 4" xfId="5393"/>
    <cellStyle name="Millares 76 2 5" xfId="5394"/>
    <cellStyle name="Millares 76 2 6" xfId="5395"/>
    <cellStyle name="Millares 76 2 7" xfId="5396"/>
    <cellStyle name="Millares 76 2 8" xfId="5397"/>
    <cellStyle name="Millares 76 3" xfId="5398"/>
    <cellStyle name="Millares 76 3 2" xfId="5399"/>
    <cellStyle name="Millares 76 3 2 2" xfId="5400"/>
    <cellStyle name="Millares 76 3 2 2 2" xfId="5401"/>
    <cellStyle name="Millares 76 3 2 2 3" xfId="5402"/>
    <cellStyle name="Millares 76 3 2 2 4" xfId="5403"/>
    <cellStyle name="Millares 76 3 2 3" xfId="5404"/>
    <cellStyle name="Millares 76 3 2 4" xfId="5405"/>
    <cellStyle name="Millares 76 3 2 5" xfId="5406"/>
    <cellStyle name="Millares 76 3 3" xfId="5407"/>
    <cellStyle name="Millares 76 3 3 2" xfId="5408"/>
    <cellStyle name="Millares 76 3 3 3" xfId="5409"/>
    <cellStyle name="Millares 76 3 3 4" xfId="5410"/>
    <cellStyle name="Millares 76 3 4" xfId="5411"/>
    <cellStyle name="Millares 76 3 5" xfId="5412"/>
    <cellStyle name="Millares 76 3 6" xfId="5413"/>
    <cellStyle name="Millares 76 4" xfId="5414"/>
    <cellStyle name="Millares 76 4 2" xfId="5415"/>
    <cellStyle name="Millares 76 4 2 2" xfId="5416"/>
    <cellStyle name="Millares 76 4 2 3" xfId="5417"/>
    <cellStyle name="Millares 76 4 2 4" xfId="5418"/>
    <cellStyle name="Millares 76 4 3" xfId="5419"/>
    <cellStyle name="Millares 76 4 4" xfId="5420"/>
    <cellStyle name="Millares 76 4 5" xfId="5421"/>
    <cellStyle name="Millares 76 4 6" xfId="5422"/>
    <cellStyle name="Millares 76 5" xfId="5423"/>
    <cellStyle name="Millares 76 5 2" xfId="5424"/>
    <cellStyle name="Millares 76 5 3" xfId="5425"/>
    <cellStyle name="Millares 76 5 4" xfId="5426"/>
    <cellStyle name="Millares 76 6" xfId="5427"/>
    <cellStyle name="Millares 76 7" xfId="5428"/>
    <cellStyle name="Millares 76 8" xfId="5429"/>
    <cellStyle name="Millares 76 9" xfId="5430"/>
    <cellStyle name="Millares 77" xfId="5431"/>
    <cellStyle name="Millares 77 2" xfId="5432"/>
    <cellStyle name="Millares 77 2 2" xfId="5433"/>
    <cellStyle name="Millares 77 2 2 2" xfId="5434"/>
    <cellStyle name="Millares 77 2 2 2 2" xfId="5435"/>
    <cellStyle name="Millares 77 2 2 2 2 2" xfId="5436"/>
    <cellStyle name="Millares 77 2 2 2 2 3" xfId="5437"/>
    <cellStyle name="Millares 77 2 2 2 2 4" xfId="5438"/>
    <cellStyle name="Millares 77 2 2 2 3" xfId="5439"/>
    <cellStyle name="Millares 77 2 2 2 4" xfId="5440"/>
    <cellStyle name="Millares 77 2 2 2 5" xfId="5441"/>
    <cellStyle name="Millares 77 2 2 3" xfId="5442"/>
    <cellStyle name="Millares 77 2 2 3 2" xfId="5443"/>
    <cellStyle name="Millares 77 2 2 3 3" xfId="5444"/>
    <cellStyle name="Millares 77 2 2 3 4" xfId="5445"/>
    <cellStyle name="Millares 77 2 2 4" xfId="5446"/>
    <cellStyle name="Millares 77 2 2 5" xfId="5447"/>
    <cellStyle name="Millares 77 2 2 6" xfId="5448"/>
    <cellStyle name="Millares 77 2 3" xfId="5449"/>
    <cellStyle name="Millares 77 2 3 2" xfId="5450"/>
    <cellStyle name="Millares 77 2 3 2 2" xfId="5451"/>
    <cellStyle name="Millares 77 2 3 2 3" xfId="5452"/>
    <cellStyle name="Millares 77 2 3 2 4" xfId="5453"/>
    <cellStyle name="Millares 77 2 3 3" xfId="5454"/>
    <cellStyle name="Millares 77 2 3 4" xfId="5455"/>
    <cellStyle name="Millares 77 2 3 5" xfId="5456"/>
    <cellStyle name="Millares 77 2 3 6" xfId="5457"/>
    <cellStyle name="Millares 77 2 4" xfId="5458"/>
    <cellStyle name="Millares 77 2 4 2" xfId="5459"/>
    <cellStyle name="Millares 77 2 4 3" xfId="5460"/>
    <cellStyle name="Millares 77 2 4 4" xfId="5461"/>
    <cellStyle name="Millares 77 2 5" xfId="5462"/>
    <cellStyle name="Millares 77 2 6" xfId="5463"/>
    <cellStyle name="Millares 77 2 7" xfId="5464"/>
    <cellStyle name="Millares 77 2 8" xfId="5465"/>
    <cellStyle name="Millares 77 3" xfId="5466"/>
    <cellStyle name="Millares 77 3 2" xfId="5467"/>
    <cellStyle name="Millares 77 3 2 2" xfId="5468"/>
    <cellStyle name="Millares 77 3 2 2 2" xfId="5469"/>
    <cellStyle name="Millares 77 3 2 2 3" xfId="5470"/>
    <cellStyle name="Millares 77 3 2 2 4" xfId="5471"/>
    <cellStyle name="Millares 77 3 2 3" xfId="5472"/>
    <cellStyle name="Millares 77 3 2 4" xfId="5473"/>
    <cellStyle name="Millares 77 3 2 5" xfId="5474"/>
    <cellStyle name="Millares 77 3 3" xfId="5475"/>
    <cellStyle name="Millares 77 3 3 2" xfId="5476"/>
    <cellStyle name="Millares 77 3 3 3" xfId="5477"/>
    <cellStyle name="Millares 77 3 3 4" xfId="5478"/>
    <cellStyle name="Millares 77 3 4" xfId="5479"/>
    <cellStyle name="Millares 77 3 5" xfId="5480"/>
    <cellStyle name="Millares 77 3 6" xfId="5481"/>
    <cellStyle name="Millares 77 4" xfId="5482"/>
    <cellStyle name="Millares 77 4 2" xfId="5483"/>
    <cellStyle name="Millares 77 4 2 2" xfId="5484"/>
    <cellStyle name="Millares 77 4 2 3" xfId="5485"/>
    <cellStyle name="Millares 77 4 2 4" xfId="5486"/>
    <cellStyle name="Millares 77 4 3" xfId="5487"/>
    <cellStyle name="Millares 77 4 4" xfId="5488"/>
    <cellStyle name="Millares 77 4 5" xfId="5489"/>
    <cellStyle name="Millares 77 4 6" xfId="5490"/>
    <cellStyle name="Millares 77 5" xfId="5491"/>
    <cellStyle name="Millares 77 5 2" xfId="5492"/>
    <cellStyle name="Millares 77 5 3" xfId="5493"/>
    <cellStyle name="Millares 77 5 4" xfId="5494"/>
    <cellStyle name="Millares 77 6" xfId="5495"/>
    <cellStyle name="Millares 77 7" xfId="5496"/>
    <cellStyle name="Millares 77 8" xfId="5497"/>
    <cellStyle name="Millares 77 9" xfId="5498"/>
    <cellStyle name="Millares 78" xfId="5499"/>
    <cellStyle name="Millares 78 2" xfId="5500"/>
    <cellStyle name="Millares 78 2 2" xfId="5501"/>
    <cellStyle name="Millares 78 2 2 2" xfId="5502"/>
    <cellStyle name="Millares 78 2 2 2 2" xfId="5503"/>
    <cellStyle name="Millares 78 2 2 2 2 2" xfId="5504"/>
    <cellStyle name="Millares 78 2 2 2 2 3" xfId="5505"/>
    <cellStyle name="Millares 78 2 2 2 2 4" xfId="5506"/>
    <cellStyle name="Millares 78 2 2 2 3" xfId="5507"/>
    <cellStyle name="Millares 78 2 2 2 4" xfId="5508"/>
    <cellStyle name="Millares 78 2 2 2 5" xfId="5509"/>
    <cellStyle name="Millares 78 2 2 3" xfId="5510"/>
    <cellStyle name="Millares 78 2 2 3 2" xfId="5511"/>
    <cellStyle name="Millares 78 2 2 3 3" xfId="5512"/>
    <cellStyle name="Millares 78 2 2 3 4" xfId="5513"/>
    <cellStyle name="Millares 78 2 2 4" xfId="5514"/>
    <cellStyle name="Millares 78 2 2 5" xfId="5515"/>
    <cellStyle name="Millares 78 2 2 6" xfId="5516"/>
    <cellStyle name="Millares 78 2 3" xfId="5517"/>
    <cellStyle name="Millares 78 2 3 2" xfId="5518"/>
    <cellStyle name="Millares 78 2 3 2 2" xfId="5519"/>
    <cellStyle name="Millares 78 2 3 2 3" xfId="5520"/>
    <cellStyle name="Millares 78 2 3 2 4" xfId="5521"/>
    <cellStyle name="Millares 78 2 3 3" xfId="5522"/>
    <cellStyle name="Millares 78 2 3 4" xfId="5523"/>
    <cellStyle name="Millares 78 2 3 5" xfId="5524"/>
    <cellStyle name="Millares 78 2 3 6" xfId="5525"/>
    <cellStyle name="Millares 78 2 4" xfId="5526"/>
    <cellStyle name="Millares 78 2 4 2" xfId="5527"/>
    <cellStyle name="Millares 78 2 4 3" xfId="5528"/>
    <cellStyle name="Millares 78 2 4 4" xfId="5529"/>
    <cellStyle name="Millares 78 2 5" xfId="5530"/>
    <cellStyle name="Millares 78 2 6" xfId="5531"/>
    <cellStyle name="Millares 78 2 7" xfId="5532"/>
    <cellStyle name="Millares 78 2 8" xfId="5533"/>
    <cellStyle name="Millares 78 3" xfId="5534"/>
    <cellStyle name="Millares 78 3 2" xfId="5535"/>
    <cellStyle name="Millares 78 3 2 2" xfId="5536"/>
    <cellStyle name="Millares 78 3 2 2 2" xfId="5537"/>
    <cellStyle name="Millares 78 3 2 2 3" xfId="5538"/>
    <cellStyle name="Millares 78 3 2 2 4" xfId="5539"/>
    <cellStyle name="Millares 78 3 2 3" xfId="5540"/>
    <cellStyle name="Millares 78 3 2 4" xfId="5541"/>
    <cellStyle name="Millares 78 3 2 5" xfId="5542"/>
    <cellStyle name="Millares 78 3 3" xfId="5543"/>
    <cellStyle name="Millares 78 3 3 2" xfId="5544"/>
    <cellStyle name="Millares 78 3 3 3" xfId="5545"/>
    <cellStyle name="Millares 78 3 3 4" xfId="5546"/>
    <cellStyle name="Millares 78 3 4" xfId="5547"/>
    <cellStyle name="Millares 78 3 5" xfId="5548"/>
    <cellStyle name="Millares 78 3 6" xfId="5549"/>
    <cellStyle name="Millares 78 4" xfId="5550"/>
    <cellStyle name="Millares 78 4 2" xfId="5551"/>
    <cellStyle name="Millares 78 4 2 2" xfId="5552"/>
    <cellStyle name="Millares 78 4 2 3" xfId="5553"/>
    <cellStyle name="Millares 78 4 2 4" xfId="5554"/>
    <cellStyle name="Millares 78 4 3" xfId="5555"/>
    <cellStyle name="Millares 78 4 4" xfId="5556"/>
    <cellStyle name="Millares 78 4 5" xfId="5557"/>
    <cellStyle name="Millares 78 4 6" xfId="5558"/>
    <cellStyle name="Millares 78 5" xfId="5559"/>
    <cellStyle name="Millares 78 5 2" xfId="5560"/>
    <cellStyle name="Millares 78 5 3" xfId="5561"/>
    <cellStyle name="Millares 78 5 4" xfId="5562"/>
    <cellStyle name="Millares 78 6" xfId="5563"/>
    <cellStyle name="Millares 78 7" xfId="5564"/>
    <cellStyle name="Millares 78 8" xfId="5565"/>
    <cellStyle name="Millares 78 9" xfId="5566"/>
    <cellStyle name="Millares 79" xfId="5567"/>
    <cellStyle name="Millares 8" xfId="5568"/>
    <cellStyle name="Millares 8 10" xfId="5569"/>
    <cellStyle name="Millares 8 11" xfId="5570"/>
    <cellStyle name="Millares 8 12" xfId="5571"/>
    <cellStyle name="Millares 8 13" xfId="5572"/>
    <cellStyle name="Millares 8 2" xfId="5573"/>
    <cellStyle name="Millares 8 2 10" xfId="5574"/>
    <cellStyle name="Millares 8 2 2" xfId="5575"/>
    <cellStyle name="Millares 8 2 2 2" xfId="5576"/>
    <cellStyle name="Millares 8 2 2 2 2" xfId="5577"/>
    <cellStyle name="Millares 8 2 2 2 2 2" xfId="5578"/>
    <cellStyle name="Millares 8 2 2 2 2 2 2" xfId="5579"/>
    <cellStyle name="Millares 8 2 2 2 2 2 2 2" xfId="5580"/>
    <cellStyle name="Millares 8 2 2 2 2 2 2 3" xfId="5581"/>
    <cellStyle name="Millares 8 2 2 2 2 2 2 4" xfId="5582"/>
    <cellStyle name="Millares 8 2 2 2 2 2 3" xfId="5583"/>
    <cellStyle name="Millares 8 2 2 2 2 2 4" xfId="5584"/>
    <cellStyle name="Millares 8 2 2 2 2 2 5" xfId="5585"/>
    <cellStyle name="Millares 8 2 2 2 2 3" xfId="5586"/>
    <cellStyle name="Millares 8 2 2 2 2 3 2" xfId="5587"/>
    <cellStyle name="Millares 8 2 2 2 2 3 3" xfId="5588"/>
    <cellStyle name="Millares 8 2 2 2 2 3 4" xfId="5589"/>
    <cellStyle name="Millares 8 2 2 2 2 4" xfId="5590"/>
    <cellStyle name="Millares 8 2 2 2 2 5" xfId="5591"/>
    <cellStyle name="Millares 8 2 2 2 2 6" xfId="5592"/>
    <cellStyle name="Millares 8 2 2 2 3" xfId="5593"/>
    <cellStyle name="Millares 8 2 2 2 3 2" xfId="5594"/>
    <cellStyle name="Millares 8 2 2 2 3 2 2" xfId="5595"/>
    <cellStyle name="Millares 8 2 2 2 3 2 3" xfId="5596"/>
    <cellStyle name="Millares 8 2 2 2 3 2 4" xfId="5597"/>
    <cellStyle name="Millares 8 2 2 2 3 3" xfId="5598"/>
    <cellStyle name="Millares 8 2 2 2 3 4" xfId="5599"/>
    <cellStyle name="Millares 8 2 2 2 3 5" xfId="5600"/>
    <cellStyle name="Millares 8 2 2 2 3 6" xfId="5601"/>
    <cellStyle name="Millares 8 2 2 2 4" xfId="5602"/>
    <cellStyle name="Millares 8 2 2 2 4 2" xfId="5603"/>
    <cellStyle name="Millares 8 2 2 2 4 3" xfId="5604"/>
    <cellStyle name="Millares 8 2 2 2 4 4" xfId="5605"/>
    <cellStyle name="Millares 8 2 2 2 5" xfId="5606"/>
    <cellStyle name="Millares 8 2 2 2 6" xfId="5607"/>
    <cellStyle name="Millares 8 2 2 2 7" xfId="5608"/>
    <cellStyle name="Millares 8 2 2 2 8" xfId="5609"/>
    <cellStyle name="Millares 8 2 2 3" xfId="5610"/>
    <cellStyle name="Millares 8 2 2 3 2" xfId="5611"/>
    <cellStyle name="Millares 8 2 2 3 2 2" xfId="5612"/>
    <cellStyle name="Millares 8 2 2 3 2 2 2" xfId="5613"/>
    <cellStyle name="Millares 8 2 2 3 2 2 3" xfId="5614"/>
    <cellStyle name="Millares 8 2 2 3 2 2 4" xfId="5615"/>
    <cellStyle name="Millares 8 2 2 3 2 3" xfId="5616"/>
    <cellStyle name="Millares 8 2 2 3 2 4" xfId="5617"/>
    <cellStyle name="Millares 8 2 2 3 2 5" xfId="5618"/>
    <cellStyle name="Millares 8 2 2 3 3" xfId="5619"/>
    <cellStyle name="Millares 8 2 2 3 3 2" xfId="5620"/>
    <cellStyle name="Millares 8 2 2 3 3 3" xfId="5621"/>
    <cellStyle name="Millares 8 2 2 3 3 4" xfId="5622"/>
    <cellStyle name="Millares 8 2 2 3 4" xfId="5623"/>
    <cellStyle name="Millares 8 2 2 3 5" xfId="5624"/>
    <cellStyle name="Millares 8 2 2 3 6" xfId="5625"/>
    <cellStyle name="Millares 8 2 2 4" xfId="5626"/>
    <cellStyle name="Millares 8 2 2 4 2" xfId="5627"/>
    <cellStyle name="Millares 8 2 2 4 2 2" xfId="5628"/>
    <cellStyle name="Millares 8 2 2 4 2 3" xfId="5629"/>
    <cellStyle name="Millares 8 2 2 4 2 4" xfId="5630"/>
    <cellStyle name="Millares 8 2 2 4 3" xfId="5631"/>
    <cellStyle name="Millares 8 2 2 4 4" xfId="5632"/>
    <cellStyle name="Millares 8 2 2 4 5" xfId="5633"/>
    <cellStyle name="Millares 8 2 2 4 6" xfId="5634"/>
    <cellStyle name="Millares 8 2 2 5" xfId="5635"/>
    <cellStyle name="Millares 8 2 2 5 2" xfId="5636"/>
    <cellStyle name="Millares 8 2 2 5 3" xfId="5637"/>
    <cellStyle name="Millares 8 2 2 5 4" xfId="5638"/>
    <cellStyle name="Millares 8 2 2 6" xfId="5639"/>
    <cellStyle name="Millares 8 2 2 7" xfId="5640"/>
    <cellStyle name="Millares 8 2 2 8" xfId="5641"/>
    <cellStyle name="Millares 8 2 2 9" xfId="5642"/>
    <cellStyle name="Millares 8 2 3" xfId="5643"/>
    <cellStyle name="Millares 8 2 3 2" xfId="5644"/>
    <cellStyle name="Millares 8 2 3 2 2" xfId="5645"/>
    <cellStyle name="Millares 8 2 3 2 2 2" xfId="5646"/>
    <cellStyle name="Millares 8 2 3 2 2 2 2" xfId="5647"/>
    <cellStyle name="Millares 8 2 3 2 2 2 3" xfId="5648"/>
    <cellStyle name="Millares 8 2 3 2 2 2 4" xfId="5649"/>
    <cellStyle name="Millares 8 2 3 2 2 3" xfId="5650"/>
    <cellStyle name="Millares 8 2 3 2 2 4" xfId="5651"/>
    <cellStyle name="Millares 8 2 3 2 2 5" xfId="5652"/>
    <cellStyle name="Millares 8 2 3 2 3" xfId="5653"/>
    <cellStyle name="Millares 8 2 3 2 3 2" xfId="5654"/>
    <cellStyle name="Millares 8 2 3 2 3 3" xfId="5655"/>
    <cellStyle name="Millares 8 2 3 2 3 4" xfId="5656"/>
    <cellStyle name="Millares 8 2 3 2 4" xfId="5657"/>
    <cellStyle name="Millares 8 2 3 2 5" xfId="5658"/>
    <cellStyle name="Millares 8 2 3 2 6" xfId="5659"/>
    <cellStyle name="Millares 8 2 3 3" xfId="5660"/>
    <cellStyle name="Millares 8 2 3 3 2" xfId="5661"/>
    <cellStyle name="Millares 8 2 3 3 2 2" xfId="5662"/>
    <cellStyle name="Millares 8 2 3 3 2 3" xfId="5663"/>
    <cellStyle name="Millares 8 2 3 3 2 4" xfId="5664"/>
    <cellStyle name="Millares 8 2 3 3 3" xfId="5665"/>
    <cellStyle name="Millares 8 2 3 3 4" xfId="5666"/>
    <cellStyle name="Millares 8 2 3 3 5" xfId="5667"/>
    <cellStyle name="Millares 8 2 3 3 6" xfId="5668"/>
    <cellStyle name="Millares 8 2 3 4" xfId="5669"/>
    <cellStyle name="Millares 8 2 3 4 2" xfId="5670"/>
    <cellStyle name="Millares 8 2 3 4 3" xfId="5671"/>
    <cellStyle name="Millares 8 2 3 4 4" xfId="5672"/>
    <cellStyle name="Millares 8 2 3 5" xfId="5673"/>
    <cellStyle name="Millares 8 2 3 6" xfId="5674"/>
    <cellStyle name="Millares 8 2 3 7" xfId="5675"/>
    <cellStyle name="Millares 8 2 3 8" xfId="5676"/>
    <cellStyle name="Millares 8 2 4" xfId="5677"/>
    <cellStyle name="Millares 8 2 4 2" xfId="5678"/>
    <cellStyle name="Millares 8 2 4 2 2" xfId="5679"/>
    <cellStyle name="Millares 8 2 4 2 2 2" xfId="5680"/>
    <cellStyle name="Millares 8 2 4 2 2 3" xfId="5681"/>
    <cellStyle name="Millares 8 2 4 2 2 4" xfId="5682"/>
    <cellStyle name="Millares 8 2 4 2 3" xfId="5683"/>
    <cellStyle name="Millares 8 2 4 2 4" xfId="5684"/>
    <cellStyle name="Millares 8 2 4 2 5" xfId="5685"/>
    <cellStyle name="Millares 8 2 4 3" xfId="5686"/>
    <cellStyle name="Millares 8 2 4 3 2" xfId="5687"/>
    <cellStyle name="Millares 8 2 4 3 3" xfId="5688"/>
    <cellStyle name="Millares 8 2 4 3 4" xfId="5689"/>
    <cellStyle name="Millares 8 2 4 4" xfId="5690"/>
    <cellStyle name="Millares 8 2 4 5" xfId="5691"/>
    <cellStyle name="Millares 8 2 4 6" xfId="5692"/>
    <cellStyle name="Millares 8 2 5" xfId="5693"/>
    <cellStyle name="Millares 8 2 5 2" xfId="5694"/>
    <cellStyle name="Millares 8 2 5 2 2" xfId="5695"/>
    <cellStyle name="Millares 8 2 5 2 3" xfId="5696"/>
    <cellStyle name="Millares 8 2 5 2 4" xfId="5697"/>
    <cellStyle name="Millares 8 2 5 3" xfId="5698"/>
    <cellStyle name="Millares 8 2 5 4" xfId="5699"/>
    <cellStyle name="Millares 8 2 5 5" xfId="5700"/>
    <cellStyle name="Millares 8 2 5 6" xfId="5701"/>
    <cellStyle name="Millares 8 2 6" xfId="5702"/>
    <cellStyle name="Millares 8 2 6 2" xfId="5703"/>
    <cellStyle name="Millares 8 2 6 3" xfId="5704"/>
    <cellStyle name="Millares 8 2 6 4" xfId="5705"/>
    <cellStyle name="Millares 8 2 7" xfId="5706"/>
    <cellStyle name="Millares 8 2 8" xfId="5707"/>
    <cellStyle name="Millares 8 2 9" xfId="5708"/>
    <cellStyle name="Millares 8 3" xfId="5709"/>
    <cellStyle name="Millares 8 3 2" xfId="5710"/>
    <cellStyle name="Millares 8 3 2 2" xfId="5711"/>
    <cellStyle name="Millares 8 3 2 2 2" xfId="5712"/>
    <cellStyle name="Millares 8 3 2 2 2 2" xfId="5713"/>
    <cellStyle name="Millares 8 3 2 2 2 2 2" xfId="5714"/>
    <cellStyle name="Millares 8 3 2 2 2 2 3" xfId="5715"/>
    <cellStyle name="Millares 8 3 2 2 2 2 4" xfId="5716"/>
    <cellStyle name="Millares 8 3 2 2 2 3" xfId="5717"/>
    <cellStyle name="Millares 8 3 2 2 2 4" xfId="5718"/>
    <cellStyle name="Millares 8 3 2 2 2 5" xfId="5719"/>
    <cellStyle name="Millares 8 3 2 2 3" xfId="5720"/>
    <cellStyle name="Millares 8 3 2 2 3 2" xfId="5721"/>
    <cellStyle name="Millares 8 3 2 2 3 3" xfId="5722"/>
    <cellStyle name="Millares 8 3 2 2 3 4" xfId="5723"/>
    <cellStyle name="Millares 8 3 2 2 4" xfId="5724"/>
    <cellStyle name="Millares 8 3 2 2 5" xfId="5725"/>
    <cellStyle name="Millares 8 3 2 2 6" xfId="5726"/>
    <cellStyle name="Millares 8 3 2 3" xfId="5727"/>
    <cellStyle name="Millares 8 3 2 3 2" xfId="5728"/>
    <cellStyle name="Millares 8 3 2 3 2 2" xfId="5729"/>
    <cellStyle name="Millares 8 3 2 3 2 3" xfId="5730"/>
    <cellStyle name="Millares 8 3 2 3 2 4" xfId="5731"/>
    <cellStyle name="Millares 8 3 2 3 3" xfId="5732"/>
    <cellStyle name="Millares 8 3 2 3 4" xfId="5733"/>
    <cellStyle name="Millares 8 3 2 3 5" xfId="5734"/>
    <cellStyle name="Millares 8 3 2 3 6" xfId="5735"/>
    <cellStyle name="Millares 8 3 2 4" xfId="5736"/>
    <cellStyle name="Millares 8 3 2 4 2" xfId="5737"/>
    <cellStyle name="Millares 8 3 2 4 3" xfId="5738"/>
    <cellStyle name="Millares 8 3 2 4 4" xfId="5739"/>
    <cellStyle name="Millares 8 3 2 5" xfId="5740"/>
    <cellStyle name="Millares 8 3 2 6" xfId="5741"/>
    <cellStyle name="Millares 8 3 2 7" xfId="5742"/>
    <cellStyle name="Millares 8 3 2 8" xfId="5743"/>
    <cellStyle name="Millares 8 3 3" xfId="5744"/>
    <cellStyle name="Millares 8 3 3 2" xfId="5745"/>
    <cellStyle name="Millares 8 3 3 2 2" xfId="5746"/>
    <cellStyle name="Millares 8 3 3 2 2 2" xfId="5747"/>
    <cellStyle name="Millares 8 3 3 2 2 3" xfId="5748"/>
    <cellStyle name="Millares 8 3 3 2 2 4" xfId="5749"/>
    <cellStyle name="Millares 8 3 3 2 3" xfId="5750"/>
    <cellStyle name="Millares 8 3 3 2 4" xfId="5751"/>
    <cellStyle name="Millares 8 3 3 2 5" xfId="5752"/>
    <cellStyle name="Millares 8 3 3 3" xfId="5753"/>
    <cellStyle name="Millares 8 3 3 3 2" xfId="5754"/>
    <cellStyle name="Millares 8 3 3 3 3" xfId="5755"/>
    <cellStyle name="Millares 8 3 3 3 4" xfId="5756"/>
    <cellStyle name="Millares 8 3 3 4" xfId="5757"/>
    <cellStyle name="Millares 8 3 3 5" xfId="5758"/>
    <cellStyle name="Millares 8 3 3 6" xfId="5759"/>
    <cellStyle name="Millares 8 3 4" xfId="5760"/>
    <cellStyle name="Millares 8 3 4 2" xfId="5761"/>
    <cellStyle name="Millares 8 3 4 2 2" xfId="5762"/>
    <cellStyle name="Millares 8 3 4 2 3" xfId="5763"/>
    <cellStyle name="Millares 8 3 4 2 4" xfId="5764"/>
    <cellStyle name="Millares 8 3 4 3" xfId="5765"/>
    <cellStyle name="Millares 8 3 4 4" xfId="5766"/>
    <cellStyle name="Millares 8 3 4 5" xfId="5767"/>
    <cellStyle name="Millares 8 3 4 6" xfId="5768"/>
    <cellStyle name="Millares 8 3 5" xfId="5769"/>
    <cellStyle name="Millares 8 3 5 2" xfId="5770"/>
    <cellStyle name="Millares 8 3 5 3" xfId="5771"/>
    <cellStyle name="Millares 8 3 5 4" xfId="5772"/>
    <cellStyle name="Millares 8 3 6" xfId="5773"/>
    <cellStyle name="Millares 8 3 7" xfId="5774"/>
    <cellStyle name="Millares 8 3 8" xfId="5775"/>
    <cellStyle name="Millares 8 3 9" xfId="5776"/>
    <cellStyle name="Millares 8 4" xfId="5777"/>
    <cellStyle name="Millares 8 4 2" xfId="5778"/>
    <cellStyle name="Millares 8 4 2 2" xfId="5779"/>
    <cellStyle name="Millares 8 4 2 2 2" xfId="5780"/>
    <cellStyle name="Millares 8 4 2 2 2 2" xfId="5781"/>
    <cellStyle name="Millares 8 4 2 2 2 2 2" xfId="5782"/>
    <cellStyle name="Millares 8 4 2 2 2 2 3" xfId="5783"/>
    <cellStyle name="Millares 8 4 2 2 2 2 4" xfId="5784"/>
    <cellStyle name="Millares 8 4 2 2 2 3" xfId="5785"/>
    <cellStyle name="Millares 8 4 2 2 2 4" xfId="5786"/>
    <cellStyle name="Millares 8 4 2 2 2 5" xfId="5787"/>
    <cellStyle name="Millares 8 4 2 2 3" xfId="5788"/>
    <cellStyle name="Millares 8 4 2 2 3 2" xfId="5789"/>
    <cellStyle name="Millares 8 4 2 2 3 3" xfId="5790"/>
    <cellStyle name="Millares 8 4 2 2 3 4" xfId="5791"/>
    <cellStyle name="Millares 8 4 2 2 4" xfId="5792"/>
    <cellStyle name="Millares 8 4 2 2 5" xfId="5793"/>
    <cellStyle name="Millares 8 4 2 2 6" xfId="5794"/>
    <cellStyle name="Millares 8 4 2 3" xfId="5795"/>
    <cellStyle name="Millares 8 4 2 3 2" xfId="5796"/>
    <cellStyle name="Millares 8 4 2 3 2 2" xfId="5797"/>
    <cellStyle name="Millares 8 4 2 3 2 3" xfId="5798"/>
    <cellStyle name="Millares 8 4 2 3 2 4" xfId="5799"/>
    <cellStyle name="Millares 8 4 2 3 3" xfId="5800"/>
    <cellStyle name="Millares 8 4 2 3 4" xfId="5801"/>
    <cellStyle name="Millares 8 4 2 3 5" xfId="5802"/>
    <cellStyle name="Millares 8 4 2 3 6" xfId="5803"/>
    <cellStyle name="Millares 8 4 2 4" xfId="5804"/>
    <cellStyle name="Millares 8 4 2 4 2" xfId="5805"/>
    <cellStyle name="Millares 8 4 2 4 3" xfId="5806"/>
    <cellStyle name="Millares 8 4 2 4 4" xfId="5807"/>
    <cellStyle name="Millares 8 4 2 5" xfId="5808"/>
    <cellStyle name="Millares 8 4 2 6" xfId="5809"/>
    <cellStyle name="Millares 8 4 2 7" xfId="5810"/>
    <cellStyle name="Millares 8 4 2 8" xfId="5811"/>
    <cellStyle name="Millares 8 4 3" xfId="5812"/>
    <cellStyle name="Millares 8 4 3 2" xfId="5813"/>
    <cellStyle name="Millares 8 4 3 2 2" xfId="5814"/>
    <cellStyle name="Millares 8 4 3 2 2 2" xfId="5815"/>
    <cellStyle name="Millares 8 4 3 2 2 3" xfId="5816"/>
    <cellStyle name="Millares 8 4 3 2 2 4" xfId="5817"/>
    <cellStyle name="Millares 8 4 3 2 3" xfId="5818"/>
    <cellStyle name="Millares 8 4 3 2 4" xfId="5819"/>
    <cellStyle name="Millares 8 4 3 2 5" xfId="5820"/>
    <cellStyle name="Millares 8 4 3 3" xfId="5821"/>
    <cellStyle name="Millares 8 4 3 3 2" xfId="5822"/>
    <cellStyle name="Millares 8 4 3 3 3" xfId="5823"/>
    <cellStyle name="Millares 8 4 3 3 4" xfId="5824"/>
    <cellStyle name="Millares 8 4 3 4" xfId="5825"/>
    <cellStyle name="Millares 8 4 3 5" xfId="5826"/>
    <cellStyle name="Millares 8 4 3 6" xfId="5827"/>
    <cellStyle name="Millares 8 4 4" xfId="5828"/>
    <cellStyle name="Millares 8 4 4 2" xfId="5829"/>
    <cellStyle name="Millares 8 4 4 2 2" xfId="5830"/>
    <cellStyle name="Millares 8 4 4 2 3" xfId="5831"/>
    <cellStyle name="Millares 8 4 4 2 4" xfId="5832"/>
    <cellStyle name="Millares 8 4 4 3" xfId="5833"/>
    <cellStyle name="Millares 8 4 4 4" xfId="5834"/>
    <cellStyle name="Millares 8 4 4 5" xfId="5835"/>
    <cellStyle name="Millares 8 4 4 6" xfId="5836"/>
    <cellStyle name="Millares 8 4 5" xfId="5837"/>
    <cellStyle name="Millares 8 4 5 2" xfId="5838"/>
    <cellStyle name="Millares 8 4 5 3" xfId="5839"/>
    <cellStyle name="Millares 8 4 5 4" xfId="5840"/>
    <cellStyle name="Millares 8 4 6" xfId="5841"/>
    <cellStyle name="Millares 8 4 7" xfId="5842"/>
    <cellStyle name="Millares 8 4 8" xfId="5843"/>
    <cellStyle name="Millares 8 4 9" xfId="5844"/>
    <cellStyle name="Millares 8 5" xfId="5845"/>
    <cellStyle name="Millares 8 5 2" xfId="5846"/>
    <cellStyle name="Millares 8 5 2 2" xfId="5847"/>
    <cellStyle name="Millares 8 5 2 2 2" xfId="5848"/>
    <cellStyle name="Millares 8 5 2 2 2 2" xfId="5849"/>
    <cellStyle name="Millares 8 5 2 2 2 2 2" xfId="5850"/>
    <cellStyle name="Millares 8 5 2 2 2 2 3" xfId="5851"/>
    <cellStyle name="Millares 8 5 2 2 2 2 4" xfId="5852"/>
    <cellStyle name="Millares 8 5 2 2 2 3" xfId="5853"/>
    <cellStyle name="Millares 8 5 2 2 2 4" xfId="5854"/>
    <cellStyle name="Millares 8 5 2 2 2 5" xfId="5855"/>
    <cellStyle name="Millares 8 5 2 2 3" xfId="5856"/>
    <cellStyle name="Millares 8 5 2 2 3 2" xfId="5857"/>
    <cellStyle name="Millares 8 5 2 2 3 3" xfId="5858"/>
    <cellStyle name="Millares 8 5 2 2 3 4" xfId="5859"/>
    <cellStyle name="Millares 8 5 2 2 4" xfId="5860"/>
    <cellStyle name="Millares 8 5 2 2 5" xfId="5861"/>
    <cellStyle name="Millares 8 5 2 2 6" xfId="5862"/>
    <cellStyle name="Millares 8 5 2 3" xfId="5863"/>
    <cellStyle name="Millares 8 5 2 3 2" xfId="5864"/>
    <cellStyle name="Millares 8 5 2 3 2 2" xfId="5865"/>
    <cellStyle name="Millares 8 5 2 3 2 3" xfId="5866"/>
    <cellStyle name="Millares 8 5 2 3 2 4" xfId="5867"/>
    <cellStyle name="Millares 8 5 2 3 3" xfId="5868"/>
    <cellStyle name="Millares 8 5 2 3 4" xfId="5869"/>
    <cellStyle name="Millares 8 5 2 3 5" xfId="5870"/>
    <cellStyle name="Millares 8 5 2 3 6" xfId="5871"/>
    <cellStyle name="Millares 8 5 2 4" xfId="5872"/>
    <cellStyle name="Millares 8 5 2 4 2" xfId="5873"/>
    <cellStyle name="Millares 8 5 2 4 3" xfId="5874"/>
    <cellStyle name="Millares 8 5 2 4 4" xfId="5875"/>
    <cellStyle name="Millares 8 5 2 5" xfId="5876"/>
    <cellStyle name="Millares 8 5 2 6" xfId="5877"/>
    <cellStyle name="Millares 8 5 2 7" xfId="5878"/>
    <cellStyle name="Millares 8 5 2 8" xfId="5879"/>
    <cellStyle name="Millares 8 5 3" xfId="5880"/>
    <cellStyle name="Millares 8 5 3 2" xfId="5881"/>
    <cellStyle name="Millares 8 5 3 2 2" xfId="5882"/>
    <cellStyle name="Millares 8 5 3 2 2 2" xfId="5883"/>
    <cellStyle name="Millares 8 5 3 2 2 3" xfId="5884"/>
    <cellStyle name="Millares 8 5 3 2 2 4" xfId="5885"/>
    <cellStyle name="Millares 8 5 3 2 3" xfId="5886"/>
    <cellStyle name="Millares 8 5 3 2 4" xfId="5887"/>
    <cellStyle name="Millares 8 5 3 2 5" xfId="5888"/>
    <cellStyle name="Millares 8 5 3 3" xfId="5889"/>
    <cellStyle name="Millares 8 5 3 3 2" xfId="5890"/>
    <cellStyle name="Millares 8 5 3 3 3" xfId="5891"/>
    <cellStyle name="Millares 8 5 3 3 4" xfId="5892"/>
    <cellStyle name="Millares 8 5 3 4" xfId="5893"/>
    <cellStyle name="Millares 8 5 3 5" xfId="5894"/>
    <cellStyle name="Millares 8 5 3 6" xfId="5895"/>
    <cellStyle name="Millares 8 5 4" xfId="5896"/>
    <cellStyle name="Millares 8 5 4 2" xfId="5897"/>
    <cellStyle name="Millares 8 5 4 2 2" xfId="5898"/>
    <cellStyle name="Millares 8 5 4 2 3" xfId="5899"/>
    <cellStyle name="Millares 8 5 4 2 4" xfId="5900"/>
    <cellStyle name="Millares 8 5 4 3" xfId="5901"/>
    <cellStyle name="Millares 8 5 4 4" xfId="5902"/>
    <cellStyle name="Millares 8 5 4 5" xfId="5903"/>
    <cellStyle name="Millares 8 5 4 6" xfId="5904"/>
    <cellStyle name="Millares 8 5 5" xfId="5905"/>
    <cellStyle name="Millares 8 5 5 2" xfId="5906"/>
    <cellStyle name="Millares 8 5 5 3" xfId="5907"/>
    <cellStyle name="Millares 8 5 5 4" xfId="5908"/>
    <cellStyle name="Millares 8 5 6" xfId="5909"/>
    <cellStyle name="Millares 8 5 7" xfId="5910"/>
    <cellStyle name="Millares 8 5 8" xfId="5911"/>
    <cellStyle name="Millares 8 5 9" xfId="5912"/>
    <cellStyle name="Millares 8 6" xfId="5913"/>
    <cellStyle name="Millares 8 6 2" xfId="5914"/>
    <cellStyle name="Millares 8 6 2 2" xfId="5915"/>
    <cellStyle name="Millares 8 6 2 2 2" xfId="5916"/>
    <cellStyle name="Millares 8 6 2 2 2 2" xfId="5917"/>
    <cellStyle name="Millares 8 6 2 2 2 3" xfId="5918"/>
    <cellStyle name="Millares 8 6 2 2 2 4" xfId="5919"/>
    <cellStyle name="Millares 8 6 2 2 3" xfId="5920"/>
    <cellStyle name="Millares 8 6 2 2 4" xfId="5921"/>
    <cellStyle name="Millares 8 6 2 2 5" xfId="5922"/>
    <cellStyle name="Millares 8 6 2 3" xfId="5923"/>
    <cellStyle name="Millares 8 6 2 3 2" xfId="5924"/>
    <cellStyle name="Millares 8 6 2 3 3" xfId="5925"/>
    <cellStyle name="Millares 8 6 2 3 4" xfId="5926"/>
    <cellStyle name="Millares 8 6 2 4" xfId="5927"/>
    <cellStyle name="Millares 8 6 2 5" xfId="5928"/>
    <cellStyle name="Millares 8 6 2 6" xfId="5929"/>
    <cellStyle name="Millares 8 6 3" xfId="5930"/>
    <cellStyle name="Millares 8 6 3 2" xfId="5931"/>
    <cellStyle name="Millares 8 6 3 2 2" xfId="5932"/>
    <cellStyle name="Millares 8 6 3 2 3" xfId="5933"/>
    <cellStyle name="Millares 8 6 3 2 4" xfId="5934"/>
    <cellStyle name="Millares 8 6 3 3" xfId="5935"/>
    <cellStyle name="Millares 8 6 3 4" xfId="5936"/>
    <cellStyle name="Millares 8 6 3 5" xfId="5937"/>
    <cellStyle name="Millares 8 6 3 6" xfId="5938"/>
    <cellStyle name="Millares 8 6 4" xfId="5939"/>
    <cellStyle name="Millares 8 6 4 2" xfId="5940"/>
    <cellStyle name="Millares 8 6 4 3" xfId="5941"/>
    <cellStyle name="Millares 8 6 4 4" xfId="5942"/>
    <cellStyle name="Millares 8 6 5" xfId="5943"/>
    <cellStyle name="Millares 8 6 6" xfId="5944"/>
    <cellStyle name="Millares 8 6 7" xfId="5945"/>
    <cellStyle name="Millares 8 6 8" xfId="5946"/>
    <cellStyle name="Millares 8 7" xfId="5947"/>
    <cellStyle name="Millares 8 7 2" xfId="5948"/>
    <cellStyle name="Millares 8 7 2 2" xfId="5949"/>
    <cellStyle name="Millares 8 7 2 2 2" xfId="5950"/>
    <cellStyle name="Millares 8 7 2 2 3" xfId="5951"/>
    <cellStyle name="Millares 8 7 2 2 4" xfId="5952"/>
    <cellStyle name="Millares 8 7 2 3" xfId="5953"/>
    <cellStyle name="Millares 8 7 2 4" xfId="5954"/>
    <cellStyle name="Millares 8 7 2 5" xfId="5955"/>
    <cellStyle name="Millares 8 7 3" xfId="5956"/>
    <cellStyle name="Millares 8 7 3 2" xfId="5957"/>
    <cellStyle name="Millares 8 7 3 3" xfId="5958"/>
    <cellStyle name="Millares 8 7 3 4" xfId="5959"/>
    <cellStyle name="Millares 8 7 4" xfId="5960"/>
    <cellStyle name="Millares 8 7 5" xfId="5961"/>
    <cellStyle name="Millares 8 7 6" xfId="5962"/>
    <cellStyle name="Millares 8 8" xfId="5963"/>
    <cellStyle name="Millares 8 8 2" xfId="5964"/>
    <cellStyle name="Millares 8 8 2 2" xfId="5965"/>
    <cellStyle name="Millares 8 8 2 3" xfId="5966"/>
    <cellStyle name="Millares 8 8 2 4" xfId="5967"/>
    <cellStyle name="Millares 8 8 3" xfId="5968"/>
    <cellStyle name="Millares 8 8 4" xfId="5969"/>
    <cellStyle name="Millares 8 8 5" xfId="5970"/>
    <cellStyle name="Millares 8 8 6" xfId="5971"/>
    <cellStyle name="Millares 8 9" xfId="5972"/>
    <cellStyle name="Millares 8 9 2" xfId="5973"/>
    <cellStyle name="Millares 8 9 3" xfId="5974"/>
    <cellStyle name="Millares 8 9 4" xfId="5975"/>
    <cellStyle name="Millares 80" xfId="5976"/>
    <cellStyle name="Millares 81" xfId="5977"/>
    <cellStyle name="Millares 82" xfId="5978"/>
    <cellStyle name="Millares 83" xfId="5979"/>
    <cellStyle name="Millares 84" xfId="5980"/>
    <cellStyle name="Millares 85" xfId="5981"/>
    <cellStyle name="Millares 86" xfId="5982"/>
    <cellStyle name="Millares 87" xfId="5983"/>
    <cellStyle name="Millares 88" xfId="5984"/>
    <cellStyle name="Millares 89" xfId="5985"/>
    <cellStyle name="Millares 89 2" xfId="61025"/>
    <cellStyle name="Millares 9" xfId="5986"/>
    <cellStyle name="Millares 9 10" xfId="5987"/>
    <cellStyle name="Millares 9 11" xfId="5988"/>
    <cellStyle name="Millares 9 12" xfId="5989"/>
    <cellStyle name="Millares 9 13" xfId="5990"/>
    <cellStyle name="Millares 9 2" xfId="5991"/>
    <cellStyle name="Millares 9 2 10" xfId="5992"/>
    <cellStyle name="Millares 9 2 2" xfId="5993"/>
    <cellStyle name="Millares 9 2 2 2" xfId="5994"/>
    <cellStyle name="Millares 9 2 2 2 2" xfId="5995"/>
    <cellStyle name="Millares 9 2 2 2 2 2" xfId="5996"/>
    <cellStyle name="Millares 9 2 2 2 2 2 2" xfId="5997"/>
    <cellStyle name="Millares 9 2 2 2 2 2 2 2" xfId="5998"/>
    <cellStyle name="Millares 9 2 2 2 2 2 2 3" xfId="5999"/>
    <cellStyle name="Millares 9 2 2 2 2 2 2 4" xfId="6000"/>
    <cellStyle name="Millares 9 2 2 2 2 2 3" xfId="6001"/>
    <cellStyle name="Millares 9 2 2 2 2 2 4" xfId="6002"/>
    <cellStyle name="Millares 9 2 2 2 2 2 5" xfId="6003"/>
    <cellStyle name="Millares 9 2 2 2 2 3" xfId="6004"/>
    <cellStyle name="Millares 9 2 2 2 2 3 2" xfId="6005"/>
    <cellStyle name="Millares 9 2 2 2 2 3 3" xfId="6006"/>
    <cellStyle name="Millares 9 2 2 2 2 3 4" xfId="6007"/>
    <cellStyle name="Millares 9 2 2 2 2 4" xfId="6008"/>
    <cellStyle name="Millares 9 2 2 2 2 5" xfId="6009"/>
    <cellStyle name="Millares 9 2 2 2 2 6" xfId="6010"/>
    <cellStyle name="Millares 9 2 2 2 3" xfId="6011"/>
    <cellStyle name="Millares 9 2 2 2 3 2" xfId="6012"/>
    <cellStyle name="Millares 9 2 2 2 3 2 2" xfId="6013"/>
    <cellStyle name="Millares 9 2 2 2 3 2 3" xfId="6014"/>
    <cellStyle name="Millares 9 2 2 2 3 2 4" xfId="6015"/>
    <cellStyle name="Millares 9 2 2 2 3 3" xfId="6016"/>
    <cellStyle name="Millares 9 2 2 2 3 4" xfId="6017"/>
    <cellStyle name="Millares 9 2 2 2 3 5" xfId="6018"/>
    <cellStyle name="Millares 9 2 2 2 3 6" xfId="6019"/>
    <cellStyle name="Millares 9 2 2 2 4" xfId="6020"/>
    <cellStyle name="Millares 9 2 2 2 4 2" xfId="6021"/>
    <cellStyle name="Millares 9 2 2 2 4 3" xfId="6022"/>
    <cellStyle name="Millares 9 2 2 2 4 4" xfId="6023"/>
    <cellStyle name="Millares 9 2 2 2 5" xfId="6024"/>
    <cellStyle name="Millares 9 2 2 2 6" xfId="6025"/>
    <cellStyle name="Millares 9 2 2 2 7" xfId="6026"/>
    <cellStyle name="Millares 9 2 2 2 8" xfId="6027"/>
    <cellStyle name="Millares 9 2 2 3" xfId="6028"/>
    <cellStyle name="Millares 9 2 2 3 2" xfId="6029"/>
    <cellStyle name="Millares 9 2 2 3 2 2" xfId="6030"/>
    <cellStyle name="Millares 9 2 2 3 2 2 2" xfId="6031"/>
    <cellStyle name="Millares 9 2 2 3 2 2 3" xfId="6032"/>
    <cellStyle name="Millares 9 2 2 3 2 2 4" xfId="6033"/>
    <cellStyle name="Millares 9 2 2 3 2 3" xfId="6034"/>
    <cellStyle name="Millares 9 2 2 3 2 4" xfId="6035"/>
    <cellStyle name="Millares 9 2 2 3 2 5" xfId="6036"/>
    <cellStyle name="Millares 9 2 2 3 3" xfId="6037"/>
    <cellStyle name="Millares 9 2 2 3 3 2" xfId="6038"/>
    <cellStyle name="Millares 9 2 2 3 3 3" xfId="6039"/>
    <cellStyle name="Millares 9 2 2 3 3 4" xfId="6040"/>
    <cellStyle name="Millares 9 2 2 3 4" xfId="6041"/>
    <cellStyle name="Millares 9 2 2 3 5" xfId="6042"/>
    <cellStyle name="Millares 9 2 2 3 6" xfId="6043"/>
    <cellStyle name="Millares 9 2 2 4" xfId="6044"/>
    <cellStyle name="Millares 9 2 2 4 2" xfId="6045"/>
    <cellStyle name="Millares 9 2 2 4 2 2" xfId="6046"/>
    <cellStyle name="Millares 9 2 2 4 2 3" xfId="6047"/>
    <cellStyle name="Millares 9 2 2 4 2 4" xfId="6048"/>
    <cellStyle name="Millares 9 2 2 4 3" xfId="6049"/>
    <cellStyle name="Millares 9 2 2 4 4" xfId="6050"/>
    <cellStyle name="Millares 9 2 2 4 5" xfId="6051"/>
    <cellStyle name="Millares 9 2 2 4 6" xfId="6052"/>
    <cellStyle name="Millares 9 2 2 5" xfId="6053"/>
    <cellStyle name="Millares 9 2 2 5 2" xfId="6054"/>
    <cellStyle name="Millares 9 2 2 5 3" xfId="6055"/>
    <cellStyle name="Millares 9 2 2 5 4" xfId="6056"/>
    <cellStyle name="Millares 9 2 2 6" xfId="6057"/>
    <cellStyle name="Millares 9 2 2 7" xfId="6058"/>
    <cellStyle name="Millares 9 2 2 8" xfId="6059"/>
    <cellStyle name="Millares 9 2 2 9" xfId="6060"/>
    <cellStyle name="Millares 9 2 3" xfId="6061"/>
    <cellStyle name="Millares 9 2 3 2" xfId="6062"/>
    <cellStyle name="Millares 9 2 3 2 2" xfId="6063"/>
    <cellStyle name="Millares 9 2 3 2 2 2" xfId="6064"/>
    <cellStyle name="Millares 9 2 3 2 2 2 2" xfId="6065"/>
    <cellStyle name="Millares 9 2 3 2 2 2 3" xfId="6066"/>
    <cellStyle name="Millares 9 2 3 2 2 2 4" xfId="6067"/>
    <cellStyle name="Millares 9 2 3 2 2 3" xfId="6068"/>
    <cellStyle name="Millares 9 2 3 2 2 4" xfId="6069"/>
    <cellStyle name="Millares 9 2 3 2 2 5" xfId="6070"/>
    <cellStyle name="Millares 9 2 3 2 3" xfId="6071"/>
    <cellStyle name="Millares 9 2 3 2 3 2" xfId="6072"/>
    <cellStyle name="Millares 9 2 3 2 3 3" xfId="6073"/>
    <cellStyle name="Millares 9 2 3 2 3 4" xfId="6074"/>
    <cellStyle name="Millares 9 2 3 2 4" xfId="6075"/>
    <cellStyle name="Millares 9 2 3 2 5" xfId="6076"/>
    <cellStyle name="Millares 9 2 3 2 6" xfId="6077"/>
    <cellStyle name="Millares 9 2 3 3" xfId="6078"/>
    <cellStyle name="Millares 9 2 3 3 2" xfId="6079"/>
    <cellStyle name="Millares 9 2 3 3 2 2" xfId="6080"/>
    <cellStyle name="Millares 9 2 3 3 2 3" xfId="6081"/>
    <cellStyle name="Millares 9 2 3 3 2 4" xfId="6082"/>
    <cellStyle name="Millares 9 2 3 3 3" xfId="6083"/>
    <cellStyle name="Millares 9 2 3 3 4" xfId="6084"/>
    <cellStyle name="Millares 9 2 3 3 5" xfId="6085"/>
    <cellStyle name="Millares 9 2 3 3 6" xfId="6086"/>
    <cellStyle name="Millares 9 2 3 4" xfId="6087"/>
    <cellStyle name="Millares 9 2 3 4 2" xfId="6088"/>
    <cellStyle name="Millares 9 2 3 4 3" xfId="6089"/>
    <cellStyle name="Millares 9 2 3 4 4" xfId="6090"/>
    <cellStyle name="Millares 9 2 3 5" xfId="6091"/>
    <cellStyle name="Millares 9 2 3 6" xfId="6092"/>
    <cellStyle name="Millares 9 2 3 7" xfId="6093"/>
    <cellStyle name="Millares 9 2 3 8" xfId="6094"/>
    <cellStyle name="Millares 9 2 4" xfId="6095"/>
    <cellStyle name="Millares 9 2 4 2" xfId="6096"/>
    <cellStyle name="Millares 9 2 4 2 2" xfId="6097"/>
    <cellStyle name="Millares 9 2 4 2 2 2" xfId="6098"/>
    <cellStyle name="Millares 9 2 4 2 2 3" xfId="6099"/>
    <cellStyle name="Millares 9 2 4 2 2 4" xfId="6100"/>
    <cellStyle name="Millares 9 2 4 2 3" xfId="6101"/>
    <cellStyle name="Millares 9 2 4 2 4" xfId="6102"/>
    <cellStyle name="Millares 9 2 4 2 5" xfId="6103"/>
    <cellStyle name="Millares 9 2 4 3" xfId="6104"/>
    <cellStyle name="Millares 9 2 4 3 2" xfId="6105"/>
    <cellStyle name="Millares 9 2 4 3 3" xfId="6106"/>
    <cellStyle name="Millares 9 2 4 3 4" xfId="6107"/>
    <cellStyle name="Millares 9 2 4 4" xfId="6108"/>
    <cellStyle name="Millares 9 2 4 5" xfId="6109"/>
    <cellStyle name="Millares 9 2 4 6" xfId="6110"/>
    <cellStyle name="Millares 9 2 5" xfId="6111"/>
    <cellStyle name="Millares 9 2 5 2" xfId="6112"/>
    <cellStyle name="Millares 9 2 5 2 2" xfId="6113"/>
    <cellStyle name="Millares 9 2 5 2 3" xfId="6114"/>
    <cellStyle name="Millares 9 2 5 2 4" xfId="6115"/>
    <cellStyle name="Millares 9 2 5 3" xfId="6116"/>
    <cellStyle name="Millares 9 2 5 4" xfId="6117"/>
    <cellStyle name="Millares 9 2 5 5" xfId="6118"/>
    <cellStyle name="Millares 9 2 5 6" xfId="6119"/>
    <cellStyle name="Millares 9 2 6" xfId="6120"/>
    <cellStyle name="Millares 9 2 6 2" xfId="6121"/>
    <cellStyle name="Millares 9 2 6 3" xfId="6122"/>
    <cellStyle name="Millares 9 2 6 4" xfId="6123"/>
    <cellStyle name="Millares 9 2 7" xfId="6124"/>
    <cellStyle name="Millares 9 2 8" xfId="6125"/>
    <cellStyle name="Millares 9 2 9" xfId="6126"/>
    <cellStyle name="Millares 9 3" xfId="6127"/>
    <cellStyle name="Millares 9 3 2" xfId="6128"/>
    <cellStyle name="Millares 9 3 2 2" xfId="6129"/>
    <cellStyle name="Millares 9 3 2 2 2" xfId="6130"/>
    <cellStyle name="Millares 9 3 2 2 2 2" xfId="6131"/>
    <cellStyle name="Millares 9 3 2 2 2 2 2" xfId="6132"/>
    <cellStyle name="Millares 9 3 2 2 2 2 3" xfId="6133"/>
    <cellStyle name="Millares 9 3 2 2 2 2 4" xfId="6134"/>
    <cellStyle name="Millares 9 3 2 2 2 3" xfId="6135"/>
    <cellStyle name="Millares 9 3 2 2 2 4" xfId="6136"/>
    <cellStyle name="Millares 9 3 2 2 2 5" xfId="6137"/>
    <cellStyle name="Millares 9 3 2 2 3" xfId="6138"/>
    <cellStyle name="Millares 9 3 2 2 3 2" xfId="6139"/>
    <cellStyle name="Millares 9 3 2 2 3 3" xfId="6140"/>
    <cellStyle name="Millares 9 3 2 2 3 4" xfId="6141"/>
    <cellStyle name="Millares 9 3 2 2 4" xfId="6142"/>
    <cellStyle name="Millares 9 3 2 2 5" xfId="6143"/>
    <cellStyle name="Millares 9 3 2 2 6" xfId="6144"/>
    <cellStyle name="Millares 9 3 2 3" xfId="6145"/>
    <cellStyle name="Millares 9 3 2 3 2" xfId="6146"/>
    <cellStyle name="Millares 9 3 2 3 2 2" xfId="6147"/>
    <cellStyle name="Millares 9 3 2 3 2 3" xfId="6148"/>
    <cellStyle name="Millares 9 3 2 3 2 4" xfId="6149"/>
    <cellStyle name="Millares 9 3 2 3 3" xfId="6150"/>
    <cellStyle name="Millares 9 3 2 3 4" xfId="6151"/>
    <cellStyle name="Millares 9 3 2 3 5" xfId="6152"/>
    <cellStyle name="Millares 9 3 2 3 6" xfId="6153"/>
    <cellStyle name="Millares 9 3 2 4" xfId="6154"/>
    <cellStyle name="Millares 9 3 2 4 2" xfId="6155"/>
    <cellStyle name="Millares 9 3 2 4 3" xfId="6156"/>
    <cellStyle name="Millares 9 3 2 4 4" xfId="6157"/>
    <cellStyle name="Millares 9 3 2 5" xfId="6158"/>
    <cellStyle name="Millares 9 3 2 6" xfId="6159"/>
    <cellStyle name="Millares 9 3 2 7" xfId="6160"/>
    <cellStyle name="Millares 9 3 2 8" xfId="6161"/>
    <cellStyle name="Millares 9 3 3" xfId="6162"/>
    <cellStyle name="Millares 9 3 3 2" xfId="6163"/>
    <cellStyle name="Millares 9 3 3 2 2" xfId="6164"/>
    <cellStyle name="Millares 9 3 3 2 2 2" xfId="6165"/>
    <cellStyle name="Millares 9 3 3 2 2 3" xfId="6166"/>
    <cellStyle name="Millares 9 3 3 2 2 4" xfId="6167"/>
    <cellStyle name="Millares 9 3 3 2 3" xfId="6168"/>
    <cellStyle name="Millares 9 3 3 2 4" xfId="6169"/>
    <cellStyle name="Millares 9 3 3 2 5" xfId="6170"/>
    <cellStyle name="Millares 9 3 3 3" xfId="6171"/>
    <cellStyle name="Millares 9 3 3 3 2" xfId="6172"/>
    <cellStyle name="Millares 9 3 3 3 3" xfId="6173"/>
    <cellStyle name="Millares 9 3 3 3 4" xfId="6174"/>
    <cellStyle name="Millares 9 3 3 4" xfId="6175"/>
    <cellStyle name="Millares 9 3 3 5" xfId="6176"/>
    <cellStyle name="Millares 9 3 3 6" xfId="6177"/>
    <cellStyle name="Millares 9 3 4" xfId="6178"/>
    <cellStyle name="Millares 9 3 4 2" xfId="6179"/>
    <cellStyle name="Millares 9 3 4 2 2" xfId="6180"/>
    <cellStyle name="Millares 9 3 4 2 3" xfId="6181"/>
    <cellStyle name="Millares 9 3 4 2 4" xfId="6182"/>
    <cellStyle name="Millares 9 3 4 3" xfId="6183"/>
    <cellStyle name="Millares 9 3 4 4" xfId="6184"/>
    <cellStyle name="Millares 9 3 4 5" xfId="6185"/>
    <cellStyle name="Millares 9 3 4 6" xfId="6186"/>
    <cellStyle name="Millares 9 3 5" xfId="6187"/>
    <cellStyle name="Millares 9 3 5 2" xfId="6188"/>
    <cellStyle name="Millares 9 3 5 3" xfId="6189"/>
    <cellStyle name="Millares 9 3 5 4" xfId="6190"/>
    <cellStyle name="Millares 9 3 6" xfId="6191"/>
    <cellStyle name="Millares 9 3 7" xfId="6192"/>
    <cellStyle name="Millares 9 3 8" xfId="6193"/>
    <cellStyle name="Millares 9 3 9" xfId="6194"/>
    <cellStyle name="Millares 9 4" xfId="6195"/>
    <cellStyle name="Millares 9 4 2" xfId="6196"/>
    <cellStyle name="Millares 9 4 2 2" xfId="6197"/>
    <cellStyle name="Millares 9 4 2 2 2" xfId="6198"/>
    <cellStyle name="Millares 9 4 2 2 2 2" xfId="6199"/>
    <cellStyle name="Millares 9 4 2 2 2 2 2" xfId="6200"/>
    <cellStyle name="Millares 9 4 2 2 2 2 3" xfId="6201"/>
    <cellStyle name="Millares 9 4 2 2 2 2 4" xfId="6202"/>
    <cellStyle name="Millares 9 4 2 2 2 3" xfId="6203"/>
    <cellStyle name="Millares 9 4 2 2 2 4" xfId="6204"/>
    <cellStyle name="Millares 9 4 2 2 2 5" xfId="6205"/>
    <cellStyle name="Millares 9 4 2 2 3" xfId="6206"/>
    <cellStyle name="Millares 9 4 2 2 3 2" xfId="6207"/>
    <cellStyle name="Millares 9 4 2 2 3 3" xfId="6208"/>
    <cellStyle name="Millares 9 4 2 2 3 4" xfId="6209"/>
    <cellStyle name="Millares 9 4 2 2 4" xfId="6210"/>
    <cellStyle name="Millares 9 4 2 2 5" xfId="6211"/>
    <cellStyle name="Millares 9 4 2 2 6" xfId="6212"/>
    <cellStyle name="Millares 9 4 2 3" xfId="6213"/>
    <cellStyle name="Millares 9 4 2 3 2" xfId="6214"/>
    <cellStyle name="Millares 9 4 2 3 2 2" xfId="6215"/>
    <cellStyle name="Millares 9 4 2 3 2 3" xfId="6216"/>
    <cellStyle name="Millares 9 4 2 3 2 4" xfId="6217"/>
    <cellStyle name="Millares 9 4 2 3 3" xfId="6218"/>
    <cellStyle name="Millares 9 4 2 3 4" xfId="6219"/>
    <cellStyle name="Millares 9 4 2 3 5" xfId="6220"/>
    <cellStyle name="Millares 9 4 2 3 6" xfId="6221"/>
    <cellStyle name="Millares 9 4 2 4" xfId="6222"/>
    <cellStyle name="Millares 9 4 2 4 2" xfId="6223"/>
    <cellStyle name="Millares 9 4 2 4 3" xfId="6224"/>
    <cellStyle name="Millares 9 4 2 4 4" xfId="6225"/>
    <cellStyle name="Millares 9 4 2 5" xfId="6226"/>
    <cellStyle name="Millares 9 4 2 6" xfId="6227"/>
    <cellStyle name="Millares 9 4 2 7" xfId="6228"/>
    <cellStyle name="Millares 9 4 2 8" xfId="6229"/>
    <cellStyle name="Millares 9 4 3" xfId="6230"/>
    <cellStyle name="Millares 9 4 3 2" xfId="6231"/>
    <cellStyle name="Millares 9 4 3 2 2" xfId="6232"/>
    <cellStyle name="Millares 9 4 3 2 2 2" xfId="6233"/>
    <cellStyle name="Millares 9 4 3 2 2 3" xfId="6234"/>
    <cellStyle name="Millares 9 4 3 2 2 4" xfId="6235"/>
    <cellStyle name="Millares 9 4 3 2 3" xfId="6236"/>
    <cellStyle name="Millares 9 4 3 2 4" xfId="6237"/>
    <cellStyle name="Millares 9 4 3 2 5" xfId="6238"/>
    <cellStyle name="Millares 9 4 3 3" xfId="6239"/>
    <cellStyle name="Millares 9 4 3 3 2" xfId="6240"/>
    <cellStyle name="Millares 9 4 3 3 3" xfId="6241"/>
    <cellStyle name="Millares 9 4 3 3 4" xfId="6242"/>
    <cellStyle name="Millares 9 4 3 4" xfId="6243"/>
    <cellStyle name="Millares 9 4 3 5" xfId="6244"/>
    <cellStyle name="Millares 9 4 3 6" xfId="6245"/>
    <cellStyle name="Millares 9 4 4" xfId="6246"/>
    <cellStyle name="Millares 9 4 4 2" xfId="6247"/>
    <cellStyle name="Millares 9 4 4 2 2" xfId="6248"/>
    <cellStyle name="Millares 9 4 4 2 3" xfId="6249"/>
    <cellStyle name="Millares 9 4 4 2 4" xfId="6250"/>
    <cellStyle name="Millares 9 4 4 3" xfId="6251"/>
    <cellStyle name="Millares 9 4 4 4" xfId="6252"/>
    <cellStyle name="Millares 9 4 4 5" xfId="6253"/>
    <cellStyle name="Millares 9 4 4 6" xfId="6254"/>
    <cellStyle name="Millares 9 4 5" xfId="6255"/>
    <cellStyle name="Millares 9 4 5 2" xfId="6256"/>
    <cellStyle name="Millares 9 4 5 3" xfId="6257"/>
    <cellStyle name="Millares 9 4 5 4" xfId="6258"/>
    <cellStyle name="Millares 9 4 6" xfId="6259"/>
    <cellStyle name="Millares 9 4 7" xfId="6260"/>
    <cellStyle name="Millares 9 4 8" xfId="6261"/>
    <cellStyle name="Millares 9 4 9" xfId="6262"/>
    <cellStyle name="Millares 9 5" xfId="6263"/>
    <cellStyle name="Millares 9 5 2" xfId="6264"/>
    <cellStyle name="Millares 9 5 2 2" xfId="6265"/>
    <cellStyle name="Millares 9 5 2 2 2" xfId="6266"/>
    <cellStyle name="Millares 9 5 2 2 2 2" xfId="6267"/>
    <cellStyle name="Millares 9 5 2 2 2 2 2" xfId="6268"/>
    <cellStyle name="Millares 9 5 2 2 2 2 3" xfId="6269"/>
    <cellStyle name="Millares 9 5 2 2 2 2 4" xfId="6270"/>
    <cellStyle name="Millares 9 5 2 2 2 3" xfId="6271"/>
    <cellStyle name="Millares 9 5 2 2 2 4" xfId="6272"/>
    <cellStyle name="Millares 9 5 2 2 2 5" xfId="6273"/>
    <cellStyle name="Millares 9 5 2 2 3" xfId="6274"/>
    <cellStyle name="Millares 9 5 2 2 3 2" xfId="6275"/>
    <cellStyle name="Millares 9 5 2 2 3 3" xfId="6276"/>
    <cellStyle name="Millares 9 5 2 2 3 4" xfId="6277"/>
    <cellStyle name="Millares 9 5 2 2 4" xfId="6278"/>
    <cellStyle name="Millares 9 5 2 2 5" xfId="6279"/>
    <cellStyle name="Millares 9 5 2 2 6" xfId="6280"/>
    <cellStyle name="Millares 9 5 2 3" xfId="6281"/>
    <cellStyle name="Millares 9 5 2 3 2" xfId="6282"/>
    <cellStyle name="Millares 9 5 2 3 2 2" xfId="6283"/>
    <cellStyle name="Millares 9 5 2 3 2 3" xfId="6284"/>
    <cellStyle name="Millares 9 5 2 3 2 4" xfId="6285"/>
    <cellStyle name="Millares 9 5 2 3 3" xfId="6286"/>
    <cellStyle name="Millares 9 5 2 3 4" xfId="6287"/>
    <cellStyle name="Millares 9 5 2 3 5" xfId="6288"/>
    <cellStyle name="Millares 9 5 2 3 6" xfId="6289"/>
    <cellStyle name="Millares 9 5 2 4" xfId="6290"/>
    <cellStyle name="Millares 9 5 2 4 2" xfId="6291"/>
    <cellStyle name="Millares 9 5 2 4 3" xfId="6292"/>
    <cellStyle name="Millares 9 5 2 4 4" xfId="6293"/>
    <cellStyle name="Millares 9 5 2 5" xfId="6294"/>
    <cellStyle name="Millares 9 5 2 6" xfId="6295"/>
    <cellStyle name="Millares 9 5 2 7" xfId="6296"/>
    <cellStyle name="Millares 9 5 2 8" xfId="6297"/>
    <cellStyle name="Millares 9 5 3" xfId="6298"/>
    <cellStyle name="Millares 9 5 3 2" xfId="6299"/>
    <cellStyle name="Millares 9 5 3 2 2" xfId="6300"/>
    <cellStyle name="Millares 9 5 3 2 2 2" xfId="6301"/>
    <cellStyle name="Millares 9 5 3 2 2 3" xfId="6302"/>
    <cellStyle name="Millares 9 5 3 2 2 4" xfId="6303"/>
    <cellStyle name="Millares 9 5 3 2 3" xfId="6304"/>
    <cellStyle name="Millares 9 5 3 2 4" xfId="6305"/>
    <cellStyle name="Millares 9 5 3 2 5" xfId="6306"/>
    <cellStyle name="Millares 9 5 3 3" xfId="6307"/>
    <cellStyle name="Millares 9 5 3 3 2" xfId="6308"/>
    <cellStyle name="Millares 9 5 3 3 3" xfId="6309"/>
    <cellStyle name="Millares 9 5 3 3 4" xfId="6310"/>
    <cellStyle name="Millares 9 5 3 4" xfId="6311"/>
    <cellStyle name="Millares 9 5 3 5" xfId="6312"/>
    <cellStyle name="Millares 9 5 3 6" xfId="6313"/>
    <cellStyle name="Millares 9 5 4" xfId="6314"/>
    <cellStyle name="Millares 9 5 4 2" xfId="6315"/>
    <cellStyle name="Millares 9 5 4 2 2" xfId="6316"/>
    <cellStyle name="Millares 9 5 4 2 3" xfId="6317"/>
    <cellStyle name="Millares 9 5 4 2 4" xfId="6318"/>
    <cellStyle name="Millares 9 5 4 3" xfId="6319"/>
    <cellStyle name="Millares 9 5 4 4" xfId="6320"/>
    <cellStyle name="Millares 9 5 4 5" xfId="6321"/>
    <cellStyle name="Millares 9 5 4 6" xfId="6322"/>
    <cellStyle name="Millares 9 5 5" xfId="6323"/>
    <cellStyle name="Millares 9 5 5 2" xfId="6324"/>
    <cellStyle name="Millares 9 5 5 3" xfId="6325"/>
    <cellStyle name="Millares 9 5 5 4" xfId="6326"/>
    <cellStyle name="Millares 9 5 6" xfId="6327"/>
    <cellStyle name="Millares 9 5 7" xfId="6328"/>
    <cellStyle name="Millares 9 5 8" xfId="6329"/>
    <cellStyle name="Millares 9 5 9" xfId="6330"/>
    <cellStyle name="Millares 9 6" xfId="6331"/>
    <cellStyle name="Millares 9 6 2" xfId="6332"/>
    <cellStyle name="Millares 9 6 2 2" xfId="6333"/>
    <cellStyle name="Millares 9 6 2 2 2" xfId="6334"/>
    <cellStyle name="Millares 9 6 2 2 2 2" xfId="6335"/>
    <cellStyle name="Millares 9 6 2 2 2 3" xfId="6336"/>
    <cellStyle name="Millares 9 6 2 2 2 4" xfId="6337"/>
    <cellStyle name="Millares 9 6 2 2 3" xfId="6338"/>
    <cellStyle name="Millares 9 6 2 2 4" xfId="6339"/>
    <cellStyle name="Millares 9 6 2 2 5" xfId="6340"/>
    <cellStyle name="Millares 9 6 2 3" xfId="6341"/>
    <cellStyle name="Millares 9 6 2 3 2" xfId="6342"/>
    <cellStyle name="Millares 9 6 2 3 3" xfId="6343"/>
    <cellStyle name="Millares 9 6 2 3 4" xfId="6344"/>
    <cellStyle name="Millares 9 6 2 4" xfId="6345"/>
    <cellStyle name="Millares 9 6 2 5" xfId="6346"/>
    <cellStyle name="Millares 9 6 2 6" xfId="6347"/>
    <cellStyle name="Millares 9 6 3" xfId="6348"/>
    <cellStyle name="Millares 9 6 3 2" xfId="6349"/>
    <cellStyle name="Millares 9 6 3 2 2" xfId="6350"/>
    <cellStyle name="Millares 9 6 3 2 3" xfId="6351"/>
    <cellStyle name="Millares 9 6 3 2 4" xfId="6352"/>
    <cellStyle name="Millares 9 6 3 3" xfId="6353"/>
    <cellStyle name="Millares 9 6 3 4" xfId="6354"/>
    <cellStyle name="Millares 9 6 3 5" xfId="6355"/>
    <cellStyle name="Millares 9 6 3 6" xfId="6356"/>
    <cellStyle name="Millares 9 6 4" xfId="6357"/>
    <cellStyle name="Millares 9 6 4 2" xfId="6358"/>
    <cellStyle name="Millares 9 6 4 3" xfId="6359"/>
    <cellStyle name="Millares 9 6 4 4" xfId="6360"/>
    <cellStyle name="Millares 9 6 5" xfId="6361"/>
    <cellStyle name="Millares 9 6 6" xfId="6362"/>
    <cellStyle name="Millares 9 6 7" xfId="6363"/>
    <cellStyle name="Millares 9 6 8" xfId="6364"/>
    <cellStyle name="Millares 9 7" xfId="6365"/>
    <cellStyle name="Millares 9 7 2" xfId="6366"/>
    <cellStyle name="Millares 9 7 2 2" xfId="6367"/>
    <cellStyle name="Millares 9 7 2 2 2" xfId="6368"/>
    <cellStyle name="Millares 9 7 2 2 3" xfId="6369"/>
    <cellStyle name="Millares 9 7 2 2 4" xfId="6370"/>
    <cellStyle name="Millares 9 7 2 3" xfId="6371"/>
    <cellStyle name="Millares 9 7 2 4" xfId="6372"/>
    <cellStyle name="Millares 9 7 2 5" xfId="6373"/>
    <cellStyle name="Millares 9 7 3" xfId="6374"/>
    <cellStyle name="Millares 9 7 3 2" xfId="6375"/>
    <cellStyle name="Millares 9 7 3 3" xfId="6376"/>
    <cellStyle name="Millares 9 7 3 4" xfId="6377"/>
    <cellStyle name="Millares 9 7 4" xfId="6378"/>
    <cellStyle name="Millares 9 7 5" xfId="6379"/>
    <cellStyle name="Millares 9 7 6" xfId="6380"/>
    <cellStyle name="Millares 9 8" xfId="6381"/>
    <cellStyle name="Millares 9 8 2" xfId="6382"/>
    <cellStyle name="Millares 9 8 2 2" xfId="6383"/>
    <cellStyle name="Millares 9 8 2 3" xfId="6384"/>
    <cellStyle name="Millares 9 8 2 4" xfId="6385"/>
    <cellStyle name="Millares 9 8 3" xfId="6386"/>
    <cellStyle name="Millares 9 8 4" xfId="6387"/>
    <cellStyle name="Millares 9 8 5" xfId="6388"/>
    <cellStyle name="Millares 9 8 6" xfId="6389"/>
    <cellStyle name="Millares 9 9" xfId="6390"/>
    <cellStyle name="Millares 9 9 2" xfId="6391"/>
    <cellStyle name="Millares 9 9 3" xfId="6392"/>
    <cellStyle name="Millares 9 9 4" xfId="6393"/>
    <cellStyle name="Millares 90" xfId="6394"/>
    <cellStyle name="Millares 90 2" xfId="61026"/>
    <cellStyle name="Millares 91" xfId="6395"/>
    <cellStyle name="Millares 92" xfId="6396"/>
    <cellStyle name="Millares 93" xfId="6397"/>
    <cellStyle name="Millares 94" xfId="6398"/>
    <cellStyle name="Millares 95" xfId="6399"/>
    <cellStyle name="Millares 96" xfId="6400"/>
    <cellStyle name="Millares 97" xfId="6401"/>
    <cellStyle name="Millares 98" xfId="6402"/>
    <cellStyle name="Millares 99" xfId="6403"/>
    <cellStyle name="Millares 99 2" xfId="6404"/>
    <cellStyle name="Millares 99 2 2" xfId="6405"/>
    <cellStyle name="Neutral 2" xfId="6406"/>
    <cellStyle name="Neutral 3" xfId="6407"/>
    <cellStyle name="Neutral 4" xfId="6408"/>
    <cellStyle name="Neutral 5" xfId="6409"/>
    <cellStyle name="Neutral 6" xfId="6410"/>
    <cellStyle name="No-definido" xfId="6411"/>
    <cellStyle name="Normal" xfId="0" builtinId="0"/>
    <cellStyle name="Normal 10" xfId="6412"/>
    <cellStyle name="Normal 10 10" xfId="6413"/>
    <cellStyle name="Normal 10 11" xfId="6414"/>
    <cellStyle name="Normal 10 12" xfId="6415"/>
    <cellStyle name="Normal 10 13" xfId="6416"/>
    <cellStyle name="Normal 10 14" xfId="6417"/>
    <cellStyle name="Normal 10 15" xfId="6418"/>
    <cellStyle name="Normal 10 16" xfId="6419"/>
    <cellStyle name="Normal 10 17" xfId="6420"/>
    <cellStyle name="Normal 10 18" xfId="6421"/>
    <cellStyle name="Normal 10 19" xfId="6422"/>
    <cellStyle name="Normal 10 2" xfId="6423"/>
    <cellStyle name="Normal 10 2 2" xfId="6424"/>
    <cellStyle name="Normal 10 2 2 10" xfId="6425"/>
    <cellStyle name="Normal 10 2 2 11" xfId="6426"/>
    <cellStyle name="Normal 10 2 2 12" xfId="6427"/>
    <cellStyle name="Normal 10 2 2 2" xfId="6428"/>
    <cellStyle name="Normal 10 2 2 2 2" xfId="6429"/>
    <cellStyle name="Normal 10 2 2 2 2 2" xfId="6430"/>
    <cellStyle name="Normal 10 2 2 2 2 2 2" xfId="6431"/>
    <cellStyle name="Normal 10 2 2 2 2 2 2 2" xfId="6432"/>
    <cellStyle name="Normal 10 2 2 2 2 2 2 2 2" xfId="6433"/>
    <cellStyle name="Normal 10 2 2 2 2 2 2 2 3" xfId="6434"/>
    <cellStyle name="Normal 10 2 2 2 2 2 2 2 4" xfId="6435"/>
    <cellStyle name="Normal 10 2 2 2 2 2 2 3" xfId="6436"/>
    <cellStyle name="Normal 10 2 2 2 2 2 2 4" xfId="6437"/>
    <cellStyle name="Normal 10 2 2 2 2 2 2 5" xfId="6438"/>
    <cellStyle name="Normal 10 2 2 2 2 2 3" xfId="6439"/>
    <cellStyle name="Normal 10 2 2 2 2 2 3 2" xfId="6440"/>
    <cellStyle name="Normal 10 2 2 2 2 2 3 3" xfId="6441"/>
    <cellStyle name="Normal 10 2 2 2 2 2 3 4" xfId="6442"/>
    <cellStyle name="Normal 10 2 2 2 2 2 4" xfId="6443"/>
    <cellStyle name="Normal 10 2 2 2 2 2 5" xfId="6444"/>
    <cellStyle name="Normal 10 2 2 2 2 2 6" xfId="6445"/>
    <cellStyle name="Normal 10 2 2 2 2 3" xfId="6446"/>
    <cellStyle name="Normal 10 2 2 2 2 3 2" xfId="6447"/>
    <cellStyle name="Normal 10 2 2 2 2 3 2 2" xfId="6448"/>
    <cellStyle name="Normal 10 2 2 2 2 3 2 3" xfId="6449"/>
    <cellStyle name="Normal 10 2 2 2 2 3 2 4" xfId="6450"/>
    <cellStyle name="Normal 10 2 2 2 2 3 3" xfId="6451"/>
    <cellStyle name="Normal 10 2 2 2 2 3 4" xfId="6452"/>
    <cellStyle name="Normal 10 2 2 2 2 3 5" xfId="6453"/>
    <cellStyle name="Normal 10 2 2 2 2 3 6" xfId="6454"/>
    <cellStyle name="Normal 10 2 2 2 2 4" xfId="6455"/>
    <cellStyle name="Normal 10 2 2 2 2 4 2" xfId="6456"/>
    <cellStyle name="Normal 10 2 2 2 2 4 3" xfId="6457"/>
    <cellStyle name="Normal 10 2 2 2 2 4 4" xfId="6458"/>
    <cellStyle name="Normal 10 2 2 2 2 5" xfId="6459"/>
    <cellStyle name="Normal 10 2 2 2 2 6" xfId="6460"/>
    <cellStyle name="Normal 10 2 2 2 2 7" xfId="6461"/>
    <cellStyle name="Normal 10 2 2 2 2 8" xfId="6462"/>
    <cellStyle name="Normal 10 2 2 2 3" xfId="6463"/>
    <cellStyle name="Normal 10 2 2 2 3 2" xfId="6464"/>
    <cellStyle name="Normal 10 2 2 2 3 2 2" xfId="6465"/>
    <cellStyle name="Normal 10 2 2 2 3 2 2 2" xfId="6466"/>
    <cellStyle name="Normal 10 2 2 2 3 2 2 3" xfId="6467"/>
    <cellStyle name="Normal 10 2 2 2 3 2 2 4" xfId="6468"/>
    <cellStyle name="Normal 10 2 2 2 3 2 3" xfId="6469"/>
    <cellStyle name="Normal 10 2 2 2 3 2 4" xfId="6470"/>
    <cellStyle name="Normal 10 2 2 2 3 2 5" xfId="6471"/>
    <cellStyle name="Normal 10 2 2 2 3 3" xfId="6472"/>
    <cellStyle name="Normal 10 2 2 2 3 3 2" xfId="6473"/>
    <cellStyle name="Normal 10 2 2 2 3 3 3" xfId="6474"/>
    <cellStyle name="Normal 10 2 2 2 3 3 4" xfId="6475"/>
    <cellStyle name="Normal 10 2 2 2 3 4" xfId="6476"/>
    <cellStyle name="Normal 10 2 2 2 3 5" xfId="6477"/>
    <cellStyle name="Normal 10 2 2 2 3 6" xfId="6478"/>
    <cellStyle name="Normal 10 2 2 2 4" xfId="6479"/>
    <cellStyle name="Normal 10 2 2 2 4 2" xfId="6480"/>
    <cellStyle name="Normal 10 2 2 2 4 2 2" xfId="6481"/>
    <cellStyle name="Normal 10 2 2 2 4 2 3" xfId="6482"/>
    <cellStyle name="Normal 10 2 2 2 4 2 4" xfId="6483"/>
    <cellStyle name="Normal 10 2 2 2 4 3" xfId="6484"/>
    <cellStyle name="Normal 10 2 2 2 4 4" xfId="6485"/>
    <cellStyle name="Normal 10 2 2 2 4 5" xfId="6486"/>
    <cellStyle name="Normal 10 2 2 2 4 6" xfId="6487"/>
    <cellStyle name="Normal 10 2 2 2 5" xfId="6488"/>
    <cellStyle name="Normal 10 2 2 2 5 2" xfId="6489"/>
    <cellStyle name="Normal 10 2 2 2 5 3" xfId="6490"/>
    <cellStyle name="Normal 10 2 2 2 5 4" xfId="6491"/>
    <cellStyle name="Normal 10 2 2 2 6" xfId="6492"/>
    <cellStyle name="Normal 10 2 2 2 7" xfId="6493"/>
    <cellStyle name="Normal 10 2 2 2 8" xfId="6494"/>
    <cellStyle name="Normal 10 2 2 2 9" xfId="6495"/>
    <cellStyle name="Normal 10 2 2 3" xfId="6496"/>
    <cellStyle name="Normal 10 2 2 3 2" xfId="6497"/>
    <cellStyle name="Normal 10 2 2 3 2 2" xfId="6498"/>
    <cellStyle name="Normal 10 2 2 3 2 2 2" xfId="6499"/>
    <cellStyle name="Normal 10 2 2 3 2 2 2 2" xfId="6500"/>
    <cellStyle name="Normal 10 2 2 3 2 2 2 2 2" xfId="6501"/>
    <cellStyle name="Normal 10 2 2 3 2 2 2 2 3" xfId="6502"/>
    <cellStyle name="Normal 10 2 2 3 2 2 2 2 4" xfId="6503"/>
    <cellStyle name="Normal 10 2 2 3 2 2 2 3" xfId="6504"/>
    <cellStyle name="Normal 10 2 2 3 2 2 2 4" xfId="6505"/>
    <cellStyle name="Normal 10 2 2 3 2 2 2 5" xfId="6506"/>
    <cellStyle name="Normal 10 2 2 3 2 2 3" xfId="6507"/>
    <cellStyle name="Normal 10 2 2 3 2 2 3 2" xfId="6508"/>
    <cellStyle name="Normal 10 2 2 3 2 2 3 3" xfId="6509"/>
    <cellStyle name="Normal 10 2 2 3 2 2 3 4" xfId="6510"/>
    <cellStyle name="Normal 10 2 2 3 2 2 4" xfId="6511"/>
    <cellStyle name="Normal 10 2 2 3 2 2 5" xfId="6512"/>
    <cellStyle name="Normal 10 2 2 3 2 2 6" xfId="6513"/>
    <cellStyle name="Normal 10 2 2 3 2 3" xfId="6514"/>
    <cellStyle name="Normal 10 2 2 3 2 3 2" xfId="6515"/>
    <cellStyle name="Normal 10 2 2 3 2 3 2 2" xfId="6516"/>
    <cellStyle name="Normal 10 2 2 3 2 3 2 3" xfId="6517"/>
    <cellStyle name="Normal 10 2 2 3 2 3 2 4" xfId="6518"/>
    <cellStyle name="Normal 10 2 2 3 2 3 3" xfId="6519"/>
    <cellStyle name="Normal 10 2 2 3 2 3 4" xfId="6520"/>
    <cellStyle name="Normal 10 2 2 3 2 3 5" xfId="6521"/>
    <cellStyle name="Normal 10 2 2 3 2 3 6" xfId="6522"/>
    <cellStyle name="Normal 10 2 2 3 2 4" xfId="6523"/>
    <cellStyle name="Normal 10 2 2 3 2 4 2" xfId="6524"/>
    <cellStyle name="Normal 10 2 2 3 2 4 3" xfId="6525"/>
    <cellStyle name="Normal 10 2 2 3 2 4 4" xfId="6526"/>
    <cellStyle name="Normal 10 2 2 3 2 5" xfId="6527"/>
    <cellStyle name="Normal 10 2 2 3 2 6" xfId="6528"/>
    <cellStyle name="Normal 10 2 2 3 2 7" xfId="6529"/>
    <cellStyle name="Normal 10 2 2 3 2 8" xfId="6530"/>
    <cellStyle name="Normal 10 2 2 3 3" xfId="6531"/>
    <cellStyle name="Normal 10 2 2 3 3 2" xfId="6532"/>
    <cellStyle name="Normal 10 2 2 3 3 2 2" xfId="6533"/>
    <cellStyle name="Normal 10 2 2 3 3 2 2 2" xfId="6534"/>
    <cellStyle name="Normal 10 2 2 3 3 2 2 3" xfId="6535"/>
    <cellStyle name="Normal 10 2 2 3 3 2 2 4" xfId="6536"/>
    <cellStyle name="Normal 10 2 2 3 3 2 3" xfId="6537"/>
    <cellStyle name="Normal 10 2 2 3 3 2 4" xfId="6538"/>
    <cellStyle name="Normal 10 2 2 3 3 2 5" xfId="6539"/>
    <cellStyle name="Normal 10 2 2 3 3 3" xfId="6540"/>
    <cellStyle name="Normal 10 2 2 3 3 3 2" xfId="6541"/>
    <cellStyle name="Normal 10 2 2 3 3 3 3" xfId="6542"/>
    <cellStyle name="Normal 10 2 2 3 3 3 4" xfId="6543"/>
    <cellStyle name="Normal 10 2 2 3 3 4" xfId="6544"/>
    <cellStyle name="Normal 10 2 2 3 3 5" xfId="6545"/>
    <cellStyle name="Normal 10 2 2 3 3 6" xfId="6546"/>
    <cellStyle name="Normal 10 2 2 3 4" xfId="6547"/>
    <cellStyle name="Normal 10 2 2 3 4 2" xfId="6548"/>
    <cellStyle name="Normal 10 2 2 3 4 2 2" xfId="6549"/>
    <cellStyle name="Normal 10 2 2 3 4 2 3" xfId="6550"/>
    <cellStyle name="Normal 10 2 2 3 4 2 4" xfId="6551"/>
    <cellStyle name="Normal 10 2 2 3 4 3" xfId="6552"/>
    <cellStyle name="Normal 10 2 2 3 4 4" xfId="6553"/>
    <cellStyle name="Normal 10 2 2 3 4 5" xfId="6554"/>
    <cellStyle name="Normal 10 2 2 3 4 6" xfId="6555"/>
    <cellStyle name="Normal 10 2 2 3 5" xfId="6556"/>
    <cellStyle name="Normal 10 2 2 3 5 2" xfId="6557"/>
    <cellStyle name="Normal 10 2 2 3 5 3" xfId="6558"/>
    <cellStyle name="Normal 10 2 2 3 5 4" xfId="6559"/>
    <cellStyle name="Normal 10 2 2 3 6" xfId="6560"/>
    <cellStyle name="Normal 10 2 2 3 7" xfId="6561"/>
    <cellStyle name="Normal 10 2 2 3 8" xfId="6562"/>
    <cellStyle name="Normal 10 2 2 3 9" xfId="6563"/>
    <cellStyle name="Normal 10 2 2 4" xfId="6564"/>
    <cellStyle name="Normal 10 2 2 4 2" xfId="6565"/>
    <cellStyle name="Normal 10 2 2 4 2 2" xfId="6566"/>
    <cellStyle name="Normal 10 2 2 4 2 2 2" xfId="6567"/>
    <cellStyle name="Normal 10 2 2 4 2 2 2 2" xfId="6568"/>
    <cellStyle name="Normal 10 2 2 4 2 2 2 3" xfId="6569"/>
    <cellStyle name="Normal 10 2 2 4 2 2 2 4" xfId="6570"/>
    <cellStyle name="Normal 10 2 2 4 2 2 3" xfId="6571"/>
    <cellStyle name="Normal 10 2 2 4 2 2 4" xfId="6572"/>
    <cellStyle name="Normal 10 2 2 4 2 2 5" xfId="6573"/>
    <cellStyle name="Normal 10 2 2 4 2 3" xfId="6574"/>
    <cellStyle name="Normal 10 2 2 4 2 3 2" xfId="6575"/>
    <cellStyle name="Normal 10 2 2 4 2 3 3" xfId="6576"/>
    <cellStyle name="Normal 10 2 2 4 2 3 4" xfId="6577"/>
    <cellStyle name="Normal 10 2 2 4 2 4" xfId="6578"/>
    <cellStyle name="Normal 10 2 2 4 2 5" xfId="6579"/>
    <cellStyle name="Normal 10 2 2 4 2 6" xfId="6580"/>
    <cellStyle name="Normal 10 2 2 4 3" xfId="6581"/>
    <cellStyle name="Normal 10 2 2 4 3 2" xfId="6582"/>
    <cellStyle name="Normal 10 2 2 4 3 2 2" xfId="6583"/>
    <cellStyle name="Normal 10 2 2 4 3 2 3" xfId="6584"/>
    <cellStyle name="Normal 10 2 2 4 3 2 4" xfId="6585"/>
    <cellStyle name="Normal 10 2 2 4 3 3" xfId="6586"/>
    <cellStyle name="Normal 10 2 2 4 3 4" xfId="6587"/>
    <cellStyle name="Normal 10 2 2 4 3 5" xfId="6588"/>
    <cellStyle name="Normal 10 2 2 4 3 6" xfId="6589"/>
    <cellStyle name="Normal 10 2 2 4 4" xfId="6590"/>
    <cellStyle name="Normal 10 2 2 4 4 2" xfId="6591"/>
    <cellStyle name="Normal 10 2 2 4 4 3" xfId="6592"/>
    <cellStyle name="Normal 10 2 2 4 4 4" xfId="6593"/>
    <cellStyle name="Normal 10 2 2 4 5" xfId="6594"/>
    <cellStyle name="Normal 10 2 2 4 6" xfId="6595"/>
    <cellStyle name="Normal 10 2 2 4 7" xfId="6596"/>
    <cellStyle name="Normal 10 2 2 4 8" xfId="6597"/>
    <cellStyle name="Normal 10 2 2 5" xfId="6598"/>
    <cellStyle name="Normal 10 2 2 5 2" xfId="6599"/>
    <cellStyle name="Normal 10 2 2 5 2 2" xfId="6600"/>
    <cellStyle name="Normal 10 2 2 5 2 2 2" xfId="6601"/>
    <cellStyle name="Normal 10 2 2 5 2 2 3" xfId="6602"/>
    <cellStyle name="Normal 10 2 2 5 2 2 4" xfId="6603"/>
    <cellStyle name="Normal 10 2 2 5 2 3" xfId="6604"/>
    <cellStyle name="Normal 10 2 2 5 2 4" xfId="6605"/>
    <cellStyle name="Normal 10 2 2 5 2 5" xfId="6606"/>
    <cellStyle name="Normal 10 2 2 5 2 6" xfId="6607"/>
    <cellStyle name="Normal 10 2 2 5 3" xfId="6608"/>
    <cellStyle name="Normal 10 2 2 5 3 2" xfId="6609"/>
    <cellStyle name="Normal 10 2 2 5 3 3" xfId="6610"/>
    <cellStyle name="Normal 10 2 2 5 3 4" xfId="6611"/>
    <cellStyle name="Normal 10 2 2 5 4" xfId="6612"/>
    <cellStyle name="Normal 10 2 2 5 5" xfId="6613"/>
    <cellStyle name="Normal 10 2 2 5 6" xfId="6614"/>
    <cellStyle name="Normal 10 2 2 5 7" xfId="6615"/>
    <cellStyle name="Normal 10 2 2 6" xfId="6616"/>
    <cellStyle name="Normal 10 2 2 6 2" xfId="6617"/>
    <cellStyle name="Normal 10 2 2 6 2 2" xfId="6618"/>
    <cellStyle name="Normal 10 2 2 6 2 2 2" xfId="6619"/>
    <cellStyle name="Normal 10 2 2 6 2 2 3" xfId="6620"/>
    <cellStyle name="Normal 10 2 2 6 2 2 4" xfId="6621"/>
    <cellStyle name="Normal 10 2 2 6 2 3" xfId="6622"/>
    <cellStyle name="Normal 10 2 2 6 2 4" xfId="6623"/>
    <cellStyle name="Normal 10 2 2 6 2 5" xfId="6624"/>
    <cellStyle name="Normal 10 2 2 6 3" xfId="6625"/>
    <cellStyle name="Normal 10 2 2 6 3 2" xfId="6626"/>
    <cellStyle name="Normal 10 2 2 6 3 3" xfId="6627"/>
    <cellStyle name="Normal 10 2 2 6 3 4" xfId="6628"/>
    <cellStyle name="Normal 10 2 2 6 4" xfId="6629"/>
    <cellStyle name="Normal 10 2 2 6 5" xfId="6630"/>
    <cellStyle name="Normal 10 2 2 6 6" xfId="6631"/>
    <cellStyle name="Normal 10 2 2 7" xfId="6632"/>
    <cellStyle name="Normal 10 2 2 7 2" xfId="6633"/>
    <cellStyle name="Normal 10 2 2 7 2 2" xfId="6634"/>
    <cellStyle name="Normal 10 2 2 7 2 3" xfId="6635"/>
    <cellStyle name="Normal 10 2 2 7 2 4" xfId="6636"/>
    <cellStyle name="Normal 10 2 2 7 3" xfId="6637"/>
    <cellStyle name="Normal 10 2 2 7 4" xfId="6638"/>
    <cellStyle name="Normal 10 2 2 7 5" xfId="6639"/>
    <cellStyle name="Normal 10 2 2 7 6" xfId="6640"/>
    <cellStyle name="Normal 10 2 2 8" xfId="6641"/>
    <cellStyle name="Normal 10 2 2 8 2" xfId="6642"/>
    <cellStyle name="Normal 10 2 2 8 3" xfId="6643"/>
    <cellStyle name="Normal 10 2 2 8 4" xfId="6644"/>
    <cellStyle name="Normal 10 2 2 9" xfId="6645"/>
    <cellStyle name="Normal 10 2 3" xfId="6646"/>
    <cellStyle name="Normal 10 2 3 10" xfId="6647"/>
    <cellStyle name="Normal 10 2 3 2" xfId="6648"/>
    <cellStyle name="Normal 10 2 3 2 2" xfId="6649"/>
    <cellStyle name="Normal 10 2 3 2 2 2" xfId="6650"/>
    <cellStyle name="Normal 10 2 3 2 2 2 2" xfId="6651"/>
    <cellStyle name="Normal 10 2 3 2 2 2 2 2" xfId="6652"/>
    <cellStyle name="Normal 10 2 3 2 2 2 2 2 2" xfId="6653"/>
    <cellStyle name="Normal 10 2 3 2 2 2 2 2 3" xfId="6654"/>
    <cellStyle name="Normal 10 2 3 2 2 2 2 2 4" xfId="6655"/>
    <cellStyle name="Normal 10 2 3 2 2 2 2 3" xfId="6656"/>
    <cellStyle name="Normal 10 2 3 2 2 2 2 4" xfId="6657"/>
    <cellStyle name="Normal 10 2 3 2 2 2 2 5" xfId="6658"/>
    <cellStyle name="Normal 10 2 3 2 2 2 3" xfId="6659"/>
    <cellStyle name="Normal 10 2 3 2 2 2 3 2" xfId="6660"/>
    <cellStyle name="Normal 10 2 3 2 2 2 3 3" xfId="6661"/>
    <cellStyle name="Normal 10 2 3 2 2 2 3 4" xfId="6662"/>
    <cellStyle name="Normal 10 2 3 2 2 2 4" xfId="6663"/>
    <cellStyle name="Normal 10 2 3 2 2 2 5" xfId="6664"/>
    <cellStyle name="Normal 10 2 3 2 2 2 6" xfId="6665"/>
    <cellStyle name="Normal 10 2 3 2 2 3" xfId="6666"/>
    <cellStyle name="Normal 10 2 3 2 2 3 2" xfId="6667"/>
    <cellStyle name="Normal 10 2 3 2 2 3 2 2" xfId="6668"/>
    <cellStyle name="Normal 10 2 3 2 2 3 2 3" xfId="6669"/>
    <cellStyle name="Normal 10 2 3 2 2 3 2 4" xfId="6670"/>
    <cellStyle name="Normal 10 2 3 2 2 3 3" xfId="6671"/>
    <cellStyle name="Normal 10 2 3 2 2 3 4" xfId="6672"/>
    <cellStyle name="Normal 10 2 3 2 2 3 5" xfId="6673"/>
    <cellStyle name="Normal 10 2 3 2 2 3 6" xfId="6674"/>
    <cellStyle name="Normal 10 2 3 2 2 4" xfId="6675"/>
    <cellStyle name="Normal 10 2 3 2 2 4 2" xfId="6676"/>
    <cellStyle name="Normal 10 2 3 2 2 4 3" xfId="6677"/>
    <cellStyle name="Normal 10 2 3 2 2 4 4" xfId="6678"/>
    <cellStyle name="Normal 10 2 3 2 2 5" xfId="6679"/>
    <cellStyle name="Normal 10 2 3 2 2 6" xfId="6680"/>
    <cellStyle name="Normal 10 2 3 2 2 7" xfId="6681"/>
    <cellStyle name="Normal 10 2 3 2 2 8" xfId="6682"/>
    <cellStyle name="Normal 10 2 3 2 3" xfId="6683"/>
    <cellStyle name="Normal 10 2 3 2 3 2" xfId="6684"/>
    <cellStyle name="Normal 10 2 3 2 3 2 2" xfId="6685"/>
    <cellStyle name="Normal 10 2 3 2 3 2 2 2" xfId="6686"/>
    <cellStyle name="Normal 10 2 3 2 3 2 2 3" xfId="6687"/>
    <cellStyle name="Normal 10 2 3 2 3 2 2 4" xfId="6688"/>
    <cellStyle name="Normal 10 2 3 2 3 2 3" xfId="6689"/>
    <cellStyle name="Normal 10 2 3 2 3 2 4" xfId="6690"/>
    <cellStyle name="Normal 10 2 3 2 3 2 5" xfId="6691"/>
    <cellStyle name="Normal 10 2 3 2 3 3" xfId="6692"/>
    <cellStyle name="Normal 10 2 3 2 3 3 2" xfId="6693"/>
    <cellStyle name="Normal 10 2 3 2 3 3 3" xfId="6694"/>
    <cellStyle name="Normal 10 2 3 2 3 3 4" xfId="6695"/>
    <cellStyle name="Normal 10 2 3 2 3 4" xfId="6696"/>
    <cellStyle name="Normal 10 2 3 2 3 5" xfId="6697"/>
    <cellStyle name="Normal 10 2 3 2 3 6" xfId="6698"/>
    <cellStyle name="Normal 10 2 3 2 4" xfId="6699"/>
    <cellStyle name="Normal 10 2 3 2 4 2" xfId="6700"/>
    <cellStyle name="Normal 10 2 3 2 4 2 2" xfId="6701"/>
    <cellStyle name="Normal 10 2 3 2 4 2 3" xfId="6702"/>
    <cellStyle name="Normal 10 2 3 2 4 2 4" xfId="6703"/>
    <cellStyle name="Normal 10 2 3 2 4 3" xfId="6704"/>
    <cellStyle name="Normal 10 2 3 2 4 4" xfId="6705"/>
    <cellStyle name="Normal 10 2 3 2 4 5" xfId="6706"/>
    <cellStyle name="Normal 10 2 3 2 4 6" xfId="6707"/>
    <cellStyle name="Normal 10 2 3 2 5" xfId="6708"/>
    <cellStyle name="Normal 10 2 3 2 5 2" xfId="6709"/>
    <cellStyle name="Normal 10 2 3 2 5 3" xfId="6710"/>
    <cellStyle name="Normal 10 2 3 2 5 4" xfId="6711"/>
    <cellStyle name="Normal 10 2 3 2 6" xfId="6712"/>
    <cellStyle name="Normal 10 2 3 2 7" xfId="6713"/>
    <cellStyle name="Normal 10 2 3 2 8" xfId="6714"/>
    <cellStyle name="Normal 10 2 3 2 9" xfId="6715"/>
    <cellStyle name="Normal 10 2 3 3" xfId="6716"/>
    <cellStyle name="Normal 10 2 3 3 2" xfId="6717"/>
    <cellStyle name="Normal 10 2 3 3 2 2" xfId="6718"/>
    <cellStyle name="Normal 10 2 3 3 2 2 2" xfId="6719"/>
    <cellStyle name="Normal 10 2 3 3 2 2 2 2" xfId="6720"/>
    <cellStyle name="Normal 10 2 3 3 2 2 2 3" xfId="6721"/>
    <cellStyle name="Normal 10 2 3 3 2 2 2 4" xfId="6722"/>
    <cellStyle name="Normal 10 2 3 3 2 2 3" xfId="6723"/>
    <cellStyle name="Normal 10 2 3 3 2 2 4" xfId="6724"/>
    <cellStyle name="Normal 10 2 3 3 2 2 5" xfId="6725"/>
    <cellStyle name="Normal 10 2 3 3 2 3" xfId="6726"/>
    <cellStyle name="Normal 10 2 3 3 2 3 2" xfId="6727"/>
    <cellStyle name="Normal 10 2 3 3 2 3 3" xfId="6728"/>
    <cellStyle name="Normal 10 2 3 3 2 3 4" xfId="6729"/>
    <cellStyle name="Normal 10 2 3 3 2 4" xfId="6730"/>
    <cellStyle name="Normal 10 2 3 3 2 5" xfId="6731"/>
    <cellStyle name="Normal 10 2 3 3 2 6" xfId="6732"/>
    <cellStyle name="Normal 10 2 3 3 3" xfId="6733"/>
    <cellStyle name="Normal 10 2 3 3 3 2" xfId="6734"/>
    <cellStyle name="Normal 10 2 3 3 3 2 2" xfId="6735"/>
    <cellStyle name="Normal 10 2 3 3 3 2 3" xfId="6736"/>
    <cellStyle name="Normal 10 2 3 3 3 2 4" xfId="6737"/>
    <cellStyle name="Normal 10 2 3 3 3 3" xfId="6738"/>
    <cellStyle name="Normal 10 2 3 3 3 4" xfId="6739"/>
    <cellStyle name="Normal 10 2 3 3 3 5" xfId="6740"/>
    <cellStyle name="Normal 10 2 3 3 3 6" xfId="6741"/>
    <cellStyle name="Normal 10 2 3 3 4" xfId="6742"/>
    <cellStyle name="Normal 10 2 3 3 4 2" xfId="6743"/>
    <cellStyle name="Normal 10 2 3 3 4 3" xfId="6744"/>
    <cellStyle name="Normal 10 2 3 3 4 4" xfId="6745"/>
    <cellStyle name="Normal 10 2 3 3 5" xfId="6746"/>
    <cellStyle name="Normal 10 2 3 3 6" xfId="6747"/>
    <cellStyle name="Normal 10 2 3 3 7" xfId="6748"/>
    <cellStyle name="Normal 10 2 3 3 8" xfId="6749"/>
    <cellStyle name="Normal 10 2 3 4" xfId="6750"/>
    <cellStyle name="Normal 10 2 3 4 2" xfId="6751"/>
    <cellStyle name="Normal 10 2 3 4 2 2" xfId="6752"/>
    <cellStyle name="Normal 10 2 3 4 2 2 2" xfId="6753"/>
    <cellStyle name="Normal 10 2 3 4 2 2 3" xfId="6754"/>
    <cellStyle name="Normal 10 2 3 4 2 2 4" xfId="6755"/>
    <cellStyle name="Normal 10 2 3 4 2 3" xfId="6756"/>
    <cellStyle name="Normal 10 2 3 4 2 4" xfId="6757"/>
    <cellStyle name="Normal 10 2 3 4 2 5" xfId="6758"/>
    <cellStyle name="Normal 10 2 3 4 3" xfId="6759"/>
    <cellStyle name="Normal 10 2 3 4 3 2" xfId="6760"/>
    <cellStyle name="Normal 10 2 3 4 3 3" xfId="6761"/>
    <cellStyle name="Normal 10 2 3 4 3 4" xfId="6762"/>
    <cellStyle name="Normal 10 2 3 4 4" xfId="6763"/>
    <cellStyle name="Normal 10 2 3 4 5" xfId="6764"/>
    <cellStyle name="Normal 10 2 3 4 6" xfId="6765"/>
    <cellStyle name="Normal 10 2 3 5" xfId="6766"/>
    <cellStyle name="Normal 10 2 3 5 2" xfId="6767"/>
    <cellStyle name="Normal 10 2 3 5 2 2" xfId="6768"/>
    <cellStyle name="Normal 10 2 3 5 2 3" xfId="6769"/>
    <cellStyle name="Normal 10 2 3 5 2 4" xfId="6770"/>
    <cellStyle name="Normal 10 2 3 5 3" xfId="6771"/>
    <cellStyle name="Normal 10 2 3 5 4" xfId="6772"/>
    <cellStyle name="Normal 10 2 3 5 5" xfId="6773"/>
    <cellStyle name="Normal 10 2 3 5 6" xfId="6774"/>
    <cellStyle name="Normal 10 2 3 6" xfId="6775"/>
    <cellStyle name="Normal 10 2 3 6 2" xfId="6776"/>
    <cellStyle name="Normal 10 2 3 6 3" xfId="6777"/>
    <cellStyle name="Normal 10 2 3 6 4" xfId="6778"/>
    <cellStyle name="Normal 10 2 3 7" xfId="6779"/>
    <cellStyle name="Normal 10 2 3 8" xfId="6780"/>
    <cellStyle name="Normal 10 2 3 9" xfId="6781"/>
    <cellStyle name="Normal 10 2 4" xfId="6782"/>
    <cellStyle name="Normal 10 2 4 2" xfId="6783"/>
    <cellStyle name="Normal 10 2 4 2 2" xfId="6784"/>
    <cellStyle name="Normal 10 2 4 2 2 2" xfId="6785"/>
    <cellStyle name="Normal 10 2 4 2 2 2 2" xfId="6786"/>
    <cellStyle name="Normal 10 2 4 2 2 2 2 2" xfId="6787"/>
    <cellStyle name="Normal 10 2 4 2 2 2 2 3" xfId="6788"/>
    <cellStyle name="Normal 10 2 4 2 2 2 2 4" xfId="6789"/>
    <cellStyle name="Normal 10 2 4 2 2 2 3" xfId="6790"/>
    <cellStyle name="Normal 10 2 4 2 2 2 4" xfId="6791"/>
    <cellStyle name="Normal 10 2 4 2 2 2 5" xfId="6792"/>
    <cellStyle name="Normal 10 2 4 2 2 3" xfId="6793"/>
    <cellStyle name="Normal 10 2 4 2 2 3 2" xfId="6794"/>
    <cellStyle name="Normal 10 2 4 2 2 3 3" xfId="6795"/>
    <cellStyle name="Normal 10 2 4 2 2 3 4" xfId="6796"/>
    <cellStyle name="Normal 10 2 4 2 2 4" xfId="6797"/>
    <cellStyle name="Normal 10 2 4 2 2 5" xfId="6798"/>
    <cellStyle name="Normal 10 2 4 2 2 6" xfId="6799"/>
    <cellStyle name="Normal 10 2 4 2 3" xfId="6800"/>
    <cellStyle name="Normal 10 2 4 2 3 2" xfId="6801"/>
    <cellStyle name="Normal 10 2 4 2 3 2 2" xfId="6802"/>
    <cellStyle name="Normal 10 2 4 2 3 2 3" xfId="6803"/>
    <cellStyle name="Normal 10 2 4 2 3 2 4" xfId="6804"/>
    <cellStyle name="Normal 10 2 4 2 3 3" xfId="6805"/>
    <cellStyle name="Normal 10 2 4 2 3 4" xfId="6806"/>
    <cellStyle name="Normal 10 2 4 2 3 5" xfId="6807"/>
    <cellStyle name="Normal 10 2 4 2 3 6" xfId="6808"/>
    <cellStyle name="Normal 10 2 4 2 4" xfId="6809"/>
    <cellStyle name="Normal 10 2 4 2 4 2" xfId="6810"/>
    <cellStyle name="Normal 10 2 4 2 4 3" xfId="6811"/>
    <cellStyle name="Normal 10 2 4 2 4 4" xfId="6812"/>
    <cellStyle name="Normal 10 2 4 2 5" xfId="6813"/>
    <cellStyle name="Normal 10 2 4 2 6" xfId="6814"/>
    <cellStyle name="Normal 10 2 4 2 7" xfId="6815"/>
    <cellStyle name="Normal 10 2 4 2 8" xfId="6816"/>
    <cellStyle name="Normal 10 2 4 3" xfId="6817"/>
    <cellStyle name="Normal 10 2 4 3 2" xfId="6818"/>
    <cellStyle name="Normal 10 2 4 3 2 2" xfId="6819"/>
    <cellStyle name="Normal 10 2 4 3 2 2 2" xfId="6820"/>
    <cellStyle name="Normal 10 2 4 3 2 2 3" xfId="6821"/>
    <cellStyle name="Normal 10 2 4 3 2 2 4" xfId="6822"/>
    <cellStyle name="Normal 10 2 4 3 2 3" xfId="6823"/>
    <cellStyle name="Normal 10 2 4 3 2 4" xfId="6824"/>
    <cellStyle name="Normal 10 2 4 3 2 5" xfId="6825"/>
    <cellStyle name="Normal 10 2 4 3 3" xfId="6826"/>
    <cellStyle name="Normal 10 2 4 3 3 2" xfId="6827"/>
    <cellStyle name="Normal 10 2 4 3 3 3" xfId="6828"/>
    <cellStyle name="Normal 10 2 4 3 3 4" xfId="6829"/>
    <cellStyle name="Normal 10 2 4 3 4" xfId="6830"/>
    <cellStyle name="Normal 10 2 4 3 5" xfId="6831"/>
    <cellStyle name="Normal 10 2 4 3 6" xfId="6832"/>
    <cellStyle name="Normal 10 2 4 4" xfId="6833"/>
    <cellStyle name="Normal 10 2 4 4 2" xfId="6834"/>
    <cellStyle name="Normal 10 2 4 4 2 2" xfId="6835"/>
    <cellStyle name="Normal 10 2 4 4 2 3" xfId="6836"/>
    <cellStyle name="Normal 10 2 4 4 2 4" xfId="6837"/>
    <cellStyle name="Normal 10 2 4 4 3" xfId="6838"/>
    <cellStyle name="Normal 10 2 4 4 4" xfId="6839"/>
    <cellStyle name="Normal 10 2 4 4 5" xfId="6840"/>
    <cellStyle name="Normal 10 2 4 4 6" xfId="6841"/>
    <cellStyle name="Normal 10 2 4 5" xfId="6842"/>
    <cellStyle name="Normal 10 2 4 5 2" xfId="6843"/>
    <cellStyle name="Normal 10 2 4 5 3" xfId="6844"/>
    <cellStyle name="Normal 10 2 4 5 4" xfId="6845"/>
    <cellStyle name="Normal 10 2 4 6" xfId="6846"/>
    <cellStyle name="Normal 10 2 4 7" xfId="6847"/>
    <cellStyle name="Normal 10 2 4 8" xfId="6848"/>
    <cellStyle name="Normal 10 2 4 9" xfId="6849"/>
    <cellStyle name="Normal 10 2 5" xfId="6850"/>
    <cellStyle name="Normal 10 2 5 2" xfId="6851"/>
    <cellStyle name="Normal 10 2 5 2 2" xfId="6852"/>
    <cellStyle name="Normal 10 2 5 2 2 2" xfId="6853"/>
    <cellStyle name="Normal 10 2 5 2 2 3" xfId="6854"/>
    <cellStyle name="Normal 10 2 5 2 2 4" xfId="6855"/>
    <cellStyle name="Normal 10 2 5 2 3" xfId="6856"/>
    <cellStyle name="Normal 10 2 5 2 4" xfId="6857"/>
    <cellStyle name="Normal 10 2 5 2 5" xfId="6858"/>
    <cellStyle name="Normal 10 2 5 2 6" xfId="6859"/>
    <cellStyle name="Normal 10 2 5 3" xfId="6860"/>
    <cellStyle name="Normal 10 2 5 3 2" xfId="6861"/>
    <cellStyle name="Normal 10 2 5 3 3" xfId="6862"/>
    <cellStyle name="Normal 10 2 5 3 4" xfId="6863"/>
    <cellStyle name="Normal 10 2 5 4" xfId="6864"/>
    <cellStyle name="Normal 10 2 5 5" xfId="6865"/>
    <cellStyle name="Normal 10 2 5 6" xfId="6866"/>
    <cellStyle name="Normal 10 2 5 7" xfId="6867"/>
    <cellStyle name="Normal 10 2_Rec Tributaria" xfId="6868"/>
    <cellStyle name="Normal 10 20" xfId="6869"/>
    <cellStyle name="Normal 10 21" xfId="6870"/>
    <cellStyle name="Normal 10 22" xfId="6871"/>
    <cellStyle name="Normal 10 23" xfId="6872"/>
    <cellStyle name="Normal 10 24" xfId="6873"/>
    <cellStyle name="Normal 10 25" xfId="6874"/>
    <cellStyle name="Normal 10 26" xfId="6875"/>
    <cellStyle name="Normal 10 27" xfId="6876"/>
    <cellStyle name="Normal 10 28" xfId="6877"/>
    <cellStyle name="Normal 10 29" xfId="6878"/>
    <cellStyle name="Normal 10 3" xfId="6879"/>
    <cellStyle name="Normal 10 3 2" xfId="6880"/>
    <cellStyle name="Normal 10 3 2 2" xfId="6881"/>
    <cellStyle name="Normal 10 3 2 2 2" xfId="6882"/>
    <cellStyle name="Normal 10 3 2 2 2 2" xfId="6883"/>
    <cellStyle name="Normal 10 3 2 2 2 2 2" xfId="6884"/>
    <cellStyle name="Normal 10 3 2 2 2 2 2 2" xfId="6885"/>
    <cellStyle name="Normal 10 3 2 2 2 2 2 3" xfId="6886"/>
    <cellStyle name="Normal 10 3 2 2 2 2 2 4" xfId="6887"/>
    <cellStyle name="Normal 10 3 2 2 2 2 3" xfId="6888"/>
    <cellStyle name="Normal 10 3 2 2 2 2 4" xfId="6889"/>
    <cellStyle name="Normal 10 3 2 2 2 2 5" xfId="6890"/>
    <cellStyle name="Normal 10 3 2 2 2 3" xfId="6891"/>
    <cellStyle name="Normal 10 3 2 2 2 3 2" xfId="6892"/>
    <cellStyle name="Normal 10 3 2 2 2 3 3" xfId="6893"/>
    <cellStyle name="Normal 10 3 2 2 2 3 4" xfId="6894"/>
    <cellStyle name="Normal 10 3 2 2 2 4" xfId="6895"/>
    <cellStyle name="Normal 10 3 2 2 2 5" xfId="6896"/>
    <cellStyle name="Normal 10 3 2 2 2 6" xfId="6897"/>
    <cellStyle name="Normal 10 3 2 2 3" xfId="6898"/>
    <cellStyle name="Normal 10 3 2 2 3 2" xfId="6899"/>
    <cellStyle name="Normal 10 3 2 2 3 2 2" xfId="6900"/>
    <cellStyle name="Normal 10 3 2 2 3 2 3" xfId="6901"/>
    <cellStyle name="Normal 10 3 2 2 3 2 4" xfId="6902"/>
    <cellStyle name="Normal 10 3 2 2 3 3" xfId="6903"/>
    <cellStyle name="Normal 10 3 2 2 3 4" xfId="6904"/>
    <cellStyle name="Normal 10 3 2 2 3 5" xfId="6905"/>
    <cellStyle name="Normal 10 3 2 2 3 6" xfId="6906"/>
    <cellStyle name="Normal 10 3 2 2 4" xfId="6907"/>
    <cellStyle name="Normal 10 3 2 2 4 2" xfId="6908"/>
    <cellStyle name="Normal 10 3 2 2 4 3" xfId="6909"/>
    <cellStyle name="Normal 10 3 2 2 4 4" xfId="6910"/>
    <cellStyle name="Normal 10 3 2 2 5" xfId="6911"/>
    <cellStyle name="Normal 10 3 2 2 6" xfId="6912"/>
    <cellStyle name="Normal 10 3 2 2 7" xfId="6913"/>
    <cellStyle name="Normal 10 3 2 2 8" xfId="6914"/>
    <cellStyle name="Normal 10 3 2 3" xfId="6915"/>
    <cellStyle name="Normal 10 3 2 3 2" xfId="6916"/>
    <cellStyle name="Normal 10 3 2 3 2 2" xfId="6917"/>
    <cellStyle name="Normal 10 3 2 3 2 2 2" xfId="6918"/>
    <cellStyle name="Normal 10 3 2 3 2 2 3" xfId="6919"/>
    <cellStyle name="Normal 10 3 2 3 2 2 4" xfId="6920"/>
    <cellStyle name="Normal 10 3 2 3 2 3" xfId="6921"/>
    <cellStyle name="Normal 10 3 2 3 2 4" xfId="6922"/>
    <cellStyle name="Normal 10 3 2 3 2 5" xfId="6923"/>
    <cellStyle name="Normal 10 3 2 3 3" xfId="6924"/>
    <cellStyle name="Normal 10 3 2 3 3 2" xfId="6925"/>
    <cellStyle name="Normal 10 3 2 3 3 3" xfId="6926"/>
    <cellStyle name="Normal 10 3 2 3 3 4" xfId="6927"/>
    <cellStyle name="Normal 10 3 2 3 4" xfId="6928"/>
    <cellStyle name="Normal 10 3 2 3 5" xfId="6929"/>
    <cellStyle name="Normal 10 3 2 3 6" xfId="6930"/>
    <cellStyle name="Normal 10 3 2 4" xfId="6931"/>
    <cellStyle name="Normal 10 3 2 4 2" xfId="6932"/>
    <cellStyle name="Normal 10 3 2 4 2 2" xfId="6933"/>
    <cellStyle name="Normal 10 3 2 4 2 3" xfId="6934"/>
    <cellStyle name="Normal 10 3 2 4 2 4" xfId="6935"/>
    <cellStyle name="Normal 10 3 2 4 3" xfId="6936"/>
    <cellStyle name="Normal 10 3 2 4 4" xfId="6937"/>
    <cellStyle name="Normal 10 3 2 4 5" xfId="6938"/>
    <cellStyle name="Normal 10 3 2 4 6" xfId="6939"/>
    <cellStyle name="Normal 10 3 2 5" xfId="6940"/>
    <cellStyle name="Normal 10 3 2 5 2" xfId="6941"/>
    <cellStyle name="Normal 10 3 2 5 3" xfId="6942"/>
    <cellStyle name="Normal 10 3 2 5 4" xfId="6943"/>
    <cellStyle name="Normal 10 3 2 6" xfId="6944"/>
    <cellStyle name="Normal 10 3 2 7" xfId="6945"/>
    <cellStyle name="Normal 10 3 2 8" xfId="6946"/>
    <cellStyle name="Normal 10 3 2 9" xfId="6947"/>
    <cellStyle name="Normal 10 3 3" xfId="6948"/>
    <cellStyle name="Normal 10 3 3 2" xfId="6949"/>
    <cellStyle name="Normal 10 3 3 2 2" xfId="6950"/>
    <cellStyle name="Normal 10 3 3 2 2 2" xfId="6951"/>
    <cellStyle name="Normal 10 3 3 2 2 3" xfId="6952"/>
    <cellStyle name="Normal 10 3 3 2 2 4" xfId="6953"/>
    <cellStyle name="Normal 10 3 3 2 3" xfId="6954"/>
    <cellStyle name="Normal 10 3 3 2 4" xfId="6955"/>
    <cellStyle name="Normal 10 3 3 2 5" xfId="6956"/>
    <cellStyle name="Normal 10 3 3 2 6" xfId="6957"/>
    <cellStyle name="Normal 10 3 3 3" xfId="6958"/>
    <cellStyle name="Normal 10 3 3 3 2" xfId="6959"/>
    <cellStyle name="Normal 10 3 3 3 3" xfId="6960"/>
    <cellStyle name="Normal 10 3 3 3 4" xfId="6961"/>
    <cellStyle name="Normal 10 3 3 4" xfId="6962"/>
    <cellStyle name="Normal 10 3 3 5" xfId="6963"/>
    <cellStyle name="Normal 10 3 3 6" xfId="6964"/>
    <cellStyle name="Normal 10 3 3 7" xfId="6965"/>
    <cellStyle name="Normal 10 30" xfId="6966"/>
    <cellStyle name="Normal 10 31" xfId="6967"/>
    <cellStyle name="Normal 10 32" xfId="6968"/>
    <cellStyle name="Normal 10 33" xfId="6969"/>
    <cellStyle name="Normal 10 34" xfId="6970"/>
    <cellStyle name="Normal 10 35" xfId="6971"/>
    <cellStyle name="Normal 10 36" xfId="6972"/>
    <cellStyle name="Normal 10 37" xfId="6973"/>
    <cellStyle name="Normal 10 37 10" xfId="6974"/>
    <cellStyle name="Normal 10 37 11" xfId="6975"/>
    <cellStyle name="Normal 10 37 12" xfId="6976"/>
    <cellStyle name="Normal 10 37 13" xfId="6977"/>
    <cellStyle name="Normal 10 37 2" xfId="6978"/>
    <cellStyle name="Normal 10 37 2 10" xfId="6979"/>
    <cellStyle name="Normal 10 37 2 2" xfId="6980"/>
    <cellStyle name="Normal 10 37 2 2 2" xfId="6981"/>
    <cellStyle name="Normal 10 37 2 2 2 2" xfId="6982"/>
    <cellStyle name="Normal 10 37 2 2 2 2 2" xfId="6983"/>
    <cellStyle name="Normal 10 37 2 2 2 2 2 2" xfId="6984"/>
    <cellStyle name="Normal 10 37 2 2 2 2 2 2 2" xfId="6985"/>
    <cellStyle name="Normal 10 37 2 2 2 2 2 2 3" xfId="6986"/>
    <cellStyle name="Normal 10 37 2 2 2 2 2 2 4" xfId="6987"/>
    <cellStyle name="Normal 10 37 2 2 2 2 2 3" xfId="6988"/>
    <cellStyle name="Normal 10 37 2 2 2 2 2 4" xfId="6989"/>
    <cellStyle name="Normal 10 37 2 2 2 2 2 5" xfId="6990"/>
    <cellStyle name="Normal 10 37 2 2 2 2 3" xfId="6991"/>
    <cellStyle name="Normal 10 37 2 2 2 2 3 2" xfId="6992"/>
    <cellStyle name="Normal 10 37 2 2 2 2 3 3" xfId="6993"/>
    <cellStyle name="Normal 10 37 2 2 2 2 3 4" xfId="6994"/>
    <cellStyle name="Normal 10 37 2 2 2 2 4" xfId="6995"/>
    <cellStyle name="Normal 10 37 2 2 2 2 5" xfId="6996"/>
    <cellStyle name="Normal 10 37 2 2 2 2 6" xfId="6997"/>
    <cellStyle name="Normal 10 37 2 2 2 3" xfId="6998"/>
    <cellStyle name="Normal 10 37 2 2 2 3 2" xfId="6999"/>
    <cellStyle name="Normal 10 37 2 2 2 3 2 2" xfId="7000"/>
    <cellStyle name="Normal 10 37 2 2 2 3 2 3" xfId="7001"/>
    <cellStyle name="Normal 10 37 2 2 2 3 2 4" xfId="7002"/>
    <cellStyle name="Normal 10 37 2 2 2 3 3" xfId="7003"/>
    <cellStyle name="Normal 10 37 2 2 2 3 4" xfId="7004"/>
    <cellStyle name="Normal 10 37 2 2 2 3 5" xfId="7005"/>
    <cellStyle name="Normal 10 37 2 2 2 3 6" xfId="7006"/>
    <cellStyle name="Normal 10 37 2 2 2 4" xfId="7007"/>
    <cellStyle name="Normal 10 37 2 2 2 4 2" xfId="7008"/>
    <cellStyle name="Normal 10 37 2 2 2 4 3" xfId="7009"/>
    <cellStyle name="Normal 10 37 2 2 2 4 4" xfId="7010"/>
    <cellStyle name="Normal 10 37 2 2 2 5" xfId="7011"/>
    <cellStyle name="Normal 10 37 2 2 2 6" xfId="7012"/>
    <cellStyle name="Normal 10 37 2 2 2 7" xfId="7013"/>
    <cellStyle name="Normal 10 37 2 2 2 8" xfId="7014"/>
    <cellStyle name="Normal 10 37 2 2 3" xfId="7015"/>
    <cellStyle name="Normal 10 37 2 2 3 2" xfId="7016"/>
    <cellStyle name="Normal 10 37 2 2 3 2 2" xfId="7017"/>
    <cellStyle name="Normal 10 37 2 2 3 2 2 2" xfId="7018"/>
    <cellStyle name="Normal 10 37 2 2 3 2 2 3" xfId="7019"/>
    <cellStyle name="Normal 10 37 2 2 3 2 2 4" xfId="7020"/>
    <cellStyle name="Normal 10 37 2 2 3 2 3" xfId="7021"/>
    <cellStyle name="Normal 10 37 2 2 3 2 4" xfId="7022"/>
    <cellStyle name="Normal 10 37 2 2 3 2 5" xfId="7023"/>
    <cellStyle name="Normal 10 37 2 2 3 3" xfId="7024"/>
    <cellStyle name="Normal 10 37 2 2 3 3 2" xfId="7025"/>
    <cellStyle name="Normal 10 37 2 2 3 3 3" xfId="7026"/>
    <cellStyle name="Normal 10 37 2 2 3 3 4" xfId="7027"/>
    <cellStyle name="Normal 10 37 2 2 3 4" xfId="7028"/>
    <cellStyle name="Normal 10 37 2 2 3 5" xfId="7029"/>
    <cellStyle name="Normal 10 37 2 2 3 6" xfId="7030"/>
    <cellStyle name="Normal 10 37 2 2 4" xfId="7031"/>
    <cellStyle name="Normal 10 37 2 2 4 2" xfId="7032"/>
    <cellStyle name="Normal 10 37 2 2 4 2 2" xfId="7033"/>
    <cellStyle name="Normal 10 37 2 2 4 2 3" xfId="7034"/>
    <cellStyle name="Normal 10 37 2 2 4 2 4" xfId="7035"/>
    <cellStyle name="Normal 10 37 2 2 4 3" xfId="7036"/>
    <cellStyle name="Normal 10 37 2 2 4 4" xfId="7037"/>
    <cellStyle name="Normal 10 37 2 2 4 5" xfId="7038"/>
    <cellStyle name="Normal 10 37 2 2 4 6" xfId="7039"/>
    <cellStyle name="Normal 10 37 2 2 5" xfId="7040"/>
    <cellStyle name="Normal 10 37 2 2 5 2" xfId="7041"/>
    <cellStyle name="Normal 10 37 2 2 5 3" xfId="7042"/>
    <cellStyle name="Normal 10 37 2 2 5 4" xfId="7043"/>
    <cellStyle name="Normal 10 37 2 2 6" xfId="7044"/>
    <cellStyle name="Normal 10 37 2 2 7" xfId="7045"/>
    <cellStyle name="Normal 10 37 2 2 8" xfId="7046"/>
    <cellStyle name="Normal 10 37 2 2 9" xfId="7047"/>
    <cellStyle name="Normal 10 37 2 3" xfId="7048"/>
    <cellStyle name="Normal 10 37 2 3 2" xfId="7049"/>
    <cellStyle name="Normal 10 37 2 3 2 2" xfId="7050"/>
    <cellStyle name="Normal 10 37 2 3 2 2 2" xfId="7051"/>
    <cellStyle name="Normal 10 37 2 3 2 2 2 2" xfId="7052"/>
    <cellStyle name="Normal 10 37 2 3 2 2 2 3" xfId="7053"/>
    <cellStyle name="Normal 10 37 2 3 2 2 2 4" xfId="7054"/>
    <cellStyle name="Normal 10 37 2 3 2 2 3" xfId="7055"/>
    <cellStyle name="Normal 10 37 2 3 2 2 4" xfId="7056"/>
    <cellStyle name="Normal 10 37 2 3 2 2 5" xfId="7057"/>
    <cellStyle name="Normal 10 37 2 3 2 3" xfId="7058"/>
    <cellStyle name="Normal 10 37 2 3 2 3 2" xfId="7059"/>
    <cellStyle name="Normal 10 37 2 3 2 3 3" xfId="7060"/>
    <cellStyle name="Normal 10 37 2 3 2 3 4" xfId="7061"/>
    <cellStyle name="Normal 10 37 2 3 2 4" xfId="7062"/>
    <cellStyle name="Normal 10 37 2 3 2 5" xfId="7063"/>
    <cellStyle name="Normal 10 37 2 3 2 6" xfId="7064"/>
    <cellStyle name="Normal 10 37 2 3 3" xfId="7065"/>
    <cellStyle name="Normal 10 37 2 3 3 2" xfId="7066"/>
    <cellStyle name="Normal 10 37 2 3 3 2 2" xfId="7067"/>
    <cellStyle name="Normal 10 37 2 3 3 2 3" xfId="7068"/>
    <cellStyle name="Normal 10 37 2 3 3 2 4" xfId="7069"/>
    <cellStyle name="Normal 10 37 2 3 3 3" xfId="7070"/>
    <cellStyle name="Normal 10 37 2 3 3 4" xfId="7071"/>
    <cellStyle name="Normal 10 37 2 3 3 5" xfId="7072"/>
    <cellStyle name="Normal 10 37 2 3 3 6" xfId="7073"/>
    <cellStyle name="Normal 10 37 2 3 4" xfId="7074"/>
    <cellStyle name="Normal 10 37 2 3 4 2" xfId="7075"/>
    <cellStyle name="Normal 10 37 2 3 4 3" xfId="7076"/>
    <cellStyle name="Normal 10 37 2 3 4 4" xfId="7077"/>
    <cellStyle name="Normal 10 37 2 3 5" xfId="7078"/>
    <cellStyle name="Normal 10 37 2 3 6" xfId="7079"/>
    <cellStyle name="Normal 10 37 2 3 7" xfId="7080"/>
    <cellStyle name="Normal 10 37 2 3 8" xfId="7081"/>
    <cellStyle name="Normal 10 37 2 4" xfId="7082"/>
    <cellStyle name="Normal 10 37 2 4 2" xfId="7083"/>
    <cellStyle name="Normal 10 37 2 4 2 2" xfId="7084"/>
    <cellStyle name="Normal 10 37 2 4 2 2 2" xfId="7085"/>
    <cellStyle name="Normal 10 37 2 4 2 2 3" xfId="7086"/>
    <cellStyle name="Normal 10 37 2 4 2 2 4" xfId="7087"/>
    <cellStyle name="Normal 10 37 2 4 2 3" xfId="7088"/>
    <cellStyle name="Normal 10 37 2 4 2 4" xfId="7089"/>
    <cellStyle name="Normal 10 37 2 4 2 5" xfId="7090"/>
    <cellStyle name="Normal 10 37 2 4 3" xfId="7091"/>
    <cellStyle name="Normal 10 37 2 4 3 2" xfId="7092"/>
    <cellStyle name="Normal 10 37 2 4 3 3" xfId="7093"/>
    <cellStyle name="Normal 10 37 2 4 3 4" xfId="7094"/>
    <cellStyle name="Normal 10 37 2 4 4" xfId="7095"/>
    <cellStyle name="Normal 10 37 2 4 5" xfId="7096"/>
    <cellStyle name="Normal 10 37 2 4 6" xfId="7097"/>
    <cellStyle name="Normal 10 37 2 5" xfId="7098"/>
    <cellStyle name="Normal 10 37 2 5 2" xfId="7099"/>
    <cellStyle name="Normal 10 37 2 5 2 2" xfId="7100"/>
    <cellStyle name="Normal 10 37 2 5 2 3" xfId="7101"/>
    <cellStyle name="Normal 10 37 2 5 2 4" xfId="7102"/>
    <cellStyle name="Normal 10 37 2 5 3" xfId="7103"/>
    <cellStyle name="Normal 10 37 2 5 4" xfId="7104"/>
    <cellStyle name="Normal 10 37 2 5 5" xfId="7105"/>
    <cellStyle name="Normal 10 37 2 5 6" xfId="7106"/>
    <cellStyle name="Normal 10 37 2 6" xfId="7107"/>
    <cellStyle name="Normal 10 37 2 6 2" xfId="7108"/>
    <cellStyle name="Normal 10 37 2 6 3" xfId="7109"/>
    <cellStyle name="Normal 10 37 2 6 4" xfId="7110"/>
    <cellStyle name="Normal 10 37 2 7" xfId="7111"/>
    <cellStyle name="Normal 10 37 2 8" xfId="7112"/>
    <cellStyle name="Normal 10 37 2 9" xfId="7113"/>
    <cellStyle name="Normal 10 37 3" xfId="7114"/>
    <cellStyle name="Normal 10 37 3 2" xfId="7115"/>
    <cellStyle name="Normal 10 37 3 2 2" xfId="7116"/>
    <cellStyle name="Normal 10 37 3 2 2 2" xfId="7117"/>
    <cellStyle name="Normal 10 37 3 2 2 2 2" xfId="7118"/>
    <cellStyle name="Normal 10 37 3 2 2 2 2 2" xfId="7119"/>
    <cellStyle name="Normal 10 37 3 2 2 2 2 3" xfId="7120"/>
    <cellStyle name="Normal 10 37 3 2 2 2 2 4" xfId="7121"/>
    <cellStyle name="Normal 10 37 3 2 2 2 3" xfId="7122"/>
    <cellStyle name="Normal 10 37 3 2 2 2 4" xfId="7123"/>
    <cellStyle name="Normal 10 37 3 2 2 2 5" xfId="7124"/>
    <cellStyle name="Normal 10 37 3 2 2 3" xfId="7125"/>
    <cellStyle name="Normal 10 37 3 2 2 3 2" xfId="7126"/>
    <cellStyle name="Normal 10 37 3 2 2 3 3" xfId="7127"/>
    <cellStyle name="Normal 10 37 3 2 2 3 4" xfId="7128"/>
    <cellStyle name="Normal 10 37 3 2 2 4" xfId="7129"/>
    <cellStyle name="Normal 10 37 3 2 2 5" xfId="7130"/>
    <cellStyle name="Normal 10 37 3 2 2 6" xfId="7131"/>
    <cellStyle name="Normal 10 37 3 2 3" xfId="7132"/>
    <cellStyle name="Normal 10 37 3 2 3 2" xfId="7133"/>
    <cellStyle name="Normal 10 37 3 2 3 2 2" xfId="7134"/>
    <cellStyle name="Normal 10 37 3 2 3 2 3" xfId="7135"/>
    <cellStyle name="Normal 10 37 3 2 3 2 4" xfId="7136"/>
    <cellStyle name="Normal 10 37 3 2 3 3" xfId="7137"/>
    <cellStyle name="Normal 10 37 3 2 3 4" xfId="7138"/>
    <cellStyle name="Normal 10 37 3 2 3 5" xfId="7139"/>
    <cellStyle name="Normal 10 37 3 2 3 6" xfId="7140"/>
    <cellStyle name="Normal 10 37 3 2 4" xfId="7141"/>
    <cellStyle name="Normal 10 37 3 2 4 2" xfId="7142"/>
    <cellStyle name="Normal 10 37 3 2 4 3" xfId="7143"/>
    <cellStyle name="Normal 10 37 3 2 4 4" xfId="7144"/>
    <cellStyle name="Normal 10 37 3 2 5" xfId="7145"/>
    <cellStyle name="Normal 10 37 3 2 6" xfId="7146"/>
    <cellStyle name="Normal 10 37 3 2 7" xfId="7147"/>
    <cellStyle name="Normal 10 37 3 2 8" xfId="7148"/>
    <cellStyle name="Normal 10 37 3 3" xfId="7149"/>
    <cellStyle name="Normal 10 37 3 3 2" xfId="7150"/>
    <cellStyle name="Normal 10 37 3 3 2 2" xfId="7151"/>
    <cellStyle name="Normal 10 37 3 3 2 2 2" xfId="7152"/>
    <cellStyle name="Normal 10 37 3 3 2 2 3" xfId="7153"/>
    <cellStyle name="Normal 10 37 3 3 2 2 4" xfId="7154"/>
    <cellStyle name="Normal 10 37 3 3 2 3" xfId="7155"/>
    <cellStyle name="Normal 10 37 3 3 2 4" xfId="7156"/>
    <cellStyle name="Normal 10 37 3 3 2 5" xfId="7157"/>
    <cellStyle name="Normal 10 37 3 3 3" xfId="7158"/>
    <cellStyle name="Normal 10 37 3 3 3 2" xfId="7159"/>
    <cellStyle name="Normal 10 37 3 3 3 3" xfId="7160"/>
    <cellStyle name="Normal 10 37 3 3 3 4" xfId="7161"/>
    <cellStyle name="Normal 10 37 3 3 4" xfId="7162"/>
    <cellStyle name="Normal 10 37 3 3 5" xfId="7163"/>
    <cellStyle name="Normal 10 37 3 3 6" xfId="7164"/>
    <cellStyle name="Normal 10 37 3 4" xfId="7165"/>
    <cellStyle name="Normal 10 37 3 4 2" xfId="7166"/>
    <cellStyle name="Normal 10 37 3 4 2 2" xfId="7167"/>
    <cellStyle name="Normal 10 37 3 4 2 3" xfId="7168"/>
    <cellStyle name="Normal 10 37 3 4 2 4" xfId="7169"/>
    <cellStyle name="Normal 10 37 3 4 3" xfId="7170"/>
    <cellStyle name="Normal 10 37 3 4 4" xfId="7171"/>
    <cellStyle name="Normal 10 37 3 4 5" xfId="7172"/>
    <cellStyle name="Normal 10 37 3 4 6" xfId="7173"/>
    <cellStyle name="Normal 10 37 3 5" xfId="7174"/>
    <cellStyle name="Normal 10 37 3 5 2" xfId="7175"/>
    <cellStyle name="Normal 10 37 3 5 3" xfId="7176"/>
    <cellStyle name="Normal 10 37 3 5 4" xfId="7177"/>
    <cellStyle name="Normal 10 37 3 6" xfId="7178"/>
    <cellStyle name="Normal 10 37 3 7" xfId="7179"/>
    <cellStyle name="Normal 10 37 3 8" xfId="7180"/>
    <cellStyle name="Normal 10 37 3 9" xfId="7181"/>
    <cellStyle name="Normal 10 37 4" xfId="7182"/>
    <cellStyle name="Normal 10 37 4 2" xfId="7183"/>
    <cellStyle name="Normal 10 37 4 2 2" xfId="7184"/>
    <cellStyle name="Normal 10 37 4 2 2 2" xfId="7185"/>
    <cellStyle name="Normal 10 37 4 2 2 2 2" xfId="7186"/>
    <cellStyle name="Normal 10 37 4 2 2 2 2 2" xfId="7187"/>
    <cellStyle name="Normal 10 37 4 2 2 2 2 3" xfId="7188"/>
    <cellStyle name="Normal 10 37 4 2 2 2 2 4" xfId="7189"/>
    <cellStyle name="Normal 10 37 4 2 2 2 3" xfId="7190"/>
    <cellStyle name="Normal 10 37 4 2 2 2 4" xfId="7191"/>
    <cellStyle name="Normal 10 37 4 2 2 2 5" xfId="7192"/>
    <cellStyle name="Normal 10 37 4 2 2 3" xfId="7193"/>
    <cellStyle name="Normal 10 37 4 2 2 3 2" xfId="7194"/>
    <cellStyle name="Normal 10 37 4 2 2 3 3" xfId="7195"/>
    <cellStyle name="Normal 10 37 4 2 2 3 4" xfId="7196"/>
    <cellStyle name="Normal 10 37 4 2 2 4" xfId="7197"/>
    <cellStyle name="Normal 10 37 4 2 2 5" xfId="7198"/>
    <cellStyle name="Normal 10 37 4 2 2 6" xfId="7199"/>
    <cellStyle name="Normal 10 37 4 2 3" xfId="7200"/>
    <cellStyle name="Normal 10 37 4 2 3 2" xfId="7201"/>
    <cellStyle name="Normal 10 37 4 2 3 2 2" xfId="7202"/>
    <cellStyle name="Normal 10 37 4 2 3 2 3" xfId="7203"/>
    <cellStyle name="Normal 10 37 4 2 3 2 4" xfId="7204"/>
    <cellStyle name="Normal 10 37 4 2 3 3" xfId="7205"/>
    <cellStyle name="Normal 10 37 4 2 3 4" xfId="7206"/>
    <cellStyle name="Normal 10 37 4 2 3 5" xfId="7207"/>
    <cellStyle name="Normal 10 37 4 2 3 6" xfId="7208"/>
    <cellStyle name="Normal 10 37 4 2 4" xfId="7209"/>
    <cellStyle name="Normal 10 37 4 2 4 2" xfId="7210"/>
    <cellStyle name="Normal 10 37 4 2 4 3" xfId="7211"/>
    <cellStyle name="Normal 10 37 4 2 4 4" xfId="7212"/>
    <cellStyle name="Normal 10 37 4 2 5" xfId="7213"/>
    <cellStyle name="Normal 10 37 4 2 6" xfId="7214"/>
    <cellStyle name="Normal 10 37 4 2 7" xfId="7215"/>
    <cellStyle name="Normal 10 37 4 2 8" xfId="7216"/>
    <cellStyle name="Normal 10 37 4 3" xfId="7217"/>
    <cellStyle name="Normal 10 37 4 3 2" xfId="7218"/>
    <cellStyle name="Normal 10 37 4 3 2 2" xfId="7219"/>
    <cellStyle name="Normal 10 37 4 3 2 2 2" xfId="7220"/>
    <cellStyle name="Normal 10 37 4 3 2 2 3" xfId="7221"/>
    <cellStyle name="Normal 10 37 4 3 2 2 4" xfId="7222"/>
    <cellStyle name="Normal 10 37 4 3 2 3" xfId="7223"/>
    <cellStyle name="Normal 10 37 4 3 2 4" xfId="7224"/>
    <cellStyle name="Normal 10 37 4 3 2 5" xfId="7225"/>
    <cellStyle name="Normal 10 37 4 3 3" xfId="7226"/>
    <cellStyle name="Normal 10 37 4 3 3 2" xfId="7227"/>
    <cellStyle name="Normal 10 37 4 3 3 3" xfId="7228"/>
    <cellStyle name="Normal 10 37 4 3 3 4" xfId="7229"/>
    <cellStyle name="Normal 10 37 4 3 4" xfId="7230"/>
    <cellStyle name="Normal 10 37 4 3 5" xfId="7231"/>
    <cellStyle name="Normal 10 37 4 3 6" xfId="7232"/>
    <cellStyle name="Normal 10 37 4 4" xfId="7233"/>
    <cellStyle name="Normal 10 37 4 4 2" xfId="7234"/>
    <cellStyle name="Normal 10 37 4 4 2 2" xfId="7235"/>
    <cellStyle name="Normal 10 37 4 4 2 3" xfId="7236"/>
    <cellStyle name="Normal 10 37 4 4 2 4" xfId="7237"/>
    <cellStyle name="Normal 10 37 4 4 3" xfId="7238"/>
    <cellStyle name="Normal 10 37 4 4 4" xfId="7239"/>
    <cellStyle name="Normal 10 37 4 4 5" xfId="7240"/>
    <cellStyle name="Normal 10 37 4 4 6" xfId="7241"/>
    <cellStyle name="Normal 10 37 4 5" xfId="7242"/>
    <cellStyle name="Normal 10 37 4 5 2" xfId="7243"/>
    <cellStyle name="Normal 10 37 4 5 3" xfId="7244"/>
    <cellStyle name="Normal 10 37 4 5 4" xfId="7245"/>
    <cellStyle name="Normal 10 37 4 6" xfId="7246"/>
    <cellStyle name="Normal 10 37 4 7" xfId="7247"/>
    <cellStyle name="Normal 10 37 4 8" xfId="7248"/>
    <cellStyle name="Normal 10 37 4 9" xfId="7249"/>
    <cellStyle name="Normal 10 37 5" xfId="7250"/>
    <cellStyle name="Normal 10 37 5 2" xfId="7251"/>
    <cellStyle name="Normal 10 37 5 2 2" xfId="7252"/>
    <cellStyle name="Normal 10 37 5 2 2 2" xfId="7253"/>
    <cellStyle name="Normal 10 37 5 2 2 2 2" xfId="7254"/>
    <cellStyle name="Normal 10 37 5 2 2 2 2 2" xfId="7255"/>
    <cellStyle name="Normal 10 37 5 2 2 2 2 3" xfId="7256"/>
    <cellStyle name="Normal 10 37 5 2 2 2 2 4" xfId="7257"/>
    <cellStyle name="Normal 10 37 5 2 2 2 3" xfId="7258"/>
    <cellStyle name="Normal 10 37 5 2 2 2 4" xfId="7259"/>
    <cellStyle name="Normal 10 37 5 2 2 2 5" xfId="7260"/>
    <cellStyle name="Normal 10 37 5 2 2 3" xfId="7261"/>
    <cellStyle name="Normal 10 37 5 2 2 3 2" xfId="7262"/>
    <cellStyle name="Normal 10 37 5 2 2 3 3" xfId="7263"/>
    <cellStyle name="Normal 10 37 5 2 2 3 4" xfId="7264"/>
    <cellStyle name="Normal 10 37 5 2 2 4" xfId="7265"/>
    <cellStyle name="Normal 10 37 5 2 2 5" xfId="7266"/>
    <cellStyle name="Normal 10 37 5 2 2 6" xfId="7267"/>
    <cellStyle name="Normal 10 37 5 2 3" xfId="7268"/>
    <cellStyle name="Normal 10 37 5 2 3 2" xfId="7269"/>
    <cellStyle name="Normal 10 37 5 2 3 2 2" xfId="7270"/>
    <cellStyle name="Normal 10 37 5 2 3 2 3" xfId="7271"/>
    <cellStyle name="Normal 10 37 5 2 3 2 4" xfId="7272"/>
    <cellStyle name="Normal 10 37 5 2 3 3" xfId="7273"/>
    <cellStyle name="Normal 10 37 5 2 3 4" xfId="7274"/>
    <cellStyle name="Normal 10 37 5 2 3 5" xfId="7275"/>
    <cellStyle name="Normal 10 37 5 2 3 6" xfId="7276"/>
    <cellStyle name="Normal 10 37 5 2 4" xfId="7277"/>
    <cellStyle name="Normal 10 37 5 2 4 2" xfId="7278"/>
    <cellStyle name="Normal 10 37 5 2 4 3" xfId="7279"/>
    <cellStyle name="Normal 10 37 5 2 4 4" xfId="7280"/>
    <cellStyle name="Normal 10 37 5 2 5" xfId="7281"/>
    <cellStyle name="Normal 10 37 5 2 6" xfId="7282"/>
    <cellStyle name="Normal 10 37 5 2 7" xfId="7283"/>
    <cellStyle name="Normal 10 37 5 2 8" xfId="7284"/>
    <cellStyle name="Normal 10 37 5 3" xfId="7285"/>
    <cellStyle name="Normal 10 37 5 3 2" xfId="7286"/>
    <cellStyle name="Normal 10 37 5 3 2 2" xfId="7287"/>
    <cellStyle name="Normal 10 37 5 3 2 2 2" xfId="7288"/>
    <cellStyle name="Normal 10 37 5 3 2 2 3" xfId="7289"/>
    <cellStyle name="Normal 10 37 5 3 2 2 4" xfId="7290"/>
    <cellStyle name="Normal 10 37 5 3 2 3" xfId="7291"/>
    <cellStyle name="Normal 10 37 5 3 2 4" xfId="7292"/>
    <cellStyle name="Normal 10 37 5 3 2 5" xfId="7293"/>
    <cellStyle name="Normal 10 37 5 3 3" xfId="7294"/>
    <cellStyle name="Normal 10 37 5 3 3 2" xfId="7295"/>
    <cellStyle name="Normal 10 37 5 3 3 3" xfId="7296"/>
    <cellStyle name="Normal 10 37 5 3 3 4" xfId="7297"/>
    <cellStyle name="Normal 10 37 5 3 4" xfId="7298"/>
    <cellStyle name="Normal 10 37 5 3 5" xfId="7299"/>
    <cellStyle name="Normal 10 37 5 3 6" xfId="7300"/>
    <cellStyle name="Normal 10 37 5 4" xfId="7301"/>
    <cellStyle name="Normal 10 37 5 4 2" xfId="7302"/>
    <cellStyle name="Normal 10 37 5 4 2 2" xfId="7303"/>
    <cellStyle name="Normal 10 37 5 4 2 3" xfId="7304"/>
    <cellStyle name="Normal 10 37 5 4 2 4" xfId="7305"/>
    <cellStyle name="Normal 10 37 5 4 3" xfId="7306"/>
    <cellStyle name="Normal 10 37 5 4 4" xfId="7307"/>
    <cellStyle name="Normal 10 37 5 4 5" xfId="7308"/>
    <cellStyle name="Normal 10 37 5 4 6" xfId="7309"/>
    <cellStyle name="Normal 10 37 5 5" xfId="7310"/>
    <cellStyle name="Normal 10 37 5 5 2" xfId="7311"/>
    <cellStyle name="Normal 10 37 5 5 3" xfId="7312"/>
    <cellStyle name="Normal 10 37 5 5 4" xfId="7313"/>
    <cellStyle name="Normal 10 37 5 6" xfId="7314"/>
    <cellStyle name="Normal 10 37 5 7" xfId="7315"/>
    <cellStyle name="Normal 10 37 5 8" xfId="7316"/>
    <cellStyle name="Normal 10 37 5 9" xfId="7317"/>
    <cellStyle name="Normal 10 37 6" xfId="7318"/>
    <cellStyle name="Normal 10 37 6 2" xfId="7319"/>
    <cellStyle name="Normal 10 37 6 2 2" xfId="7320"/>
    <cellStyle name="Normal 10 37 6 2 2 2" xfId="7321"/>
    <cellStyle name="Normal 10 37 6 2 2 2 2" xfId="7322"/>
    <cellStyle name="Normal 10 37 6 2 2 2 3" xfId="7323"/>
    <cellStyle name="Normal 10 37 6 2 2 2 4" xfId="7324"/>
    <cellStyle name="Normal 10 37 6 2 2 3" xfId="7325"/>
    <cellStyle name="Normal 10 37 6 2 2 4" xfId="7326"/>
    <cellStyle name="Normal 10 37 6 2 2 5" xfId="7327"/>
    <cellStyle name="Normal 10 37 6 2 3" xfId="7328"/>
    <cellStyle name="Normal 10 37 6 2 3 2" xfId="7329"/>
    <cellStyle name="Normal 10 37 6 2 3 3" xfId="7330"/>
    <cellStyle name="Normal 10 37 6 2 3 4" xfId="7331"/>
    <cellStyle name="Normal 10 37 6 2 4" xfId="7332"/>
    <cellStyle name="Normal 10 37 6 2 5" xfId="7333"/>
    <cellStyle name="Normal 10 37 6 2 6" xfId="7334"/>
    <cellStyle name="Normal 10 37 6 3" xfId="7335"/>
    <cellStyle name="Normal 10 37 6 3 2" xfId="7336"/>
    <cellStyle name="Normal 10 37 6 3 2 2" xfId="7337"/>
    <cellStyle name="Normal 10 37 6 3 2 3" xfId="7338"/>
    <cellStyle name="Normal 10 37 6 3 2 4" xfId="7339"/>
    <cellStyle name="Normal 10 37 6 3 3" xfId="7340"/>
    <cellStyle name="Normal 10 37 6 3 4" xfId="7341"/>
    <cellStyle name="Normal 10 37 6 3 5" xfId="7342"/>
    <cellStyle name="Normal 10 37 6 3 6" xfId="7343"/>
    <cellStyle name="Normal 10 37 6 4" xfId="7344"/>
    <cellStyle name="Normal 10 37 6 4 2" xfId="7345"/>
    <cellStyle name="Normal 10 37 6 4 3" xfId="7346"/>
    <cellStyle name="Normal 10 37 6 4 4" xfId="7347"/>
    <cellStyle name="Normal 10 37 6 5" xfId="7348"/>
    <cellStyle name="Normal 10 37 6 6" xfId="7349"/>
    <cellStyle name="Normal 10 37 6 7" xfId="7350"/>
    <cellStyle name="Normal 10 37 6 8" xfId="7351"/>
    <cellStyle name="Normal 10 37 7" xfId="7352"/>
    <cellStyle name="Normal 10 37 7 2" xfId="7353"/>
    <cellStyle name="Normal 10 37 7 2 2" xfId="7354"/>
    <cellStyle name="Normal 10 37 7 2 2 2" xfId="7355"/>
    <cellStyle name="Normal 10 37 7 2 2 3" xfId="7356"/>
    <cellStyle name="Normal 10 37 7 2 2 4" xfId="7357"/>
    <cellStyle name="Normal 10 37 7 2 3" xfId="7358"/>
    <cellStyle name="Normal 10 37 7 2 4" xfId="7359"/>
    <cellStyle name="Normal 10 37 7 2 5" xfId="7360"/>
    <cellStyle name="Normal 10 37 7 3" xfId="7361"/>
    <cellStyle name="Normal 10 37 7 3 2" xfId="7362"/>
    <cellStyle name="Normal 10 37 7 3 3" xfId="7363"/>
    <cellStyle name="Normal 10 37 7 3 4" xfId="7364"/>
    <cellStyle name="Normal 10 37 7 4" xfId="7365"/>
    <cellStyle name="Normal 10 37 7 5" xfId="7366"/>
    <cellStyle name="Normal 10 37 7 6" xfId="7367"/>
    <cellStyle name="Normal 10 37 8" xfId="7368"/>
    <cellStyle name="Normal 10 37 8 2" xfId="7369"/>
    <cellStyle name="Normal 10 37 8 2 2" xfId="7370"/>
    <cellStyle name="Normal 10 37 8 2 3" xfId="7371"/>
    <cellStyle name="Normal 10 37 8 2 4" xfId="7372"/>
    <cellStyle name="Normal 10 37 8 3" xfId="7373"/>
    <cellStyle name="Normal 10 37 8 4" xfId="7374"/>
    <cellStyle name="Normal 10 37 8 5" xfId="7375"/>
    <cellStyle name="Normal 10 37 8 6" xfId="7376"/>
    <cellStyle name="Normal 10 37 9" xfId="7377"/>
    <cellStyle name="Normal 10 37 9 2" xfId="7378"/>
    <cellStyle name="Normal 10 37 9 3" xfId="7379"/>
    <cellStyle name="Normal 10 37 9 4" xfId="7380"/>
    <cellStyle name="Normal 10 38" xfId="7381"/>
    <cellStyle name="Normal 10 38 10" xfId="7382"/>
    <cellStyle name="Normal 10 38 11" xfId="7383"/>
    <cellStyle name="Normal 10 38 12" xfId="7384"/>
    <cellStyle name="Normal 10 38 2" xfId="7385"/>
    <cellStyle name="Normal 10 38 2 10" xfId="7386"/>
    <cellStyle name="Normal 10 38 2 2" xfId="7387"/>
    <cellStyle name="Normal 10 38 2 2 2" xfId="7388"/>
    <cellStyle name="Normal 10 38 2 2 2 2" xfId="7389"/>
    <cellStyle name="Normal 10 38 2 2 2 2 2" xfId="7390"/>
    <cellStyle name="Normal 10 38 2 2 2 2 2 2" xfId="7391"/>
    <cellStyle name="Normal 10 38 2 2 2 2 2 2 2" xfId="7392"/>
    <cellStyle name="Normal 10 38 2 2 2 2 2 2 3" xfId="7393"/>
    <cellStyle name="Normal 10 38 2 2 2 2 2 2 4" xfId="7394"/>
    <cellStyle name="Normal 10 38 2 2 2 2 2 3" xfId="7395"/>
    <cellStyle name="Normal 10 38 2 2 2 2 2 4" xfId="7396"/>
    <cellStyle name="Normal 10 38 2 2 2 2 2 5" xfId="7397"/>
    <cellStyle name="Normal 10 38 2 2 2 2 3" xfId="7398"/>
    <cellStyle name="Normal 10 38 2 2 2 2 3 2" xfId="7399"/>
    <cellStyle name="Normal 10 38 2 2 2 2 3 3" xfId="7400"/>
    <cellStyle name="Normal 10 38 2 2 2 2 3 4" xfId="7401"/>
    <cellStyle name="Normal 10 38 2 2 2 2 4" xfId="7402"/>
    <cellStyle name="Normal 10 38 2 2 2 2 5" xfId="7403"/>
    <cellStyle name="Normal 10 38 2 2 2 2 6" xfId="7404"/>
    <cellStyle name="Normal 10 38 2 2 2 3" xfId="7405"/>
    <cellStyle name="Normal 10 38 2 2 2 3 2" xfId="7406"/>
    <cellStyle name="Normal 10 38 2 2 2 3 2 2" xfId="7407"/>
    <cellStyle name="Normal 10 38 2 2 2 3 2 3" xfId="7408"/>
    <cellStyle name="Normal 10 38 2 2 2 3 2 4" xfId="7409"/>
    <cellStyle name="Normal 10 38 2 2 2 3 3" xfId="7410"/>
    <cellStyle name="Normal 10 38 2 2 2 3 4" xfId="7411"/>
    <cellStyle name="Normal 10 38 2 2 2 3 5" xfId="7412"/>
    <cellStyle name="Normal 10 38 2 2 2 3 6" xfId="7413"/>
    <cellStyle name="Normal 10 38 2 2 2 4" xfId="7414"/>
    <cellStyle name="Normal 10 38 2 2 2 4 2" xfId="7415"/>
    <cellStyle name="Normal 10 38 2 2 2 4 3" xfId="7416"/>
    <cellStyle name="Normal 10 38 2 2 2 4 4" xfId="7417"/>
    <cellStyle name="Normal 10 38 2 2 2 5" xfId="7418"/>
    <cellStyle name="Normal 10 38 2 2 2 6" xfId="7419"/>
    <cellStyle name="Normal 10 38 2 2 2 7" xfId="7420"/>
    <cellStyle name="Normal 10 38 2 2 2 8" xfId="7421"/>
    <cellStyle name="Normal 10 38 2 2 3" xfId="7422"/>
    <cellStyle name="Normal 10 38 2 2 3 2" xfId="7423"/>
    <cellStyle name="Normal 10 38 2 2 3 2 2" xfId="7424"/>
    <cellStyle name="Normal 10 38 2 2 3 2 2 2" xfId="7425"/>
    <cellStyle name="Normal 10 38 2 2 3 2 2 3" xfId="7426"/>
    <cellStyle name="Normal 10 38 2 2 3 2 2 4" xfId="7427"/>
    <cellStyle name="Normal 10 38 2 2 3 2 3" xfId="7428"/>
    <cellStyle name="Normal 10 38 2 2 3 2 4" xfId="7429"/>
    <cellStyle name="Normal 10 38 2 2 3 2 5" xfId="7430"/>
    <cellStyle name="Normal 10 38 2 2 3 3" xfId="7431"/>
    <cellStyle name="Normal 10 38 2 2 3 3 2" xfId="7432"/>
    <cellStyle name="Normal 10 38 2 2 3 3 3" xfId="7433"/>
    <cellStyle name="Normal 10 38 2 2 3 3 4" xfId="7434"/>
    <cellStyle name="Normal 10 38 2 2 3 4" xfId="7435"/>
    <cellStyle name="Normal 10 38 2 2 3 5" xfId="7436"/>
    <cellStyle name="Normal 10 38 2 2 3 6" xfId="7437"/>
    <cellStyle name="Normal 10 38 2 2 4" xfId="7438"/>
    <cellStyle name="Normal 10 38 2 2 4 2" xfId="7439"/>
    <cellStyle name="Normal 10 38 2 2 4 2 2" xfId="7440"/>
    <cellStyle name="Normal 10 38 2 2 4 2 3" xfId="7441"/>
    <cellStyle name="Normal 10 38 2 2 4 2 4" xfId="7442"/>
    <cellStyle name="Normal 10 38 2 2 4 3" xfId="7443"/>
    <cellStyle name="Normal 10 38 2 2 4 4" xfId="7444"/>
    <cellStyle name="Normal 10 38 2 2 4 5" xfId="7445"/>
    <cellStyle name="Normal 10 38 2 2 4 6" xfId="7446"/>
    <cellStyle name="Normal 10 38 2 2 5" xfId="7447"/>
    <cellStyle name="Normal 10 38 2 2 5 2" xfId="7448"/>
    <cellStyle name="Normal 10 38 2 2 5 3" xfId="7449"/>
    <cellStyle name="Normal 10 38 2 2 5 4" xfId="7450"/>
    <cellStyle name="Normal 10 38 2 2 6" xfId="7451"/>
    <cellStyle name="Normal 10 38 2 2 7" xfId="7452"/>
    <cellStyle name="Normal 10 38 2 2 8" xfId="7453"/>
    <cellStyle name="Normal 10 38 2 2 9" xfId="7454"/>
    <cellStyle name="Normal 10 38 2 3" xfId="7455"/>
    <cellStyle name="Normal 10 38 2 3 2" xfId="7456"/>
    <cellStyle name="Normal 10 38 2 3 2 2" xfId="7457"/>
    <cellStyle name="Normal 10 38 2 3 2 2 2" xfId="7458"/>
    <cellStyle name="Normal 10 38 2 3 2 2 2 2" xfId="7459"/>
    <cellStyle name="Normal 10 38 2 3 2 2 2 3" xfId="7460"/>
    <cellStyle name="Normal 10 38 2 3 2 2 2 4" xfId="7461"/>
    <cellStyle name="Normal 10 38 2 3 2 2 3" xfId="7462"/>
    <cellStyle name="Normal 10 38 2 3 2 2 4" xfId="7463"/>
    <cellStyle name="Normal 10 38 2 3 2 2 5" xfId="7464"/>
    <cellStyle name="Normal 10 38 2 3 2 3" xfId="7465"/>
    <cellStyle name="Normal 10 38 2 3 2 3 2" xfId="7466"/>
    <cellStyle name="Normal 10 38 2 3 2 3 3" xfId="7467"/>
    <cellStyle name="Normal 10 38 2 3 2 3 4" xfId="7468"/>
    <cellStyle name="Normal 10 38 2 3 2 4" xfId="7469"/>
    <cellStyle name="Normal 10 38 2 3 2 5" xfId="7470"/>
    <cellStyle name="Normal 10 38 2 3 2 6" xfId="7471"/>
    <cellStyle name="Normal 10 38 2 3 3" xfId="7472"/>
    <cellStyle name="Normal 10 38 2 3 3 2" xfId="7473"/>
    <cellStyle name="Normal 10 38 2 3 3 2 2" xfId="7474"/>
    <cellStyle name="Normal 10 38 2 3 3 2 3" xfId="7475"/>
    <cellStyle name="Normal 10 38 2 3 3 2 4" xfId="7476"/>
    <cellStyle name="Normal 10 38 2 3 3 3" xfId="7477"/>
    <cellStyle name="Normal 10 38 2 3 3 4" xfId="7478"/>
    <cellStyle name="Normal 10 38 2 3 3 5" xfId="7479"/>
    <cellStyle name="Normal 10 38 2 3 3 6" xfId="7480"/>
    <cellStyle name="Normal 10 38 2 3 4" xfId="7481"/>
    <cellStyle name="Normal 10 38 2 3 4 2" xfId="7482"/>
    <cellStyle name="Normal 10 38 2 3 4 3" xfId="7483"/>
    <cellStyle name="Normal 10 38 2 3 4 4" xfId="7484"/>
    <cellStyle name="Normal 10 38 2 3 5" xfId="7485"/>
    <cellStyle name="Normal 10 38 2 3 6" xfId="7486"/>
    <cellStyle name="Normal 10 38 2 3 7" xfId="7487"/>
    <cellStyle name="Normal 10 38 2 3 8" xfId="7488"/>
    <cellStyle name="Normal 10 38 2 4" xfId="7489"/>
    <cellStyle name="Normal 10 38 2 4 2" xfId="7490"/>
    <cellStyle name="Normal 10 38 2 4 2 2" xfId="7491"/>
    <cellStyle name="Normal 10 38 2 4 2 2 2" xfId="7492"/>
    <cellStyle name="Normal 10 38 2 4 2 2 3" xfId="7493"/>
    <cellStyle name="Normal 10 38 2 4 2 2 4" xfId="7494"/>
    <cellStyle name="Normal 10 38 2 4 2 3" xfId="7495"/>
    <cellStyle name="Normal 10 38 2 4 2 4" xfId="7496"/>
    <cellStyle name="Normal 10 38 2 4 2 5" xfId="7497"/>
    <cellStyle name="Normal 10 38 2 4 3" xfId="7498"/>
    <cellStyle name="Normal 10 38 2 4 3 2" xfId="7499"/>
    <cellStyle name="Normal 10 38 2 4 3 3" xfId="7500"/>
    <cellStyle name="Normal 10 38 2 4 3 4" xfId="7501"/>
    <cellStyle name="Normal 10 38 2 4 4" xfId="7502"/>
    <cellStyle name="Normal 10 38 2 4 5" xfId="7503"/>
    <cellStyle name="Normal 10 38 2 4 6" xfId="7504"/>
    <cellStyle name="Normal 10 38 2 5" xfId="7505"/>
    <cellStyle name="Normal 10 38 2 5 2" xfId="7506"/>
    <cellStyle name="Normal 10 38 2 5 2 2" xfId="7507"/>
    <cellStyle name="Normal 10 38 2 5 2 3" xfId="7508"/>
    <cellStyle name="Normal 10 38 2 5 2 4" xfId="7509"/>
    <cellStyle name="Normal 10 38 2 5 3" xfId="7510"/>
    <cellStyle name="Normal 10 38 2 5 4" xfId="7511"/>
    <cellStyle name="Normal 10 38 2 5 5" xfId="7512"/>
    <cellStyle name="Normal 10 38 2 5 6" xfId="7513"/>
    <cellStyle name="Normal 10 38 2 6" xfId="7514"/>
    <cellStyle name="Normal 10 38 2 6 2" xfId="7515"/>
    <cellStyle name="Normal 10 38 2 6 3" xfId="7516"/>
    <cellStyle name="Normal 10 38 2 6 4" xfId="7517"/>
    <cellStyle name="Normal 10 38 2 7" xfId="7518"/>
    <cellStyle name="Normal 10 38 2 8" xfId="7519"/>
    <cellStyle name="Normal 10 38 2 9" xfId="7520"/>
    <cellStyle name="Normal 10 38 3" xfId="7521"/>
    <cellStyle name="Normal 10 38 3 2" xfId="7522"/>
    <cellStyle name="Normal 10 38 3 2 2" xfId="7523"/>
    <cellStyle name="Normal 10 38 3 2 2 2" xfId="7524"/>
    <cellStyle name="Normal 10 38 3 2 2 2 2" xfId="7525"/>
    <cellStyle name="Normal 10 38 3 2 2 2 2 2" xfId="7526"/>
    <cellStyle name="Normal 10 38 3 2 2 2 2 3" xfId="7527"/>
    <cellStyle name="Normal 10 38 3 2 2 2 2 4" xfId="7528"/>
    <cellStyle name="Normal 10 38 3 2 2 2 3" xfId="7529"/>
    <cellStyle name="Normal 10 38 3 2 2 2 4" xfId="7530"/>
    <cellStyle name="Normal 10 38 3 2 2 2 5" xfId="7531"/>
    <cellStyle name="Normal 10 38 3 2 2 3" xfId="7532"/>
    <cellStyle name="Normal 10 38 3 2 2 3 2" xfId="7533"/>
    <cellStyle name="Normal 10 38 3 2 2 3 3" xfId="7534"/>
    <cellStyle name="Normal 10 38 3 2 2 3 4" xfId="7535"/>
    <cellStyle name="Normal 10 38 3 2 2 4" xfId="7536"/>
    <cellStyle name="Normal 10 38 3 2 2 5" xfId="7537"/>
    <cellStyle name="Normal 10 38 3 2 2 6" xfId="7538"/>
    <cellStyle name="Normal 10 38 3 2 3" xfId="7539"/>
    <cellStyle name="Normal 10 38 3 2 3 2" xfId="7540"/>
    <cellStyle name="Normal 10 38 3 2 3 2 2" xfId="7541"/>
    <cellStyle name="Normal 10 38 3 2 3 2 3" xfId="7542"/>
    <cellStyle name="Normal 10 38 3 2 3 2 4" xfId="7543"/>
    <cellStyle name="Normal 10 38 3 2 3 3" xfId="7544"/>
    <cellStyle name="Normal 10 38 3 2 3 4" xfId="7545"/>
    <cellStyle name="Normal 10 38 3 2 3 5" xfId="7546"/>
    <cellStyle name="Normal 10 38 3 2 3 6" xfId="7547"/>
    <cellStyle name="Normal 10 38 3 2 4" xfId="7548"/>
    <cellStyle name="Normal 10 38 3 2 4 2" xfId="7549"/>
    <cellStyle name="Normal 10 38 3 2 4 3" xfId="7550"/>
    <cellStyle name="Normal 10 38 3 2 4 4" xfId="7551"/>
    <cellStyle name="Normal 10 38 3 2 5" xfId="7552"/>
    <cellStyle name="Normal 10 38 3 2 6" xfId="7553"/>
    <cellStyle name="Normal 10 38 3 2 7" xfId="7554"/>
    <cellStyle name="Normal 10 38 3 2 8" xfId="7555"/>
    <cellStyle name="Normal 10 38 3 3" xfId="7556"/>
    <cellStyle name="Normal 10 38 3 3 2" xfId="7557"/>
    <cellStyle name="Normal 10 38 3 3 2 2" xfId="7558"/>
    <cellStyle name="Normal 10 38 3 3 2 2 2" xfId="7559"/>
    <cellStyle name="Normal 10 38 3 3 2 2 3" xfId="7560"/>
    <cellStyle name="Normal 10 38 3 3 2 2 4" xfId="7561"/>
    <cellStyle name="Normal 10 38 3 3 2 3" xfId="7562"/>
    <cellStyle name="Normal 10 38 3 3 2 4" xfId="7563"/>
    <cellStyle name="Normal 10 38 3 3 2 5" xfId="7564"/>
    <cellStyle name="Normal 10 38 3 3 3" xfId="7565"/>
    <cellStyle name="Normal 10 38 3 3 3 2" xfId="7566"/>
    <cellStyle name="Normal 10 38 3 3 3 3" xfId="7567"/>
    <cellStyle name="Normal 10 38 3 3 3 4" xfId="7568"/>
    <cellStyle name="Normal 10 38 3 3 4" xfId="7569"/>
    <cellStyle name="Normal 10 38 3 3 5" xfId="7570"/>
    <cellStyle name="Normal 10 38 3 3 6" xfId="7571"/>
    <cellStyle name="Normal 10 38 3 4" xfId="7572"/>
    <cellStyle name="Normal 10 38 3 4 2" xfId="7573"/>
    <cellStyle name="Normal 10 38 3 4 2 2" xfId="7574"/>
    <cellStyle name="Normal 10 38 3 4 2 3" xfId="7575"/>
    <cellStyle name="Normal 10 38 3 4 2 4" xfId="7576"/>
    <cellStyle name="Normal 10 38 3 4 3" xfId="7577"/>
    <cellStyle name="Normal 10 38 3 4 4" xfId="7578"/>
    <cellStyle name="Normal 10 38 3 4 5" xfId="7579"/>
    <cellStyle name="Normal 10 38 3 4 6" xfId="7580"/>
    <cellStyle name="Normal 10 38 3 5" xfId="7581"/>
    <cellStyle name="Normal 10 38 3 5 2" xfId="7582"/>
    <cellStyle name="Normal 10 38 3 5 3" xfId="7583"/>
    <cellStyle name="Normal 10 38 3 5 4" xfId="7584"/>
    <cellStyle name="Normal 10 38 3 6" xfId="7585"/>
    <cellStyle name="Normal 10 38 3 7" xfId="7586"/>
    <cellStyle name="Normal 10 38 3 8" xfId="7587"/>
    <cellStyle name="Normal 10 38 3 9" xfId="7588"/>
    <cellStyle name="Normal 10 38 4" xfId="7589"/>
    <cellStyle name="Normal 10 38 4 2" xfId="7590"/>
    <cellStyle name="Normal 10 38 4 2 2" xfId="7591"/>
    <cellStyle name="Normal 10 38 4 2 2 2" xfId="7592"/>
    <cellStyle name="Normal 10 38 4 2 2 2 2" xfId="7593"/>
    <cellStyle name="Normal 10 38 4 2 2 2 2 2" xfId="7594"/>
    <cellStyle name="Normal 10 38 4 2 2 2 2 3" xfId="7595"/>
    <cellStyle name="Normal 10 38 4 2 2 2 2 4" xfId="7596"/>
    <cellStyle name="Normal 10 38 4 2 2 2 3" xfId="7597"/>
    <cellStyle name="Normal 10 38 4 2 2 2 4" xfId="7598"/>
    <cellStyle name="Normal 10 38 4 2 2 2 5" xfId="7599"/>
    <cellStyle name="Normal 10 38 4 2 2 3" xfId="7600"/>
    <cellStyle name="Normal 10 38 4 2 2 3 2" xfId="7601"/>
    <cellStyle name="Normal 10 38 4 2 2 3 3" xfId="7602"/>
    <cellStyle name="Normal 10 38 4 2 2 3 4" xfId="7603"/>
    <cellStyle name="Normal 10 38 4 2 2 4" xfId="7604"/>
    <cellStyle name="Normal 10 38 4 2 2 5" xfId="7605"/>
    <cellStyle name="Normal 10 38 4 2 2 6" xfId="7606"/>
    <cellStyle name="Normal 10 38 4 2 3" xfId="7607"/>
    <cellStyle name="Normal 10 38 4 2 3 2" xfId="7608"/>
    <cellStyle name="Normal 10 38 4 2 3 2 2" xfId="7609"/>
    <cellStyle name="Normal 10 38 4 2 3 2 3" xfId="7610"/>
    <cellStyle name="Normal 10 38 4 2 3 2 4" xfId="7611"/>
    <cellStyle name="Normal 10 38 4 2 3 3" xfId="7612"/>
    <cellStyle name="Normal 10 38 4 2 3 4" xfId="7613"/>
    <cellStyle name="Normal 10 38 4 2 3 5" xfId="7614"/>
    <cellStyle name="Normal 10 38 4 2 3 6" xfId="7615"/>
    <cellStyle name="Normal 10 38 4 2 4" xfId="7616"/>
    <cellStyle name="Normal 10 38 4 2 4 2" xfId="7617"/>
    <cellStyle name="Normal 10 38 4 2 4 3" xfId="7618"/>
    <cellStyle name="Normal 10 38 4 2 4 4" xfId="7619"/>
    <cellStyle name="Normal 10 38 4 2 5" xfId="7620"/>
    <cellStyle name="Normal 10 38 4 2 6" xfId="7621"/>
    <cellStyle name="Normal 10 38 4 2 7" xfId="7622"/>
    <cellStyle name="Normal 10 38 4 2 8" xfId="7623"/>
    <cellStyle name="Normal 10 38 4 3" xfId="7624"/>
    <cellStyle name="Normal 10 38 4 3 2" xfId="7625"/>
    <cellStyle name="Normal 10 38 4 3 2 2" xfId="7626"/>
    <cellStyle name="Normal 10 38 4 3 2 2 2" xfId="7627"/>
    <cellStyle name="Normal 10 38 4 3 2 2 3" xfId="7628"/>
    <cellStyle name="Normal 10 38 4 3 2 2 4" xfId="7629"/>
    <cellStyle name="Normal 10 38 4 3 2 3" xfId="7630"/>
    <cellStyle name="Normal 10 38 4 3 2 4" xfId="7631"/>
    <cellStyle name="Normal 10 38 4 3 2 5" xfId="7632"/>
    <cellStyle name="Normal 10 38 4 3 3" xfId="7633"/>
    <cellStyle name="Normal 10 38 4 3 3 2" xfId="7634"/>
    <cellStyle name="Normal 10 38 4 3 3 3" xfId="7635"/>
    <cellStyle name="Normal 10 38 4 3 3 4" xfId="7636"/>
    <cellStyle name="Normal 10 38 4 3 4" xfId="7637"/>
    <cellStyle name="Normal 10 38 4 3 5" xfId="7638"/>
    <cellStyle name="Normal 10 38 4 3 6" xfId="7639"/>
    <cellStyle name="Normal 10 38 4 4" xfId="7640"/>
    <cellStyle name="Normal 10 38 4 4 2" xfId="7641"/>
    <cellStyle name="Normal 10 38 4 4 2 2" xfId="7642"/>
    <cellStyle name="Normal 10 38 4 4 2 3" xfId="7643"/>
    <cellStyle name="Normal 10 38 4 4 2 4" xfId="7644"/>
    <cellStyle name="Normal 10 38 4 4 3" xfId="7645"/>
    <cellStyle name="Normal 10 38 4 4 4" xfId="7646"/>
    <cellStyle name="Normal 10 38 4 4 5" xfId="7647"/>
    <cellStyle name="Normal 10 38 4 4 6" xfId="7648"/>
    <cellStyle name="Normal 10 38 4 5" xfId="7649"/>
    <cellStyle name="Normal 10 38 4 5 2" xfId="7650"/>
    <cellStyle name="Normal 10 38 4 5 3" xfId="7651"/>
    <cellStyle name="Normal 10 38 4 5 4" xfId="7652"/>
    <cellStyle name="Normal 10 38 4 6" xfId="7653"/>
    <cellStyle name="Normal 10 38 4 7" xfId="7654"/>
    <cellStyle name="Normal 10 38 4 8" xfId="7655"/>
    <cellStyle name="Normal 10 38 4 9" xfId="7656"/>
    <cellStyle name="Normal 10 38 5" xfId="7657"/>
    <cellStyle name="Normal 10 38 5 2" xfId="7658"/>
    <cellStyle name="Normal 10 38 5 2 2" xfId="7659"/>
    <cellStyle name="Normal 10 38 5 2 2 2" xfId="7660"/>
    <cellStyle name="Normal 10 38 5 2 2 2 2" xfId="7661"/>
    <cellStyle name="Normal 10 38 5 2 2 2 3" xfId="7662"/>
    <cellStyle name="Normal 10 38 5 2 2 2 4" xfId="7663"/>
    <cellStyle name="Normal 10 38 5 2 2 3" xfId="7664"/>
    <cellStyle name="Normal 10 38 5 2 2 4" xfId="7665"/>
    <cellStyle name="Normal 10 38 5 2 2 5" xfId="7666"/>
    <cellStyle name="Normal 10 38 5 2 3" xfId="7667"/>
    <cellStyle name="Normal 10 38 5 2 3 2" xfId="7668"/>
    <cellStyle name="Normal 10 38 5 2 3 3" xfId="7669"/>
    <cellStyle name="Normal 10 38 5 2 3 4" xfId="7670"/>
    <cellStyle name="Normal 10 38 5 2 4" xfId="7671"/>
    <cellStyle name="Normal 10 38 5 2 5" xfId="7672"/>
    <cellStyle name="Normal 10 38 5 2 6" xfId="7673"/>
    <cellStyle name="Normal 10 38 5 3" xfId="7674"/>
    <cellStyle name="Normal 10 38 5 3 2" xfId="7675"/>
    <cellStyle name="Normal 10 38 5 3 2 2" xfId="7676"/>
    <cellStyle name="Normal 10 38 5 3 2 3" xfId="7677"/>
    <cellStyle name="Normal 10 38 5 3 2 4" xfId="7678"/>
    <cellStyle name="Normal 10 38 5 3 3" xfId="7679"/>
    <cellStyle name="Normal 10 38 5 3 4" xfId="7680"/>
    <cellStyle name="Normal 10 38 5 3 5" xfId="7681"/>
    <cellStyle name="Normal 10 38 5 3 6" xfId="7682"/>
    <cellStyle name="Normal 10 38 5 4" xfId="7683"/>
    <cellStyle name="Normal 10 38 5 4 2" xfId="7684"/>
    <cellStyle name="Normal 10 38 5 4 3" xfId="7685"/>
    <cellStyle name="Normal 10 38 5 4 4" xfId="7686"/>
    <cellStyle name="Normal 10 38 5 5" xfId="7687"/>
    <cellStyle name="Normal 10 38 5 6" xfId="7688"/>
    <cellStyle name="Normal 10 38 5 7" xfId="7689"/>
    <cellStyle name="Normal 10 38 5 8" xfId="7690"/>
    <cellStyle name="Normal 10 38 6" xfId="7691"/>
    <cellStyle name="Normal 10 38 6 2" xfId="7692"/>
    <cellStyle name="Normal 10 38 6 2 2" xfId="7693"/>
    <cellStyle name="Normal 10 38 6 2 2 2" xfId="7694"/>
    <cellStyle name="Normal 10 38 6 2 2 3" xfId="7695"/>
    <cellStyle name="Normal 10 38 6 2 2 4" xfId="7696"/>
    <cellStyle name="Normal 10 38 6 2 3" xfId="7697"/>
    <cellStyle name="Normal 10 38 6 2 4" xfId="7698"/>
    <cellStyle name="Normal 10 38 6 2 5" xfId="7699"/>
    <cellStyle name="Normal 10 38 6 3" xfId="7700"/>
    <cellStyle name="Normal 10 38 6 3 2" xfId="7701"/>
    <cellStyle name="Normal 10 38 6 3 3" xfId="7702"/>
    <cellStyle name="Normal 10 38 6 3 4" xfId="7703"/>
    <cellStyle name="Normal 10 38 6 4" xfId="7704"/>
    <cellStyle name="Normal 10 38 6 5" xfId="7705"/>
    <cellStyle name="Normal 10 38 6 6" xfId="7706"/>
    <cellStyle name="Normal 10 38 7" xfId="7707"/>
    <cellStyle name="Normal 10 38 7 2" xfId="7708"/>
    <cellStyle name="Normal 10 38 7 2 2" xfId="7709"/>
    <cellStyle name="Normal 10 38 7 2 3" xfId="7710"/>
    <cellStyle name="Normal 10 38 7 2 4" xfId="7711"/>
    <cellStyle name="Normal 10 38 7 3" xfId="7712"/>
    <cellStyle name="Normal 10 38 7 4" xfId="7713"/>
    <cellStyle name="Normal 10 38 7 5" xfId="7714"/>
    <cellStyle name="Normal 10 38 7 6" xfId="7715"/>
    <cellStyle name="Normal 10 38 8" xfId="7716"/>
    <cellStyle name="Normal 10 38 8 2" xfId="7717"/>
    <cellStyle name="Normal 10 38 8 3" xfId="7718"/>
    <cellStyle name="Normal 10 38 8 4" xfId="7719"/>
    <cellStyle name="Normal 10 38 9" xfId="7720"/>
    <cellStyle name="Normal 10 39" xfId="7721"/>
    <cellStyle name="Normal 10 39 10" xfId="7722"/>
    <cellStyle name="Normal 10 39 11" xfId="7723"/>
    <cellStyle name="Normal 10 39 12" xfId="7724"/>
    <cellStyle name="Normal 10 39 2" xfId="7725"/>
    <cellStyle name="Normal 10 39 2 10" xfId="7726"/>
    <cellStyle name="Normal 10 39 2 2" xfId="7727"/>
    <cellStyle name="Normal 10 39 2 2 2" xfId="7728"/>
    <cellStyle name="Normal 10 39 2 2 2 2" xfId="7729"/>
    <cellStyle name="Normal 10 39 2 2 2 2 2" xfId="7730"/>
    <cellStyle name="Normal 10 39 2 2 2 2 2 2" xfId="7731"/>
    <cellStyle name="Normal 10 39 2 2 2 2 2 2 2" xfId="7732"/>
    <cellStyle name="Normal 10 39 2 2 2 2 2 2 3" xfId="7733"/>
    <cellStyle name="Normal 10 39 2 2 2 2 2 2 4" xfId="7734"/>
    <cellStyle name="Normal 10 39 2 2 2 2 2 3" xfId="7735"/>
    <cellStyle name="Normal 10 39 2 2 2 2 2 4" xfId="7736"/>
    <cellStyle name="Normal 10 39 2 2 2 2 2 5" xfId="7737"/>
    <cellStyle name="Normal 10 39 2 2 2 2 3" xfId="7738"/>
    <cellStyle name="Normal 10 39 2 2 2 2 3 2" xfId="7739"/>
    <cellStyle name="Normal 10 39 2 2 2 2 3 3" xfId="7740"/>
    <cellStyle name="Normal 10 39 2 2 2 2 3 4" xfId="7741"/>
    <cellStyle name="Normal 10 39 2 2 2 2 4" xfId="7742"/>
    <cellStyle name="Normal 10 39 2 2 2 2 5" xfId="7743"/>
    <cellStyle name="Normal 10 39 2 2 2 2 6" xfId="7744"/>
    <cellStyle name="Normal 10 39 2 2 2 3" xfId="7745"/>
    <cellStyle name="Normal 10 39 2 2 2 3 2" xfId="7746"/>
    <cellStyle name="Normal 10 39 2 2 2 3 2 2" xfId="7747"/>
    <cellStyle name="Normal 10 39 2 2 2 3 2 3" xfId="7748"/>
    <cellStyle name="Normal 10 39 2 2 2 3 2 4" xfId="7749"/>
    <cellStyle name="Normal 10 39 2 2 2 3 3" xfId="7750"/>
    <cellStyle name="Normal 10 39 2 2 2 3 4" xfId="7751"/>
    <cellStyle name="Normal 10 39 2 2 2 3 5" xfId="7752"/>
    <cellStyle name="Normal 10 39 2 2 2 3 6" xfId="7753"/>
    <cellStyle name="Normal 10 39 2 2 2 4" xfId="7754"/>
    <cellStyle name="Normal 10 39 2 2 2 4 2" xfId="7755"/>
    <cellStyle name="Normal 10 39 2 2 2 4 3" xfId="7756"/>
    <cellStyle name="Normal 10 39 2 2 2 4 4" xfId="7757"/>
    <cellStyle name="Normal 10 39 2 2 2 5" xfId="7758"/>
    <cellStyle name="Normal 10 39 2 2 2 6" xfId="7759"/>
    <cellStyle name="Normal 10 39 2 2 2 7" xfId="7760"/>
    <cellStyle name="Normal 10 39 2 2 2 8" xfId="7761"/>
    <cellStyle name="Normal 10 39 2 2 3" xfId="7762"/>
    <cellStyle name="Normal 10 39 2 2 3 2" xfId="7763"/>
    <cellStyle name="Normal 10 39 2 2 3 2 2" xfId="7764"/>
    <cellStyle name="Normal 10 39 2 2 3 2 2 2" xfId="7765"/>
    <cellStyle name="Normal 10 39 2 2 3 2 2 3" xfId="7766"/>
    <cellStyle name="Normal 10 39 2 2 3 2 2 4" xfId="7767"/>
    <cellStyle name="Normal 10 39 2 2 3 2 3" xfId="7768"/>
    <cellStyle name="Normal 10 39 2 2 3 2 4" xfId="7769"/>
    <cellStyle name="Normal 10 39 2 2 3 2 5" xfId="7770"/>
    <cellStyle name="Normal 10 39 2 2 3 3" xfId="7771"/>
    <cellStyle name="Normal 10 39 2 2 3 3 2" xfId="7772"/>
    <cellStyle name="Normal 10 39 2 2 3 3 3" xfId="7773"/>
    <cellStyle name="Normal 10 39 2 2 3 3 4" xfId="7774"/>
    <cellStyle name="Normal 10 39 2 2 3 4" xfId="7775"/>
    <cellStyle name="Normal 10 39 2 2 3 5" xfId="7776"/>
    <cellStyle name="Normal 10 39 2 2 3 6" xfId="7777"/>
    <cellStyle name="Normal 10 39 2 2 4" xfId="7778"/>
    <cellStyle name="Normal 10 39 2 2 4 2" xfId="7779"/>
    <cellStyle name="Normal 10 39 2 2 4 2 2" xfId="7780"/>
    <cellStyle name="Normal 10 39 2 2 4 2 3" xfId="7781"/>
    <cellStyle name="Normal 10 39 2 2 4 2 4" xfId="7782"/>
    <cellStyle name="Normal 10 39 2 2 4 3" xfId="7783"/>
    <cellStyle name="Normal 10 39 2 2 4 4" xfId="7784"/>
    <cellStyle name="Normal 10 39 2 2 4 5" xfId="7785"/>
    <cellStyle name="Normal 10 39 2 2 4 6" xfId="7786"/>
    <cellStyle name="Normal 10 39 2 2 5" xfId="7787"/>
    <cellStyle name="Normal 10 39 2 2 5 2" xfId="7788"/>
    <cellStyle name="Normal 10 39 2 2 5 3" xfId="7789"/>
    <cellStyle name="Normal 10 39 2 2 5 4" xfId="7790"/>
    <cellStyle name="Normal 10 39 2 2 6" xfId="7791"/>
    <cellStyle name="Normal 10 39 2 2 7" xfId="7792"/>
    <cellStyle name="Normal 10 39 2 2 8" xfId="7793"/>
    <cellStyle name="Normal 10 39 2 2 9" xfId="7794"/>
    <cellStyle name="Normal 10 39 2 3" xfId="7795"/>
    <cellStyle name="Normal 10 39 2 3 2" xfId="7796"/>
    <cellStyle name="Normal 10 39 2 3 2 2" xfId="7797"/>
    <cellStyle name="Normal 10 39 2 3 2 2 2" xfId="7798"/>
    <cellStyle name="Normal 10 39 2 3 2 2 2 2" xfId="7799"/>
    <cellStyle name="Normal 10 39 2 3 2 2 2 3" xfId="7800"/>
    <cellStyle name="Normal 10 39 2 3 2 2 2 4" xfId="7801"/>
    <cellStyle name="Normal 10 39 2 3 2 2 3" xfId="7802"/>
    <cellStyle name="Normal 10 39 2 3 2 2 4" xfId="7803"/>
    <cellStyle name="Normal 10 39 2 3 2 2 5" xfId="7804"/>
    <cellStyle name="Normal 10 39 2 3 2 3" xfId="7805"/>
    <cellStyle name="Normal 10 39 2 3 2 3 2" xfId="7806"/>
    <cellStyle name="Normal 10 39 2 3 2 3 3" xfId="7807"/>
    <cellStyle name="Normal 10 39 2 3 2 3 4" xfId="7808"/>
    <cellStyle name="Normal 10 39 2 3 2 4" xfId="7809"/>
    <cellStyle name="Normal 10 39 2 3 2 5" xfId="7810"/>
    <cellStyle name="Normal 10 39 2 3 2 6" xfId="7811"/>
    <cellStyle name="Normal 10 39 2 3 3" xfId="7812"/>
    <cellStyle name="Normal 10 39 2 3 3 2" xfId="7813"/>
    <cellStyle name="Normal 10 39 2 3 3 2 2" xfId="7814"/>
    <cellStyle name="Normal 10 39 2 3 3 2 3" xfId="7815"/>
    <cellStyle name="Normal 10 39 2 3 3 2 4" xfId="7816"/>
    <cellStyle name="Normal 10 39 2 3 3 3" xfId="7817"/>
    <cellStyle name="Normal 10 39 2 3 3 4" xfId="7818"/>
    <cellStyle name="Normal 10 39 2 3 3 5" xfId="7819"/>
    <cellStyle name="Normal 10 39 2 3 3 6" xfId="7820"/>
    <cellStyle name="Normal 10 39 2 3 4" xfId="7821"/>
    <cellStyle name="Normal 10 39 2 3 4 2" xfId="7822"/>
    <cellStyle name="Normal 10 39 2 3 4 3" xfId="7823"/>
    <cellStyle name="Normal 10 39 2 3 4 4" xfId="7824"/>
    <cellStyle name="Normal 10 39 2 3 5" xfId="7825"/>
    <cellStyle name="Normal 10 39 2 3 6" xfId="7826"/>
    <cellStyle name="Normal 10 39 2 3 7" xfId="7827"/>
    <cellStyle name="Normal 10 39 2 3 8" xfId="7828"/>
    <cellStyle name="Normal 10 39 2 4" xfId="7829"/>
    <cellStyle name="Normal 10 39 2 4 2" xfId="7830"/>
    <cellStyle name="Normal 10 39 2 4 2 2" xfId="7831"/>
    <cellStyle name="Normal 10 39 2 4 2 2 2" xfId="7832"/>
    <cellStyle name="Normal 10 39 2 4 2 2 3" xfId="7833"/>
    <cellStyle name="Normal 10 39 2 4 2 2 4" xfId="7834"/>
    <cellStyle name="Normal 10 39 2 4 2 3" xfId="7835"/>
    <cellStyle name="Normal 10 39 2 4 2 4" xfId="7836"/>
    <cellStyle name="Normal 10 39 2 4 2 5" xfId="7837"/>
    <cellStyle name="Normal 10 39 2 4 3" xfId="7838"/>
    <cellStyle name="Normal 10 39 2 4 3 2" xfId="7839"/>
    <cellStyle name="Normal 10 39 2 4 3 3" xfId="7840"/>
    <cellStyle name="Normal 10 39 2 4 3 4" xfId="7841"/>
    <cellStyle name="Normal 10 39 2 4 4" xfId="7842"/>
    <cellStyle name="Normal 10 39 2 4 5" xfId="7843"/>
    <cellStyle name="Normal 10 39 2 4 6" xfId="7844"/>
    <cellStyle name="Normal 10 39 2 5" xfId="7845"/>
    <cellStyle name="Normal 10 39 2 5 2" xfId="7846"/>
    <cellStyle name="Normal 10 39 2 5 2 2" xfId="7847"/>
    <cellStyle name="Normal 10 39 2 5 2 3" xfId="7848"/>
    <cellStyle name="Normal 10 39 2 5 2 4" xfId="7849"/>
    <cellStyle name="Normal 10 39 2 5 3" xfId="7850"/>
    <cellStyle name="Normal 10 39 2 5 4" xfId="7851"/>
    <cellStyle name="Normal 10 39 2 5 5" xfId="7852"/>
    <cellStyle name="Normal 10 39 2 5 6" xfId="7853"/>
    <cellStyle name="Normal 10 39 2 6" xfId="7854"/>
    <cellStyle name="Normal 10 39 2 6 2" xfId="7855"/>
    <cellStyle name="Normal 10 39 2 6 3" xfId="7856"/>
    <cellStyle name="Normal 10 39 2 6 4" xfId="7857"/>
    <cellStyle name="Normal 10 39 2 7" xfId="7858"/>
    <cellStyle name="Normal 10 39 2 8" xfId="7859"/>
    <cellStyle name="Normal 10 39 2 9" xfId="7860"/>
    <cellStyle name="Normal 10 39 3" xfId="7861"/>
    <cellStyle name="Normal 10 39 3 2" xfId="7862"/>
    <cellStyle name="Normal 10 39 3 2 2" xfId="7863"/>
    <cellStyle name="Normal 10 39 3 2 2 2" xfId="7864"/>
    <cellStyle name="Normal 10 39 3 2 2 2 2" xfId="7865"/>
    <cellStyle name="Normal 10 39 3 2 2 2 2 2" xfId="7866"/>
    <cellStyle name="Normal 10 39 3 2 2 2 2 3" xfId="7867"/>
    <cellStyle name="Normal 10 39 3 2 2 2 2 4" xfId="7868"/>
    <cellStyle name="Normal 10 39 3 2 2 2 3" xfId="7869"/>
    <cellStyle name="Normal 10 39 3 2 2 2 4" xfId="7870"/>
    <cellStyle name="Normal 10 39 3 2 2 2 5" xfId="7871"/>
    <cellStyle name="Normal 10 39 3 2 2 3" xfId="7872"/>
    <cellStyle name="Normal 10 39 3 2 2 3 2" xfId="7873"/>
    <cellStyle name="Normal 10 39 3 2 2 3 3" xfId="7874"/>
    <cellStyle name="Normal 10 39 3 2 2 3 4" xfId="7875"/>
    <cellStyle name="Normal 10 39 3 2 2 4" xfId="7876"/>
    <cellStyle name="Normal 10 39 3 2 2 5" xfId="7877"/>
    <cellStyle name="Normal 10 39 3 2 2 6" xfId="7878"/>
    <cellStyle name="Normal 10 39 3 2 3" xfId="7879"/>
    <cellStyle name="Normal 10 39 3 2 3 2" xfId="7880"/>
    <cellStyle name="Normal 10 39 3 2 3 2 2" xfId="7881"/>
    <cellStyle name="Normal 10 39 3 2 3 2 3" xfId="7882"/>
    <cellStyle name="Normal 10 39 3 2 3 2 4" xfId="7883"/>
    <cellStyle name="Normal 10 39 3 2 3 3" xfId="7884"/>
    <cellStyle name="Normal 10 39 3 2 3 4" xfId="7885"/>
    <cellStyle name="Normal 10 39 3 2 3 5" xfId="7886"/>
    <cellStyle name="Normal 10 39 3 2 3 6" xfId="7887"/>
    <cellStyle name="Normal 10 39 3 2 4" xfId="7888"/>
    <cellStyle name="Normal 10 39 3 2 4 2" xfId="7889"/>
    <cellStyle name="Normal 10 39 3 2 4 3" xfId="7890"/>
    <cellStyle name="Normal 10 39 3 2 4 4" xfId="7891"/>
    <cellStyle name="Normal 10 39 3 2 5" xfId="7892"/>
    <cellStyle name="Normal 10 39 3 2 6" xfId="7893"/>
    <cellStyle name="Normal 10 39 3 2 7" xfId="7894"/>
    <cellStyle name="Normal 10 39 3 2 8" xfId="7895"/>
    <cellStyle name="Normal 10 39 3 3" xfId="7896"/>
    <cellStyle name="Normal 10 39 3 3 2" xfId="7897"/>
    <cellStyle name="Normal 10 39 3 3 2 2" xfId="7898"/>
    <cellStyle name="Normal 10 39 3 3 2 2 2" xfId="7899"/>
    <cellStyle name="Normal 10 39 3 3 2 2 3" xfId="7900"/>
    <cellStyle name="Normal 10 39 3 3 2 2 4" xfId="7901"/>
    <cellStyle name="Normal 10 39 3 3 2 3" xfId="7902"/>
    <cellStyle name="Normal 10 39 3 3 2 4" xfId="7903"/>
    <cellStyle name="Normal 10 39 3 3 2 5" xfId="7904"/>
    <cellStyle name="Normal 10 39 3 3 3" xfId="7905"/>
    <cellStyle name="Normal 10 39 3 3 3 2" xfId="7906"/>
    <cellStyle name="Normal 10 39 3 3 3 3" xfId="7907"/>
    <cellStyle name="Normal 10 39 3 3 3 4" xfId="7908"/>
    <cellStyle name="Normal 10 39 3 3 4" xfId="7909"/>
    <cellStyle name="Normal 10 39 3 3 5" xfId="7910"/>
    <cellStyle name="Normal 10 39 3 3 6" xfId="7911"/>
    <cellStyle name="Normal 10 39 3 4" xfId="7912"/>
    <cellStyle name="Normal 10 39 3 4 2" xfId="7913"/>
    <cellStyle name="Normal 10 39 3 4 2 2" xfId="7914"/>
    <cellStyle name="Normal 10 39 3 4 2 3" xfId="7915"/>
    <cellStyle name="Normal 10 39 3 4 2 4" xfId="7916"/>
    <cellStyle name="Normal 10 39 3 4 3" xfId="7917"/>
    <cellStyle name="Normal 10 39 3 4 4" xfId="7918"/>
    <cellStyle name="Normal 10 39 3 4 5" xfId="7919"/>
    <cellStyle name="Normal 10 39 3 4 6" xfId="7920"/>
    <cellStyle name="Normal 10 39 3 5" xfId="7921"/>
    <cellStyle name="Normal 10 39 3 5 2" xfId="7922"/>
    <cellStyle name="Normal 10 39 3 5 3" xfId="7923"/>
    <cellStyle name="Normal 10 39 3 5 4" xfId="7924"/>
    <cellStyle name="Normal 10 39 3 6" xfId="7925"/>
    <cellStyle name="Normal 10 39 3 7" xfId="7926"/>
    <cellStyle name="Normal 10 39 3 8" xfId="7927"/>
    <cellStyle name="Normal 10 39 3 9" xfId="7928"/>
    <cellStyle name="Normal 10 39 4" xfId="7929"/>
    <cellStyle name="Normal 10 39 4 2" xfId="7930"/>
    <cellStyle name="Normal 10 39 4 2 2" xfId="7931"/>
    <cellStyle name="Normal 10 39 4 2 2 2" xfId="7932"/>
    <cellStyle name="Normal 10 39 4 2 2 2 2" xfId="7933"/>
    <cellStyle name="Normal 10 39 4 2 2 2 2 2" xfId="7934"/>
    <cellStyle name="Normal 10 39 4 2 2 2 2 3" xfId="7935"/>
    <cellStyle name="Normal 10 39 4 2 2 2 2 4" xfId="7936"/>
    <cellStyle name="Normal 10 39 4 2 2 2 3" xfId="7937"/>
    <cellStyle name="Normal 10 39 4 2 2 2 4" xfId="7938"/>
    <cellStyle name="Normal 10 39 4 2 2 2 5" xfId="7939"/>
    <cellStyle name="Normal 10 39 4 2 2 3" xfId="7940"/>
    <cellStyle name="Normal 10 39 4 2 2 3 2" xfId="7941"/>
    <cellStyle name="Normal 10 39 4 2 2 3 3" xfId="7942"/>
    <cellStyle name="Normal 10 39 4 2 2 3 4" xfId="7943"/>
    <cellStyle name="Normal 10 39 4 2 2 4" xfId="7944"/>
    <cellStyle name="Normal 10 39 4 2 2 5" xfId="7945"/>
    <cellStyle name="Normal 10 39 4 2 2 6" xfId="7946"/>
    <cellStyle name="Normal 10 39 4 2 3" xfId="7947"/>
    <cellStyle name="Normal 10 39 4 2 3 2" xfId="7948"/>
    <cellStyle name="Normal 10 39 4 2 3 2 2" xfId="7949"/>
    <cellStyle name="Normal 10 39 4 2 3 2 3" xfId="7950"/>
    <cellStyle name="Normal 10 39 4 2 3 2 4" xfId="7951"/>
    <cellStyle name="Normal 10 39 4 2 3 3" xfId="7952"/>
    <cellStyle name="Normal 10 39 4 2 3 4" xfId="7953"/>
    <cellStyle name="Normal 10 39 4 2 3 5" xfId="7954"/>
    <cellStyle name="Normal 10 39 4 2 3 6" xfId="7955"/>
    <cellStyle name="Normal 10 39 4 2 4" xfId="7956"/>
    <cellStyle name="Normal 10 39 4 2 4 2" xfId="7957"/>
    <cellStyle name="Normal 10 39 4 2 4 3" xfId="7958"/>
    <cellStyle name="Normal 10 39 4 2 4 4" xfId="7959"/>
    <cellStyle name="Normal 10 39 4 2 5" xfId="7960"/>
    <cellStyle name="Normal 10 39 4 2 6" xfId="7961"/>
    <cellStyle name="Normal 10 39 4 2 7" xfId="7962"/>
    <cellStyle name="Normal 10 39 4 2 8" xfId="7963"/>
    <cellStyle name="Normal 10 39 4 3" xfId="7964"/>
    <cellStyle name="Normal 10 39 4 3 2" xfId="7965"/>
    <cellStyle name="Normal 10 39 4 3 2 2" xfId="7966"/>
    <cellStyle name="Normal 10 39 4 3 2 2 2" xfId="7967"/>
    <cellStyle name="Normal 10 39 4 3 2 2 3" xfId="7968"/>
    <cellStyle name="Normal 10 39 4 3 2 2 4" xfId="7969"/>
    <cellStyle name="Normal 10 39 4 3 2 3" xfId="7970"/>
    <cellStyle name="Normal 10 39 4 3 2 4" xfId="7971"/>
    <cellStyle name="Normal 10 39 4 3 2 5" xfId="7972"/>
    <cellStyle name="Normal 10 39 4 3 3" xfId="7973"/>
    <cellStyle name="Normal 10 39 4 3 3 2" xfId="7974"/>
    <cellStyle name="Normal 10 39 4 3 3 3" xfId="7975"/>
    <cellStyle name="Normal 10 39 4 3 3 4" xfId="7976"/>
    <cellStyle name="Normal 10 39 4 3 4" xfId="7977"/>
    <cellStyle name="Normal 10 39 4 3 5" xfId="7978"/>
    <cellStyle name="Normal 10 39 4 3 6" xfId="7979"/>
    <cellStyle name="Normal 10 39 4 4" xfId="7980"/>
    <cellStyle name="Normal 10 39 4 4 2" xfId="7981"/>
    <cellStyle name="Normal 10 39 4 4 2 2" xfId="7982"/>
    <cellStyle name="Normal 10 39 4 4 2 3" xfId="7983"/>
    <cellStyle name="Normal 10 39 4 4 2 4" xfId="7984"/>
    <cellStyle name="Normal 10 39 4 4 3" xfId="7985"/>
    <cellStyle name="Normal 10 39 4 4 4" xfId="7986"/>
    <cellStyle name="Normal 10 39 4 4 5" xfId="7987"/>
    <cellStyle name="Normal 10 39 4 4 6" xfId="7988"/>
    <cellStyle name="Normal 10 39 4 5" xfId="7989"/>
    <cellStyle name="Normal 10 39 4 5 2" xfId="7990"/>
    <cellStyle name="Normal 10 39 4 5 3" xfId="7991"/>
    <cellStyle name="Normal 10 39 4 5 4" xfId="7992"/>
    <cellStyle name="Normal 10 39 4 6" xfId="7993"/>
    <cellStyle name="Normal 10 39 4 7" xfId="7994"/>
    <cellStyle name="Normal 10 39 4 8" xfId="7995"/>
    <cellStyle name="Normal 10 39 4 9" xfId="7996"/>
    <cellStyle name="Normal 10 39 5" xfId="7997"/>
    <cellStyle name="Normal 10 39 5 2" xfId="7998"/>
    <cellStyle name="Normal 10 39 5 2 2" xfId="7999"/>
    <cellStyle name="Normal 10 39 5 2 2 2" xfId="8000"/>
    <cellStyle name="Normal 10 39 5 2 2 2 2" xfId="8001"/>
    <cellStyle name="Normal 10 39 5 2 2 2 3" xfId="8002"/>
    <cellStyle name="Normal 10 39 5 2 2 2 4" xfId="8003"/>
    <cellStyle name="Normal 10 39 5 2 2 3" xfId="8004"/>
    <cellStyle name="Normal 10 39 5 2 2 4" xfId="8005"/>
    <cellStyle name="Normal 10 39 5 2 2 5" xfId="8006"/>
    <cellStyle name="Normal 10 39 5 2 3" xfId="8007"/>
    <cellStyle name="Normal 10 39 5 2 3 2" xfId="8008"/>
    <cellStyle name="Normal 10 39 5 2 3 3" xfId="8009"/>
    <cellStyle name="Normal 10 39 5 2 3 4" xfId="8010"/>
    <cellStyle name="Normal 10 39 5 2 4" xfId="8011"/>
    <cellStyle name="Normal 10 39 5 2 5" xfId="8012"/>
    <cellStyle name="Normal 10 39 5 2 6" xfId="8013"/>
    <cellStyle name="Normal 10 39 5 3" xfId="8014"/>
    <cellStyle name="Normal 10 39 5 3 2" xfId="8015"/>
    <cellStyle name="Normal 10 39 5 3 2 2" xfId="8016"/>
    <cellStyle name="Normal 10 39 5 3 2 3" xfId="8017"/>
    <cellStyle name="Normal 10 39 5 3 2 4" xfId="8018"/>
    <cellStyle name="Normal 10 39 5 3 3" xfId="8019"/>
    <cellStyle name="Normal 10 39 5 3 4" xfId="8020"/>
    <cellStyle name="Normal 10 39 5 3 5" xfId="8021"/>
    <cellStyle name="Normal 10 39 5 3 6" xfId="8022"/>
    <cellStyle name="Normal 10 39 5 4" xfId="8023"/>
    <cellStyle name="Normal 10 39 5 4 2" xfId="8024"/>
    <cellStyle name="Normal 10 39 5 4 3" xfId="8025"/>
    <cellStyle name="Normal 10 39 5 4 4" xfId="8026"/>
    <cellStyle name="Normal 10 39 5 5" xfId="8027"/>
    <cellStyle name="Normal 10 39 5 6" xfId="8028"/>
    <cellStyle name="Normal 10 39 5 7" xfId="8029"/>
    <cellStyle name="Normal 10 39 5 8" xfId="8030"/>
    <cellStyle name="Normal 10 39 6" xfId="8031"/>
    <cellStyle name="Normal 10 39 6 2" xfId="8032"/>
    <cellStyle name="Normal 10 39 6 2 2" xfId="8033"/>
    <cellStyle name="Normal 10 39 6 2 2 2" xfId="8034"/>
    <cellStyle name="Normal 10 39 6 2 2 3" xfId="8035"/>
    <cellStyle name="Normal 10 39 6 2 2 4" xfId="8036"/>
    <cellStyle name="Normal 10 39 6 2 3" xfId="8037"/>
    <cellStyle name="Normal 10 39 6 2 4" xfId="8038"/>
    <cellStyle name="Normal 10 39 6 2 5" xfId="8039"/>
    <cellStyle name="Normal 10 39 6 3" xfId="8040"/>
    <cellStyle name="Normal 10 39 6 3 2" xfId="8041"/>
    <cellStyle name="Normal 10 39 6 3 3" xfId="8042"/>
    <cellStyle name="Normal 10 39 6 3 4" xfId="8043"/>
    <cellStyle name="Normal 10 39 6 4" xfId="8044"/>
    <cellStyle name="Normal 10 39 6 5" xfId="8045"/>
    <cellStyle name="Normal 10 39 6 6" xfId="8046"/>
    <cellStyle name="Normal 10 39 7" xfId="8047"/>
    <cellStyle name="Normal 10 39 7 2" xfId="8048"/>
    <cellStyle name="Normal 10 39 7 2 2" xfId="8049"/>
    <cellStyle name="Normal 10 39 7 2 3" xfId="8050"/>
    <cellStyle name="Normal 10 39 7 2 4" xfId="8051"/>
    <cellStyle name="Normal 10 39 7 3" xfId="8052"/>
    <cellStyle name="Normal 10 39 7 4" xfId="8053"/>
    <cellStyle name="Normal 10 39 7 5" xfId="8054"/>
    <cellStyle name="Normal 10 39 7 6" xfId="8055"/>
    <cellStyle name="Normal 10 39 8" xfId="8056"/>
    <cellStyle name="Normal 10 39 8 2" xfId="8057"/>
    <cellStyle name="Normal 10 39 8 3" xfId="8058"/>
    <cellStyle name="Normal 10 39 8 4" xfId="8059"/>
    <cellStyle name="Normal 10 39 9" xfId="8060"/>
    <cellStyle name="Normal 10 4" xfId="8061"/>
    <cellStyle name="Normal 10 40" xfId="8062"/>
    <cellStyle name="Normal 10 40 10" xfId="8063"/>
    <cellStyle name="Normal 10 40 2" xfId="8064"/>
    <cellStyle name="Normal 10 40 2 2" xfId="8065"/>
    <cellStyle name="Normal 10 40 2 2 2" xfId="8066"/>
    <cellStyle name="Normal 10 40 2 2 2 2" xfId="8067"/>
    <cellStyle name="Normal 10 40 2 2 2 2 2" xfId="8068"/>
    <cellStyle name="Normal 10 40 2 2 2 2 2 2" xfId="8069"/>
    <cellStyle name="Normal 10 40 2 2 2 2 2 3" xfId="8070"/>
    <cellStyle name="Normal 10 40 2 2 2 2 2 4" xfId="8071"/>
    <cellStyle name="Normal 10 40 2 2 2 2 3" xfId="8072"/>
    <cellStyle name="Normal 10 40 2 2 2 2 4" xfId="8073"/>
    <cellStyle name="Normal 10 40 2 2 2 2 5" xfId="8074"/>
    <cellStyle name="Normal 10 40 2 2 2 3" xfId="8075"/>
    <cellStyle name="Normal 10 40 2 2 2 3 2" xfId="8076"/>
    <cellStyle name="Normal 10 40 2 2 2 3 3" xfId="8077"/>
    <cellStyle name="Normal 10 40 2 2 2 3 4" xfId="8078"/>
    <cellStyle name="Normal 10 40 2 2 2 4" xfId="8079"/>
    <cellStyle name="Normal 10 40 2 2 2 5" xfId="8080"/>
    <cellStyle name="Normal 10 40 2 2 2 6" xfId="8081"/>
    <cellStyle name="Normal 10 40 2 2 3" xfId="8082"/>
    <cellStyle name="Normal 10 40 2 2 3 2" xfId="8083"/>
    <cellStyle name="Normal 10 40 2 2 3 2 2" xfId="8084"/>
    <cellStyle name="Normal 10 40 2 2 3 2 3" xfId="8085"/>
    <cellStyle name="Normal 10 40 2 2 3 2 4" xfId="8086"/>
    <cellStyle name="Normal 10 40 2 2 3 3" xfId="8087"/>
    <cellStyle name="Normal 10 40 2 2 3 4" xfId="8088"/>
    <cellStyle name="Normal 10 40 2 2 3 5" xfId="8089"/>
    <cellStyle name="Normal 10 40 2 2 3 6" xfId="8090"/>
    <cellStyle name="Normal 10 40 2 2 4" xfId="8091"/>
    <cellStyle name="Normal 10 40 2 2 4 2" xfId="8092"/>
    <cellStyle name="Normal 10 40 2 2 4 3" xfId="8093"/>
    <cellStyle name="Normal 10 40 2 2 4 4" xfId="8094"/>
    <cellStyle name="Normal 10 40 2 2 5" xfId="8095"/>
    <cellStyle name="Normal 10 40 2 2 6" xfId="8096"/>
    <cellStyle name="Normal 10 40 2 2 7" xfId="8097"/>
    <cellStyle name="Normal 10 40 2 2 8" xfId="8098"/>
    <cellStyle name="Normal 10 40 2 3" xfId="8099"/>
    <cellStyle name="Normal 10 40 2 3 2" xfId="8100"/>
    <cellStyle name="Normal 10 40 2 3 2 2" xfId="8101"/>
    <cellStyle name="Normal 10 40 2 3 2 2 2" xfId="8102"/>
    <cellStyle name="Normal 10 40 2 3 2 2 3" xfId="8103"/>
    <cellStyle name="Normal 10 40 2 3 2 2 4" xfId="8104"/>
    <cellStyle name="Normal 10 40 2 3 2 3" xfId="8105"/>
    <cellStyle name="Normal 10 40 2 3 2 4" xfId="8106"/>
    <cellStyle name="Normal 10 40 2 3 2 5" xfId="8107"/>
    <cellStyle name="Normal 10 40 2 3 3" xfId="8108"/>
    <cellStyle name="Normal 10 40 2 3 3 2" xfId="8109"/>
    <cellStyle name="Normal 10 40 2 3 3 3" xfId="8110"/>
    <cellStyle name="Normal 10 40 2 3 3 4" xfId="8111"/>
    <cellStyle name="Normal 10 40 2 3 4" xfId="8112"/>
    <cellStyle name="Normal 10 40 2 3 5" xfId="8113"/>
    <cellStyle name="Normal 10 40 2 3 6" xfId="8114"/>
    <cellStyle name="Normal 10 40 2 4" xfId="8115"/>
    <cellStyle name="Normal 10 40 2 4 2" xfId="8116"/>
    <cellStyle name="Normal 10 40 2 4 2 2" xfId="8117"/>
    <cellStyle name="Normal 10 40 2 4 2 3" xfId="8118"/>
    <cellStyle name="Normal 10 40 2 4 2 4" xfId="8119"/>
    <cellStyle name="Normal 10 40 2 4 3" xfId="8120"/>
    <cellStyle name="Normal 10 40 2 4 4" xfId="8121"/>
    <cellStyle name="Normal 10 40 2 4 5" xfId="8122"/>
    <cellStyle name="Normal 10 40 2 4 6" xfId="8123"/>
    <cellStyle name="Normal 10 40 2 5" xfId="8124"/>
    <cellStyle name="Normal 10 40 2 5 2" xfId="8125"/>
    <cellStyle name="Normal 10 40 2 5 3" xfId="8126"/>
    <cellStyle name="Normal 10 40 2 5 4" xfId="8127"/>
    <cellStyle name="Normal 10 40 2 6" xfId="8128"/>
    <cellStyle name="Normal 10 40 2 7" xfId="8129"/>
    <cellStyle name="Normal 10 40 2 8" xfId="8130"/>
    <cellStyle name="Normal 10 40 2 9" xfId="8131"/>
    <cellStyle name="Normal 10 40 3" xfId="8132"/>
    <cellStyle name="Normal 10 40 3 2" xfId="8133"/>
    <cellStyle name="Normal 10 40 3 2 2" xfId="8134"/>
    <cellStyle name="Normal 10 40 3 2 2 2" xfId="8135"/>
    <cellStyle name="Normal 10 40 3 2 2 2 2" xfId="8136"/>
    <cellStyle name="Normal 10 40 3 2 2 2 3" xfId="8137"/>
    <cellStyle name="Normal 10 40 3 2 2 2 4" xfId="8138"/>
    <cellStyle name="Normal 10 40 3 2 2 3" xfId="8139"/>
    <cellStyle name="Normal 10 40 3 2 2 4" xfId="8140"/>
    <cellStyle name="Normal 10 40 3 2 2 5" xfId="8141"/>
    <cellStyle name="Normal 10 40 3 2 3" xfId="8142"/>
    <cellStyle name="Normal 10 40 3 2 3 2" xfId="8143"/>
    <cellStyle name="Normal 10 40 3 2 3 3" xfId="8144"/>
    <cellStyle name="Normal 10 40 3 2 3 4" xfId="8145"/>
    <cellStyle name="Normal 10 40 3 2 4" xfId="8146"/>
    <cellStyle name="Normal 10 40 3 2 5" xfId="8147"/>
    <cellStyle name="Normal 10 40 3 2 6" xfId="8148"/>
    <cellStyle name="Normal 10 40 3 3" xfId="8149"/>
    <cellStyle name="Normal 10 40 3 3 2" xfId="8150"/>
    <cellStyle name="Normal 10 40 3 3 2 2" xfId="8151"/>
    <cellStyle name="Normal 10 40 3 3 2 3" xfId="8152"/>
    <cellStyle name="Normal 10 40 3 3 2 4" xfId="8153"/>
    <cellStyle name="Normal 10 40 3 3 3" xfId="8154"/>
    <cellStyle name="Normal 10 40 3 3 4" xfId="8155"/>
    <cellStyle name="Normal 10 40 3 3 5" xfId="8156"/>
    <cellStyle name="Normal 10 40 3 3 6" xfId="8157"/>
    <cellStyle name="Normal 10 40 3 4" xfId="8158"/>
    <cellStyle name="Normal 10 40 3 4 2" xfId="8159"/>
    <cellStyle name="Normal 10 40 3 4 3" xfId="8160"/>
    <cellStyle name="Normal 10 40 3 4 4" xfId="8161"/>
    <cellStyle name="Normal 10 40 3 5" xfId="8162"/>
    <cellStyle name="Normal 10 40 3 6" xfId="8163"/>
    <cellStyle name="Normal 10 40 3 7" xfId="8164"/>
    <cellStyle name="Normal 10 40 3 8" xfId="8165"/>
    <cellStyle name="Normal 10 40 4" xfId="8166"/>
    <cellStyle name="Normal 10 40 4 2" xfId="8167"/>
    <cellStyle name="Normal 10 40 4 2 2" xfId="8168"/>
    <cellStyle name="Normal 10 40 4 2 2 2" xfId="8169"/>
    <cellStyle name="Normal 10 40 4 2 2 3" xfId="8170"/>
    <cellStyle name="Normal 10 40 4 2 2 4" xfId="8171"/>
    <cellStyle name="Normal 10 40 4 2 3" xfId="8172"/>
    <cellStyle name="Normal 10 40 4 2 4" xfId="8173"/>
    <cellStyle name="Normal 10 40 4 2 5" xfId="8174"/>
    <cellStyle name="Normal 10 40 4 3" xfId="8175"/>
    <cellStyle name="Normal 10 40 4 3 2" xfId="8176"/>
    <cellStyle name="Normal 10 40 4 3 3" xfId="8177"/>
    <cellStyle name="Normal 10 40 4 3 4" xfId="8178"/>
    <cellStyle name="Normal 10 40 4 4" xfId="8179"/>
    <cellStyle name="Normal 10 40 4 5" xfId="8180"/>
    <cellStyle name="Normal 10 40 4 6" xfId="8181"/>
    <cellStyle name="Normal 10 40 5" xfId="8182"/>
    <cellStyle name="Normal 10 40 5 2" xfId="8183"/>
    <cellStyle name="Normal 10 40 5 2 2" xfId="8184"/>
    <cellStyle name="Normal 10 40 5 2 3" xfId="8185"/>
    <cellStyle name="Normal 10 40 5 2 4" xfId="8186"/>
    <cellStyle name="Normal 10 40 5 3" xfId="8187"/>
    <cellStyle name="Normal 10 40 5 4" xfId="8188"/>
    <cellStyle name="Normal 10 40 5 5" xfId="8189"/>
    <cellStyle name="Normal 10 40 5 6" xfId="8190"/>
    <cellStyle name="Normal 10 40 6" xfId="8191"/>
    <cellStyle name="Normal 10 40 6 2" xfId="8192"/>
    <cellStyle name="Normal 10 40 6 3" xfId="8193"/>
    <cellStyle name="Normal 10 40 6 4" xfId="8194"/>
    <cellStyle name="Normal 10 40 7" xfId="8195"/>
    <cellStyle name="Normal 10 40 8" xfId="8196"/>
    <cellStyle name="Normal 10 40 9" xfId="8197"/>
    <cellStyle name="Normal 10 41" xfId="8198"/>
    <cellStyle name="Normal 10 41 10" xfId="8199"/>
    <cellStyle name="Normal 10 41 2" xfId="8200"/>
    <cellStyle name="Normal 10 41 2 2" xfId="8201"/>
    <cellStyle name="Normal 10 41 2 2 2" xfId="8202"/>
    <cellStyle name="Normal 10 41 2 2 2 2" xfId="8203"/>
    <cellStyle name="Normal 10 41 2 2 2 2 2" xfId="8204"/>
    <cellStyle name="Normal 10 41 2 2 2 2 2 2" xfId="8205"/>
    <cellStyle name="Normal 10 41 2 2 2 2 2 3" xfId="8206"/>
    <cellStyle name="Normal 10 41 2 2 2 2 2 4" xfId="8207"/>
    <cellStyle name="Normal 10 41 2 2 2 2 3" xfId="8208"/>
    <cellStyle name="Normal 10 41 2 2 2 2 4" xfId="8209"/>
    <cellStyle name="Normal 10 41 2 2 2 2 5" xfId="8210"/>
    <cellStyle name="Normal 10 41 2 2 2 3" xfId="8211"/>
    <cellStyle name="Normal 10 41 2 2 2 3 2" xfId="8212"/>
    <cellStyle name="Normal 10 41 2 2 2 3 3" xfId="8213"/>
    <cellStyle name="Normal 10 41 2 2 2 3 4" xfId="8214"/>
    <cellStyle name="Normal 10 41 2 2 2 4" xfId="8215"/>
    <cellStyle name="Normal 10 41 2 2 2 5" xfId="8216"/>
    <cellStyle name="Normal 10 41 2 2 2 6" xfId="8217"/>
    <cellStyle name="Normal 10 41 2 2 3" xfId="8218"/>
    <cellStyle name="Normal 10 41 2 2 3 2" xfId="8219"/>
    <cellStyle name="Normal 10 41 2 2 3 2 2" xfId="8220"/>
    <cellStyle name="Normal 10 41 2 2 3 2 3" xfId="8221"/>
    <cellStyle name="Normal 10 41 2 2 3 2 4" xfId="8222"/>
    <cellStyle name="Normal 10 41 2 2 3 3" xfId="8223"/>
    <cellStyle name="Normal 10 41 2 2 3 4" xfId="8224"/>
    <cellStyle name="Normal 10 41 2 2 3 5" xfId="8225"/>
    <cellStyle name="Normal 10 41 2 2 3 6" xfId="8226"/>
    <cellStyle name="Normal 10 41 2 2 4" xfId="8227"/>
    <cellStyle name="Normal 10 41 2 2 4 2" xfId="8228"/>
    <cellStyle name="Normal 10 41 2 2 4 3" xfId="8229"/>
    <cellStyle name="Normal 10 41 2 2 4 4" xfId="8230"/>
    <cellStyle name="Normal 10 41 2 2 5" xfId="8231"/>
    <cellStyle name="Normal 10 41 2 2 6" xfId="8232"/>
    <cellStyle name="Normal 10 41 2 2 7" xfId="8233"/>
    <cellStyle name="Normal 10 41 2 2 8" xfId="8234"/>
    <cellStyle name="Normal 10 41 2 3" xfId="8235"/>
    <cellStyle name="Normal 10 41 2 3 2" xfId="8236"/>
    <cellStyle name="Normal 10 41 2 3 2 2" xfId="8237"/>
    <cellStyle name="Normal 10 41 2 3 2 2 2" xfId="8238"/>
    <cellStyle name="Normal 10 41 2 3 2 2 3" xfId="8239"/>
    <cellStyle name="Normal 10 41 2 3 2 2 4" xfId="8240"/>
    <cellStyle name="Normal 10 41 2 3 2 3" xfId="8241"/>
    <cellStyle name="Normal 10 41 2 3 2 4" xfId="8242"/>
    <cellStyle name="Normal 10 41 2 3 2 5" xfId="8243"/>
    <cellStyle name="Normal 10 41 2 3 3" xfId="8244"/>
    <cellStyle name="Normal 10 41 2 3 3 2" xfId="8245"/>
    <cellStyle name="Normal 10 41 2 3 3 3" xfId="8246"/>
    <cellStyle name="Normal 10 41 2 3 3 4" xfId="8247"/>
    <cellStyle name="Normal 10 41 2 3 4" xfId="8248"/>
    <cellStyle name="Normal 10 41 2 3 5" xfId="8249"/>
    <cellStyle name="Normal 10 41 2 3 6" xfId="8250"/>
    <cellStyle name="Normal 10 41 2 4" xfId="8251"/>
    <cellStyle name="Normal 10 41 2 4 2" xfId="8252"/>
    <cellStyle name="Normal 10 41 2 4 2 2" xfId="8253"/>
    <cellStyle name="Normal 10 41 2 4 2 3" xfId="8254"/>
    <cellStyle name="Normal 10 41 2 4 2 4" xfId="8255"/>
    <cellStyle name="Normal 10 41 2 4 3" xfId="8256"/>
    <cellStyle name="Normal 10 41 2 4 4" xfId="8257"/>
    <cellStyle name="Normal 10 41 2 4 5" xfId="8258"/>
    <cellStyle name="Normal 10 41 2 4 6" xfId="8259"/>
    <cellStyle name="Normal 10 41 2 5" xfId="8260"/>
    <cellStyle name="Normal 10 41 2 5 2" xfId="8261"/>
    <cellStyle name="Normal 10 41 2 5 3" xfId="8262"/>
    <cellStyle name="Normal 10 41 2 5 4" xfId="8263"/>
    <cellStyle name="Normal 10 41 2 6" xfId="8264"/>
    <cellStyle name="Normal 10 41 2 7" xfId="8265"/>
    <cellStyle name="Normal 10 41 2 8" xfId="8266"/>
    <cellStyle name="Normal 10 41 2 9" xfId="8267"/>
    <cellStyle name="Normal 10 41 3" xfId="8268"/>
    <cellStyle name="Normal 10 41 3 2" xfId="8269"/>
    <cellStyle name="Normal 10 41 3 2 2" xfId="8270"/>
    <cellStyle name="Normal 10 41 3 2 2 2" xfId="8271"/>
    <cellStyle name="Normal 10 41 3 2 2 2 2" xfId="8272"/>
    <cellStyle name="Normal 10 41 3 2 2 2 3" xfId="8273"/>
    <cellStyle name="Normal 10 41 3 2 2 2 4" xfId="8274"/>
    <cellStyle name="Normal 10 41 3 2 2 3" xfId="8275"/>
    <cellStyle name="Normal 10 41 3 2 2 4" xfId="8276"/>
    <cellStyle name="Normal 10 41 3 2 2 5" xfId="8277"/>
    <cellStyle name="Normal 10 41 3 2 3" xfId="8278"/>
    <cellStyle name="Normal 10 41 3 2 3 2" xfId="8279"/>
    <cellStyle name="Normal 10 41 3 2 3 3" xfId="8280"/>
    <cellStyle name="Normal 10 41 3 2 3 4" xfId="8281"/>
    <cellStyle name="Normal 10 41 3 2 4" xfId="8282"/>
    <cellStyle name="Normal 10 41 3 2 5" xfId="8283"/>
    <cellStyle name="Normal 10 41 3 2 6" xfId="8284"/>
    <cellStyle name="Normal 10 41 3 3" xfId="8285"/>
    <cellStyle name="Normal 10 41 3 3 2" xfId="8286"/>
    <cellStyle name="Normal 10 41 3 3 2 2" xfId="8287"/>
    <cellStyle name="Normal 10 41 3 3 2 3" xfId="8288"/>
    <cellStyle name="Normal 10 41 3 3 2 4" xfId="8289"/>
    <cellStyle name="Normal 10 41 3 3 3" xfId="8290"/>
    <cellStyle name="Normal 10 41 3 3 4" xfId="8291"/>
    <cellStyle name="Normal 10 41 3 3 5" xfId="8292"/>
    <cellStyle name="Normal 10 41 3 3 6" xfId="8293"/>
    <cellStyle name="Normal 10 41 3 4" xfId="8294"/>
    <cellStyle name="Normal 10 41 3 4 2" xfId="8295"/>
    <cellStyle name="Normal 10 41 3 4 3" xfId="8296"/>
    <cellStyle name="Normal 10 41 3 4 4" xfId="8297"/>
    <cellStyle name="Normal 10 41 3 5" xfId="8298"/>
    <cellStyle name="Normal 10 41 3 6" xfId="8299"/>
    <cellStyle name="Normal 10 41 3 7" xfId="8300"/>
    <cellStyle name="Normal 10 41 3 8" xfId="8301"/>
    <cellStyle name="Normal 10 41 4" xfId="8302"/>
    <cellStyle name="Normal 10 41 4 2" xfId="8303"/>
    <cellStyle name="Normal 10 41 4 2 2" xfId="8304"/>
    <cellStyle name="Normal 10 41 4 2 2 2" xfId="8305"/>
    <cellStyle name="Normal 10 41 4 2 2 3" xfId="8306"/>
    <cellStyle name="Normal 10 41 4 2 2 4" xfId="8307"/>
    <cellStyle name="Normal 10 41 4 2 3" xfId="8308"/>
    <cellStyle name="Normal 10 41 4 2 4" xfId="8309"/>
    <cellStyle name="Normal 10 41 4 2 5" xfId="8310"/>
    <cellStyle name="Normal 10 41 4 3" xfId="8311"/>
    <cellStyle name="Normal 10 41 4 3 2" xfId="8312"/>
    <cellStyle name="Normal 10 41 4 3 3" xfId="8313"/>
    <cellStyle name="Normal 10 41 4 3 4" xfId="8314"/>
    <cellStyle name="Normal 10 41 4 4" xfId="8315"/>
    <cellStyle name="Normal 10 41 4 5" xfId="8316"/>
    <cellStyle name="Normal 10 41 4 6" xfId="8317"/>
    <cellStyle name="Normal 10 41 5" xfId="8318"/>
    <cellStyle name="Normal 10 41 5 2" xfId="8319"/>
    <cellStyle name="Normal 10 41 5 2 2" xfId="8320"/>
    <cellStyle name="Normal 10 41 5 2 3" xfId="8321"/>
    <cellStyle name="Normal 10 41 5 2 4" xfId="8322"/>
    <cellStyle name="Normal 10 41 5 3" xfId="8323"/>
    <cellStyle name="Normal 10 41 5 4" xfId="8324"/>
    <cellStyle name="Normal 10 41 5 5" xfId="8325"/>
    <cellStyle name="Normal 10 41 5 6" xfId="8326"/>
    <cellStyle name="Normal 10 41 6" xfId="8327"/>
    <cellStyle name="Normal 10 41 6 2" xfId="8328"/>
    <cellStyle name="Normal 10 41 6 3" xfId="8329"/>
    <cellStyle name="Normal 10 41 6 4" xfId="8330"/>
    <cellStyle name="Normal 10 41 7" xfId="8331"/>
    <cellStyle name="Normal 10 41 8" xfId="8332"/>
    <cellStyle name="Normal 10 41 9" xfId="8333"/>
    <cellStyle name="Normal 10 42" xfId="8334"/>
    <cellStyle name="Normal 10 42 2" xfId="8335"/>
    <cellStyle name="Normal 10 42 2 2" xfId="8336"/>
    <cellStyle name="Normal 10 42 2 2 2" xfId="8337"/>
    <cellStyle name="Normal 10 42 2 2 2 2" xfId="8338"/>
    <cellStyle name="Normal 10 42 2 2 2 2 2" xfId="8339"/>
    <cellStyle name="Normal 10 42 2 2 2 2 3" xfId="8340"/>
    <cellStyle name="Normal 10 42 2 2 2 2 4" xfId="8341"/>
    <cellStyle name="Normal 10 42 2 2 2 3" xfId="8342"/>
    <cellStyle name="Normal 10 42 2 2 2 4" xfId="8343"/>
    <cellStyle name="Normal 10 42 2 2 2 5" xfId="8344"/>
    <cellStyle name="Normal 10 42 2 2 3" xfId="8345"/>
    <cellStyle name="Normal 10 42 2 2 3 2" xfId="8346"/>
    <cellStyle name="Normal 10 42 2 2 3 3" xfId="8347"/>
    <cellStyle name="Normal 10 42 2 2 3 4" xfId="8348"/>
    <cellStyle name="Normal 10 42 2 2 4" xfId="8349"/>
    <cellStyle name="Normal 10 42 2 2 5" xfId="8350"/>
    <cellStyle name="Normal 10 42 2 2 6" xfId="8351"/>
    <cellStyle name="Normal 10 42 2 3" xfId="8352"/>
    <cellStyle name="Normal 10 42 2 3 2" xfId="8353"/>
    <cellStyle name="Normal 10 42 2 3 2 2" xfId="8354"/>
    <cellStyle name="Normal 10 42 2 3 2 3" xfId="8355"/>
    <cellStyle name="Normal 10 42 2 3 2 4" xfId="8356"/>
    <cellStyle name="Normal 10 42 2 3 3" xfId="8357"/>
    <cellStyle name="Normal 10 42 2 3 4" xfId="8358"/>
    <cellStyle name="Normal 10 42 2 3 5" xfId="8359"/>
    <cellStyle name="Normal 10 42 2 3 6" xfId="8360"/>
    <cellStyle name="Normal 10 42 2 4" xfId="8361"/>
    <cellStyle name="Normal 10 42 2 4 2" xfId="8362"/>
    <cellStyle name="Normal 10 42 2 4 3" xfId="8363"/>
    <cellStyle name="Normal 10 42 2 4 4" xfId="8364"/>
    <cellStyle name="Normal 10 42 2 5" xfId="8365"/>
    <cellStyle name="Normal 10 42 2 6" xfId="8366"/>
    <cellStyle name="Normal 10 42 2 7" xfId="8367"/>
    <cellStyle name="Normal 10 42 2 8" xfId="8368"/>
    <cellStyle name="Normal 10 42 3" xfId="8369"/>
    <cellStyle name="Normal 10 42 3 2" xfId="8370"/>
    <cellStyle name="Normal 10 42 3 2 2" xfId="8371"/>
    <cellStyle name="Normal 10 42 3 2 2 2" xfId="8372"/>
    <cellStyle name="Normal 10 42 3 2 2 3" xfId="8373"/>
    <cellStyle name="Normal 10 42 3 2 2 4" xfId="8374"/>
    <cellStyle name="Normal 10 42 3 2 3" xfId="8375"/>
    <cellStyle name="Normal 10 42 3 2 4" xfId="8376"/>
    <cellStyle name="Normal 10 42 3 2 5" xfId="8377"/>
    <cellStyle name="Normal 10 42 3 3" xfId="8378"/>
    <cellStyle name="Normal 10 42 3 3 2" xfId="8379"/>
    <cellStyle name="Normal 10 42 3 3 3" xfId="8380"/>
    <cellStyle name="Normal 10 42 3 3 4" xfId="8381"/>
    <cellStyle name="Normal 10 42 3 4" xfId="8382"/>
    <cellStyle name="Normal 10 42 3 5" xfId="8383"/>
    <cellStyle name="Normal 10 42 3 6" xfId="8384"/>
    <cellStyle name="Normal 10 42 4" xfId="8385"/>
    <cellStyle name="Normal 10 42 4 2" xfId="8386"/>
    <cellStyle name="Normal 10 42 4 2 2" xfId="8387"/>
    <cellStyle name="Normal 10 42 4 2 3" xfId="8388"/>
    <cellStyle name="Normal 10 42 4 2 4" xfId="8389"/>
    <cellStyle name="Normal 10 42 4 3" xfId="8390"/>
    <cellStyle name="Normal 10 42 4 4" xfId="8391"/>
    <cellStyle name="Normal 10 42 4 5" xfId="8392"/>
    <cellStyle name="Normal 10 42 4 6" xfId="8393"/>
    <cellStyle name="Normal 10 42 5" xfId="8394"/>
    <cellStyle name="Normal 10 42 5 2" xfId="8395"/>
    <cellStyle name="Normal 10 42 5 3" xfId="8396"/>
    <cellStyle name="Normal 10 42 5 4" xfId="8397"/>
    <cellStyle name="Normal 10 42 6" xfId="8398"/>
    <cellStyle name="Normal 10 42 7" xfId="8399"/>
    <cellStyle name="Normal 10 42 8" xfId="8400"/>
    <cellStyle name="Normal 10 42 9" xfId="8401"/>
    <cellStyle name="Normal 10 43" xfId="8402"/>
    <cellStyle name="Normal 10 43 2" xfId="8403"/>
    <cellStyle name="Normal 10 43 2 2" xfId="8404"/>
    <cellStyle name="Normal 10 43 2 2 2" xfId="8405"/>
    <cellStyle name="Normal 10 43 2 2 2 2" xfId="8406"/>
    <cellStyle name="Normal 10 43 2 2 2 2 2" xfId="8407"/>
    <cellStyle name="Normal 10 43 2 2 2 2 3" xfId="8408"/>
    <cellStyle name="Normal 10 43 2 2 2 2 4" xfId="8409"/>
    <cellStyle name="Normal 10 43 2 2 2 3" xfId="8410"/>
    <cellStyle name="Normal 10 43 2 2 2 4" xfId="8411"/>
    <cellStyle name="Normal 10 43 2 2 2 5" xfId="8412"/>
    <cellStyle name="Normal 10 43 2 2 3" xfId="8413"/>
    <cellStyle name="Normal 10 43 2 2 3 2" xfId="8414"/>
    <cellStyle name="Normal 10 43 2 2 3 3" xfId="8415"/>
    <cellStyle name="Normal 10 43 2 2 3 4" xfId="8416"/>
    <cellStyle name="Normal 10 43 2 2 4" xfId="8417"/>
    <cellStyle name="Normal 10 43 2 2 5" xfId="8418"/>
    <cellStyle name="Normal 10 43 2 2 6" xfId="8419"/>
    <cellStyle name="Normal 10 43 2 3" xfId="8420"/>
    <cellStyle name="Normal 10 43 2 3 2" xfId="8421"/>
    <cellStyle name="Normal 10 43 2 3 2 2" xfId="8422"/>
    <cellStyle name="Normal 10 43 2 3 2 3" xfId="8423"/>
    <cellStyle name="Normal 10 43 2 3 2 4" xfId="8424"/>
    <cellStyle name="Normal 10 43 2 3 3" xfId="8425"/>
    <cellStyle name="Normal 10 43 2 3 4" xfId="8426"/>
    <cellStyle name="Normal 10 43 2 3 5" xfId="8427"/>
    <cellStyle name="Normal 10 43 2 3 6" xfId="8428"/>
    <cellStyle name="Normal 10 43 2 4" xfId="8429"/>
    <cellStyle name="Normal 10 43 2 4 2" xfId="8430"/>
    <cellStyle name="Normal 10 43 2 4 3" xfId="8431"/>
    <cellStyle name="Normal 10 43 2 4 4" xfId="8432"/>
    <cellStyle name="Normal 10 43 2 5" xfId="8433"/>
    <cellStyle name="Normal 10 43 2 6" xfId="8434"/>
    <cellStyle name="Normal 10 43 2 7" xfId="8435"/>
    <cellStyle name="Normal 10 43 2 8" xfId="8436"/>
    <cellStyle name="Normal 10 43 3" xfId="8437"/>
    <cellStyle name="Normal 10 43 3 2" xfId="8438"/>
    <cellStyle name="Normal 10 43 3 2 2" xfId="8439"/>
    <cellStyle name="Normal 10 43 3 2 2 2" xfId="8440"/>
    <cellStyle name="Normal 10 43 3 2 2 3" xfId="8441"/>
    <cellStyle name="Normal 10 43 3 2 2 4" xfId="8442"/>
    <cellStyle name="Normal 10 43 3 2 3" xfId="8443"/>
    <cellStyle name="Normal 10 43 3 2 4" xfId="8444"/>
    <cellStyle name="Normal 10 43 3 2 5" xfId="8445"/>
    <cellStyle name="Normal 10 43 3 3" xfId="8446"/>
    <cellStyle name="Normal 10 43 3 3 2" xfId="8447"/>
    <cellStyle name="Normal 10 43 3 3 3" xfId="8448"/>
    <cellStyle name="Normal 10 43 3 3 4" xfId="8449"/>
    <cellStyle name="Normal 10 43 3 4" xfId="8450"/>
    <cellStyle name="Normal 10 43 3 5" xfId="8451"/>
    <cellStyle name="Normal 10 43 3 6" xfId="8452"/>
    <cellStyle name="Normal 10 43 4" xfId="8453"/>
    <cellStyle name="Normal 10 43 4 2" xfId="8454"/>
    <cellStyle name="Normal 10 43 4 2 2" xfId="8455"/>
    <cellStyle name="Normal 10 43 4 2 3" xfId="8456"/>
    <cellStyle name="Normal 10 43 4 2 4" xfId="8457"/>
    <cellStyle name="Normal 10 43 4 3" xfId="8458"/>
    <cellStyle name="Normal 10 43 4 4" xfId="8459"/>
    <cellStyle name="Normal 10 43 4 5" xfId="8460"/>
    <cellStyle name="Normal 10 43 4 6" xfId="8461"/>
    <cellStyle name="Normal 10 43 5" xfId="8462"/>
    <cellStyle name="Normal 10 43 5 2" xfId="8463"/>
    <cellStyle name="Normal 10 43 5 3" xfId="8464"/>
    <cellStyle name="Normal 10 43 5 4" xfId="8465"/>
    <cellStyle name="Normal 10 43 6" xfId="8466"/>
    <cellStyle name="Normal 10 43 7" xfId="8467"/>
    <cellStyle name="Normal 10 43 8" xfId="8468"/>
    <cellStyle name="Normal 10 43 9" xfId="8469"/>
    <cellStyle name="Normal 10 44" xfId="8470"/>
    <cellStyle name="Normal 10 45" xfId="8471"/>
    <cellStyle name="Normal 10 46" xfId="8472"/>
    <cellStyle name="Normal 10 47" xfId="8473"/>
    <cellStyle name="Normal 10 48" xfId="8474"/>
    <cellStyle name="Normal 10 49" xfId="8475"/>
    <cellStyle name="Normal 10 5" xfId="8476"/>
    <cellStyle name="Normal 10 50" xfId="8477"/>
    <cellStyle name="Normal 10 51" xfId="8478"/>
    <cellStyle name="Normal 10 51 2" xfId="8479"/>
    <cellStyle name="Normal 10 51 2 2" xfId="8480"/>
    <cellStyle name="Normal 10 51 2 2 2" xfId="8481"/>
    <cellStyle name="Normal 10 51 2 2 3" xfId="8482"/>
    <cellStyle name="Normal 10 51 2 2 4" xfId="8483"/>
    <cellStyle name="Normal 10 51 2 3" xfId="8484"/>
    <cellStyle name="Normal 10 51 2 4" xfId="8485"/>
    <cellStyle name="Normal 10 51 2 5" xfId="8486"/>
    <cellStyle name="Normal 10 51 2 6" xfId="8487"/>
    <cellStyle name="Normal 10 51 3" xfId="8488"/>
    <cellStyle name="Normal 10 51 3 2" xfId="8489"/>
    <cellStyle name="Normal 10 51 3 3" xfId="8490"/>
    <cellStyle name="Normal 10 51 3 4" xfId="8491"/>
    <cellStyle name="Normal 10 51 4" xfId="8492"/>
    <cellStyle name="Normal 10 51 5" xfId="8493"/>
    <cellStyle name="Normal 10 51 6" xfId="8494"/>
    <cellStyle name="Normal 10 51 7" xfId="8495"/>
    <cellStyle name="Normal 10 52" xfId="8496"/>
    <cellStyle name="Normal 10 53" xfId="8497"/>
    <cellStyle name="Normal 10 53 2" xfId="8498"/>
    <cellStyle name="Normal 10 54" xfId="8499"/>
    <cellStyle name="Normal 10 55" xfId="8500"/>
    <cellStyle name="Normal 10 56" xfId="8501"/>
    <cellStyle name="Normal 10 57" xfId="8502"/>
    <cellStyle name="Normal 10 58" xfId="8503"/>
    <cellStyle name="Normal 10 59" xfId="8504"/>
    <cellStyle name="Normal 10 6" xfId="8505"/>
    <cellStyle name="Normal 10 60" xfId="8506"/>
    <cellStyle name="Normal 10 7" xfId="8507"/>
    <cellStyle name="Normal 10 8" xfId="8508"/>
    <cellStyle name="Normal 10 9" xfId="8509"/>
    <cellStyle name="Normal 10_Rec Tributaria" xfId="8510"/>
    <cellStyle name="Normal 100" xfId="8511"/>
    <cellStyle name="Normal 1000" xfId="61027"/>
    <cellStyle name="Normal 1001" xfId="61028"/>
    <cellStyle name="Normal 1002" xfId="61029"/>
    <cellStyle name="Normal 1003" xfId="61030"/>
    <cellStyle name="Normal 1004" xfId="61031"/>
    <cellStyle name="Normal 1005" xfId="61032"/>
    <cellStyle name="Normal 1006" xfId="61033"/>
    <cellStyle name="Normal 1007" xfId="61034"/>
    <cellStyle name="Normal 1008" xfId="61035"/>
    <cellStyle name="Normal 1009" xfId="61036"/>
    <cellStyle name="Normal 101" xfId="8512"/>
    <cellStyle name="Normal 101 2" xfId="8513"/>
    <cellStyle name="Normal 101 2 2" xfId="8514"/>
    <cellStyle name="Normal 1010" xfId="61037"/>
    <cellStyle name="Normal 1011" xfId="61038"/>
    <cellStyle name="Normal 1012" xfId="61039"/>
    <cellStyle name="Normal 1013" xfId="61040"/>
    <cellStyle name="Normal 1014" xfId="61041"/>
    <cellStyle name="Normal 1015" xfId="61042"/>
    <cellStyle name="Normal 1016" xfId="61043"/>
    <cellStyle name="Normal 1017" xfId="61044"/>
    <cellStyle name="Normal 1018" xfId="61045"/>
    <cellStyle name="Normal 1019" xfId="61046"/>
    <cellStyle name="Normal 102" xfId="8515"/>
    <cellStyle name="Normal 102 2" xfId="8516"/>
    <cellStyle name="Normal 102 2 2" xfId="8517"/>
    <cellStyle name="Normal 1020" xfId="61047"/>
    <cellStyle name="Normal 1021" xfId="61048"/>
    <cellStyle name="Normal 1022" xfId="61049"/>
    <cellStyle name="Normal 1023" xfId="61050"/>
    <cellStyle name="Normal 1024" xfId="61051"/>
    <cellStyle name="Normal 1025" xfId="61052"/>
    <cellStyle name="Normal 1026" xfId="61053"/>
    <cellStyle name="Normal 1027" xfId="61054"/>
    <cellStyle name="Normal 1028" xfId="61055"/>
    <cellStyle name="Normal 1029" xfId="61056"/>
    <cellStyle name="Normal 103" xfId="8518"/>
    <cellStyle name="Normal 1030" xfId="61057"/>
    <cellStyle name="Normal 1031" xfId="61058"/>
    <cellStyle name="Normal 1032" xfId="61059"/>
    <cellStyle name="Normal 1033" xfId="61060"/>
    <cellStyle name="Normal 1034" xfId="61061"/>
    <cellStyle name="Normal 1035" xfId="61062"/>
    <cellStyle name="Normal 1036" xfId="61063"/>
    <cellStyle name="Normal 1037" xfId="61064"/>
    <cellStyle name="Normal 1038" xfId="61065"/>
    <cellStyle name="Normal 1039" xfId="61066"/>
    <cellStyle name="Normal 104" xfId="8519"/>
    <cellStyle name="Normal 1040" xfId="61067"/>
    <cellStyle name="Normal 1041" xfId="61068"/>
    <cellStyle name="Normal 1042" xfId="61069"/>
    <cellStyle name="Normal 1043" xfId="61070"/>
    <cellStyle name="Normal 1044" xfId="61071"/>
    <cellStyle name="Normal 1045" xfId="61072"/>
    <cellStyle name="Normal 1046" xfId="61073"/>
    <cellStyle name="Normal 1047" xfId="61074"/>
    <cellStyle name="Normal 1048" xfId="61075"/>
    <cellStyle name="Normal 1049" xfId="61076"/>
    <cellStyle name="Normal 105" xfId="8520"/>
    <cellStyle name="Normal 1050" xfId="61077"/>
    <cellStyle name="Normal 1051" xfId="61078"/>
    <cellStyle name="Normal 1052" xfId="61079"/>
    <cellStyle name="Normal 1053" xfId="61080"/>
    <cellStyle name="Normal 1054" xfId="61081"/>
    <cellStyle name="Normal 1055" xfId="61082"/>
    <cellStyle name="Normal 1056" xfId="61083"/>
    <cellStyle name="Normal 1057" xfId="61084"/>
    <cellStyle name="Normal 1058" xfId="61085"/>
    <cellStyle name="Normal 1059" xfId="61086"/>
    <cellStyle name="Normal 106" xfId="8521"/>
    <cellStyle name="Normal 1060" xfId="61087"/>
    <cellStyle name="Normal 1061" xfId="61088"/>
    <cellStyle name="Normal 1062" xfId="61089"/>
    <cellStyle name="Normal 1063" xfId="61090"/>
    <cellStyle name="Normal 1064" xfId="61091"/>
    <cellStyle name="Normal 1065" xfId="61092"/>
    <cellStyle name="Normal 1066" xfId="61093"/>
    <cellStyle name="Normal 1067" xfId="61094"/>
    <cellStyle name="Normal 1068" xfId="61095"/>
    <cellStyle name="Normal 1069" xfId="61096"/>
    <cellStyle name="Normal 107" xfId="8522"/>
    <cellStyle name="Normal 1070" xfId="61097"/>
    <cellStyle name="Normal 1071" xfId="61098"/>
    <cellStyle name="Normal 1072" xfId="61099"/>
    <cellStyle name="Normal 1073" xfId="61100"/>
    <cellStyle name="Normal 1074" xfId="61101"/>
    <cellStyle name="Normal 1075" xfId="61102"/>
    <cellStyle name="Normal 1076" xfId="61103"/>
    <cellStyle name="Normal 1077" xfId="61104"/>
    <cellStyle name="Normal 1078" xfId="61105"/>
    <cellStyle name="Normal 1079" xfId="61106"/>
    <cellStyle name="Normal 108" xfId="8523"/>
    <cellStyle name="Normal 1080" xfId="61107"/>
    <cellStyle name="Normal 1081" xfId="61108"/>
    <cellStyle name="Normal 1082" xfId="61109"/>
    <cellStyle name="Normal 1083" xfId="61110"/>
    <cellStyle name="Normal 1084" xfId="61111"/>
    <cellStyle name="Normal 1085" xfId="61112"/>
    <cellStyle name="Normal 1086" xfId="61113"/>
    <cellStyle name="Normal 1087" xfId="61114"/>
    <cellStyle name="Normal 1088" xfId="61115"/>
    <cellStyle name="Normal 1089" xfId="61116"/>
    <cellStyle name="Normal 109" xfId="8524"/>
    <cellStyle name="Normal 1090" xfId="61117"/>
    <cellStyle name="Normal 1091" xfId="61118"/>
    <cellStyle name="Normal 1092" xfId="61119"/>
    <cellStyle name="Normal 1093" xfId="61120"/>
    <cellStyle name="Normal 1094" xfId="61121"/>
    <cellStyle name="Normal 1095" xfId="61122"/>
    <cellStyle name="Normal 1096" xfId="61123"/>
    <cellStyle name="Normal 1097" xfId="61124"/>
    <cellStyle name="Normal 1098" xfId="61125"/>
    <cellStyle name="Normal 1099" xfId="61126"/>
    <cellStyle name="Normal 11" xfId="8525"/>
    <cellStyle name="Normal 11 10" xfId="8526"/>
    <cellStyle name="Normal 11 11" xfId="8527"/>
    <cellStyle name="Normal 11 12" xfId="8528"/>
    <cellStyle name="Normal 11 13" xfId="8529"/>
    <cellStyle name="Normal 11 14" xfId="8530"/>
    <cellStyle name="Normal 11 15" xfId="8531"/>
    <cellStyle name="Normal 11 16" xfId="8532"/>
    <cellStyle name="Normal 11 17" xfId="8533"/>
    <cellStyle name="Normal 11 18" xfId="8534"/>
    <cellStyle name="Normal 11 19" xfId="8535"/>
    <cellStyle name="Normal 11 2" xfId="8536"/>
    <cellStyle name="Normal 11 2 2" xfId="8537"/>
    <cellStyle name="Normal 11 2 2 10" xfId="8538"/>
    <cellStyle name="Normal 11 2 2 11" xfId="8539"/>
    <cellStyle name="Normal 11 2 2 12" xfId="8540"/>
    <cellStyle name="Normal 11 2 2 2" xfId="8541"/>
    <cellStyle name="Normal 11 2 2 2 2" xfId="8542"/>
    <cellStyle name="Normal 11 2 2 2 2 2" xfId="8543"/>
    <cellStyle name="Normal 11 2 2 2 2 2 2" xfId="8544"/>
    <cellStyle name="Normal 11 2 2 2 2 2 2 2" xfId="8545"/>
    <cellStyle name="Normal 11 2 2 2 2 2 2 2 2" xfId="8546"/>
    <cellStyle name="Normal 11 2 2 2 2 2 2 2 3" xfId="8547"/>
    <cellStyle name="Normal 11 2 2 2 2 2 2 2 4" xfId="8548"/>
    <cellStyle name="Normal 11 2 2 2 2 2 2 3" xfId="8549"/>
    <cellStyle name="Normal 11 2 2 2 2 2 2 4" xfId="8550"/>
    <cellStyle name="Normal 11 2 2 2 2 2 2 5" xfId="8551"/>
    <cellStyle name="Normal 11 2 2 2 2 2 3" xfId="8552"/>
    <cellStyle name="Normal 11 2 2 2 2 2 3 2" xfId="8553"/>
    <cellStyle name="Normal 11 2 2 2 2 2 3 3" xfId="8554"/>
    <cellStyle name="Normal 11 2 2 2 2 2 3 4" xfId="8555"/>
    <cellStyle name="Normal 11 2 2 2 2 2 4" xfId="8556"/>
    <cellStyle name="Normal 11 2 2 2 2 2 5" xfId="8557"/>
    <cellStyle name="Normal 11 2 2 2 2 2 6" xfId="8558"/>
    <cellStyle name="Normal 11 2 2 2 2 3" xfId="8559"/>
    <cellStyle name="Normal 11 2 2 2 2 3 2" xfId="8560"/>
    <cellStyle name="Normal 11 2 2 2 2 3 2 2" xfId="8561"/>
    <cellStyle name="Normal 11 2 2 2 2 3 2 3" xfId="8562"/>
    <cellStyle name="Normal 11 2 2 2 2 3 2 4" xfId="8563"/>
    <cellStyle name="Normal 11 2 2 2 2 3 3" xfId="8564"/>
    <cellStyle name="Normal 11 2 2 2 2 3 4" xfId="8565"/>
    <cellStyle name="Normal 11 2 2 2 2 3 5" xfId="8566"/>
    <cellStyle name="Normal 11 2 2 2 2 3 6" xfId="8567"/>
    <cellStyle name="Normal 11 2 2 2 2 4" xfId="8568"/>
    <cellStyle name="Normal 11 2 2 2 2 4 2" xfId="8569"/>
    <cellStyle name="Normal 11 2 2 2 2 4 3" xfId="8570"/>
    <cellStyle name="Normal 11 2 2 2 2 4 4" xfId="8571"/>
    <cellStyle name="Normal 11 2 2 2 2 5" xfId="8572"/>
    <cellStyle name="Normal 11 2 2 2 2 6" xfId="8573"/>
    <cellStyle name="Normal 11 2 2 2 2 7" xfId="8574"/>
    <cellStyle name="Normal 11 2 2 2 2 8" xfId="8575"/>
    <cellStyle name="Normal 11 2 2 2 3" xfId="8576"/>
    <cellStyle name="Normal 11 2 2 2 3 2" xfId="8577"/>
    <cellStyle name="Normal 11 2 2 2 3 2 2" xfId="8578"/>
    <cellStyle name="Normal 11 2 2 2 3 2 2 2" xfId="8579"/>
    <cellStyle name="Normal 11 2 2 2 3 2 2 3" xfId="8580"/>
    <cellStyle name="Normal 11 2 2 2 3 2 2 4" xfId="8581"/>
    <cellStyle name="Normal 11 2 2 2 3 2 3" xfId="8582"/>
    <cellStyle name="Normal 11 2 2 2 3 2 4" xfId="8583"/>
    <cellStyle name="Normal 11 2 2 2 3 2 5" xfId="8584"/>
    <cellStyle name="Normal 11 2 2 2 3 3" xfId="8585"/>
    <cellStyle name="Normal 11 2 2 2 3 3 2" xfId="8586"/>
    <cellStyle name="Normal 11 2 2 2 3 3 3" xfId="8587"/>
    <cellStyle name="Normal 11 2 2 2 3 3 4" xfId="8588"/>
    <cellStyle name="Normal 11 2 2 2 3 4" xfId="8589"/>
    <cellStyle name="Normal 11 2 2 2 3 5" xfId="8590"/>
    <cellStyle name="Normal 11 2 2 2 3 6" xfId="8591"/>
    <cellStyle name="Normal 11 2 2 2 4" xfId="8592"/>
    <cellStyle name="Normal 11 2 2 2 4 2" xfId="8593"/>
    <cellStyle name="Normal 11 2 2 2 4 2 2" xfId="8594"/>
    <cellStyle name="Normal 11 2 2 2 4 2 3" xfId="8595"/>
    <cellStyle name="Normal 11 2 2 2 4 2 4" xfId="8596"/>
    <cellStyle name="Normal 11 2 2 2 4 3" xfId="8597"/>
    <cellStyle name="Normal 11 2 2 2 4 4" xfId="8598"/>
    <cellStyle name="Normal 11 2 2 2 4 5" xfId="8599"/>
    <cellStyle name="Normal 11 2 2 2 4 6" xfId="8600"/>
    <cellStyle name="Normal 11 2 2 2 5" xfId="8601"/>
    <cellStyle name="Normal 11 2 2 2 5 2" xfId="8602"/>
    <cellStyle name="Normal 11 2 2 2 5 3" xfId="8603"/>
    <cellStyle name="Normal 11 2 2 2 5 4" xfId="8604"/>
    <cellStyle name="Normal 11 2 2 2 6" xfId="8605"/>
    <cellStyle name="Normal 11 2 2 2 7" xfId="8606"/>
    <cellStyle name="Normal 11 2 2 2 8" xfId="8607"/>
    <cellStyle name="Normal 11 2 2 2 9" xfId="8608"/>
    <cellStyle name="Normal 11 2 2 3" xfId="8609"/>
    <cellStyle name="Normal 11 2 2 3 2" xfId="8610"/>
    <cellStyle name="Normal 11 2 2 3 2 2" xfId="8611"/>
    <cellStyle name="Normal 11 2 2 3 2 2 2" xfId="8612"/>
    <cellStyle name="Normal 11 2 2 3 2 2 2 2" xfId="8613"/>
    <cellStyle name="Normal 11 2 2 3 2 2 2 2 2" xfId="8614"/>
    <cellStyle name="Normal 11 2 2 3 2 2 2 2 3" xfId="8615"/>
    <cellStyle name="Normal 11 2 2 3 2 2 2 2 4" xfId="8616"/>
    <cellStyle name="Normal 11 2 2 3 2 2 2 3" xfId="8617"/>
    <cellStyle name="Normal 11 2 2 3 2 2 2 4" xfId="8618"/>
    <cellStyle name="Normal 11 2 2 3 2 2 2 5" xfId="8619"/>
    <cellStyle name="Normal 11 2 2 3 2 2 3" xfId="8620"/>
    <cellStyle name="Normal 11 2 2 3 2 2 3 2" xfId="8621"/>
    <cellStyle name="Normal 11 2 2 3 2 2 3 3" xfId="8622"/>
    <cellStyle name="Normal 11 2 2 3 2 2 3 4" xfId="8623"/>
    <cellStyle name="Normal 11 2 2 3 2 2 4" xfId="8624"/>
    <cellStyle name="Normal 11 2 2 3 2 2 5" xfId="8625"/>
    <cellStyle name="Normal 11 2 2 3 2 2 6" xfId="8626"/>
    <cellStyle name="Normal 11 2 2 3 2 3" xfId="8627"/>
    <cellStyle name="Normal 11 2 2 3 2 3 2" xfId="8628"/>
    <cellStyle name="Normal 11 2 2 3 2 3 2 2" xfId="8629"/>
    <cellStyle name="Normal 11 2 2 3 2 3 2 3" xfId="8630"/>
    <cellStyle name="Normal 11 2 2 3 2 3 2 4" xfId="8631"/>
    <cellStyle name="Normal 11 2 2 3 2 3 3" xfId="8632"/>
    <cellStyle name="Normal 11 2 2 3 2 3 4" xfId="8633"/>
    <cellStyle name="Normal 11 2 2 3 2 3 5" xfId="8634"/>
    <cellStyle name="Normal 11 2 2 3 2 3 6" xfId="8635"/>
    <cellStyle name="Normal 11 2 2 3 2 4" xfId="8636"/>
    <cellStyle name="Normal 11 2 2 3 2 4 2" xfId="8637"/>
    <cellStyle name="Normal 11 2 2 3 2 4 3" xfId="8638"/>
    <cellStyle name="Normal 11 2 2 3 2 4 4" xfId="8639"/>
    <cellStyle name="Normal 11 2 2 3 2 5" xfId="8640"/>
    <cellStyle name="Normal 11 2 2 3 2 6" xfId="8641"/>
    <cellStyle name="Normal 11 2 2 3 2 7" xfId="8642"/>
    <cellStyle name="Normal 11 2 2 3 2 8" xfId="8643"/>
    <cellStyle name="Normal 11 2 2 3 3" xfId="8644"/>
    <cellStyle name="Normal 11 2 2 3 3 2" xfId="8645"/>
    <cellStyle name="Normal 11 2 2 3 3 2 2" xfId="8646"/>
    <cellStyle name="Normal 11 2 2 3 3 2 2 2" xfId="8647"/>
    <cellStyle name="Normal 11 2 2 3 3 2 2 3" xfId="8648"/>
    <cellStyle name="Normal 11 2 2 3 3 2 2 4" xfId="8649"/>
    <cellStyle name="Normal 11 2 2 3 3 2 3" xfId="8650"/>
    <cellStyle name="Normal 11 2 2 3 3 2 4" xfId="8651"/>
    <cellStyle name="Normal 11 2 2 3 3 2 5" xfId="8652"/>
    <cellStyle name="Normal 11 2 2 3 3 3" xfId="8653"/>
    <cellStyle name="Normal 11 2 2 3 3 3 2" xfId="8654"/>
    <cellStyle name="Normal 11 2 2 3 3 3 3" xfId="8655"/>
    <cellStyle name="Normal 11 2 2 3 3 3 4" xfId="8656"/>
    <cellStyle name="Normal 11 2 2 3 3 4" xfId="8657"/>
    <cellStyle name="Normal 11 2 2 3 3 5" xfId="8658"/>
    <cellStyle name="Normal 11 2 2 3 3 6" xfId="8659"/>
    <cellStyle name="Normal 11 2 2 3 4" xfId="8660"/>
    <cellStyle name="Normal 11 2 2 3 4 2" xfId="8661"/>
    <cellStyle name="Normal 11 2 2 3 4 2 2" xfId="8662"/>
    <cellStyle name="Normal 11 2 2 3 4 2 3" xfId="8663"/>
    <cellStyle name="Normal 11 2 2 3 4 2 4" xfId="8664"/>
    <cellStyle name="Normal 11 2 2 3 4 3" xfId="8665"/>
    <cellStyle name="Normal 11 2 2 3 4 4" xfId="8666"/>
    <cellStyle name="Normal 11 2 2 3 4 5" xfId="8667"/>
    <cellStyle name="Normal 11 2 2 3 4 6" xfId="8668"/>
    <cellStyle name="Normal 11 2 2 3 5" xfId="8669"/>
    <cellStyle name="Normal 11 2 2 3 5 2" xfId="8670"/>
    <cellStyle name="Normal 11 2 2 3 5 3" xfId="8671"/>
    <cellStyle name="Normal 11 2 2 3 5 4" xfId="8672"/>
    <cellStyle name="Normal 11 2 2 3 6" xfId="8673"/>
    <cellStyle name="Normal 11 2 2 3 7" xfId="8674"/>
    <cellStyle name="Normal 11 2 2 3 8" xfId="8675"/>
    <cellStyle name="Normal 11 2 2 3 9" xfId="8676"/>
    <cellStyle name="Normal 11 2 2 4" xfId="8677"/>
    <cellStyle name="Normal 11 2 2 4 2" xfId="8678"/>
    <cellStyle name="Normal 11 2 2 4 2 2" xfId="8679"/>
    <cellStyle name="Normal 11 2 2 4 2 2 2" xfId="8680"/>
    <cellStyle name="Normal 11 2 2 4 2 2 2 2" xfId="8681"/>
    <cellStyle name="Normal 11 2 2 4 2 2 2 3" xfId="8682"/>
    <cellStyle name="Normal 11 2 2 4 2 2 2 4" xfId="8683"/>
    <cellStyle name="Normal 11 2 2 4 2 2 3" xfId="8684"/>
    <cellStyle name="Normal 11 2 2 4 2 2 4" xfId="8685"/>
    <cellStyle name="Normal 11 2 2 4 2 2 5" xfId="8686"/>
    <cellStyle name="Normal 11 2 2 4 2 3" xfId="8687"/>
    <cellStyle name="Normal 11 2 2 4 2 3 2" xfId="8688"/>
    <cellStyle name="Normal 11 2 2 4 2 3 3" xfId="8689"/>
    <cellStyle name="Normal 11 2 2 4 2 3 4" xfId="8690"/>
    <cellStyle name="Normal 11 2 2 4 2 4" xfId="8691"/>
    <cellStyle name="Normal 11 2 2 4 2 5" xfId="8692"/>
    <cellStyle name="Normal 11 2 2 4 2 6" xfId="8693"/>
    <cellStyle name="Normal 11 2 2 4 3" xfId="8694"/>
    <cellStyle name="Normal 11 2 2 4 3 2" xfId="8695"/>
    <cellStyle name="Normal 11 2 2 4 3 2 2" xfId="8696"/>
    <cellStyle name="Normal 11 2 2 4 3 2 3" xfId="8697"/>
    <cellStyle name="Normal 11 2 2 4 3 2 4" xfId="8698"/>
    <cellStyle name="Normal 11 2 2 4 3 3" xfId="8699"/>
    <cellStyle name="Normal 11 2 2 4 3 4" xfId="8700"/>
    <cellStyle name="Normal 11 2 2 4 3 5" xfId="8701"/>
    <cellStyle name="Normal 11 2 2 4 3 6" xfId="8702"/>
    <cellStyle name="Normal 11 2 2 4 4" xfId="8703"/>
    <cellStyle name="Normal 11 2 2 4 4 2" xfId="8704"/>
    <cellStyle name="Normal 11 2 2 4 4 3" xfId="8705"/>
    <cellStyle name="Normal 11 2 2 4 4 4" xfId="8706"/>
    <cellStyle name="Normal 11 2 2 4 5" xfId="8707"/>
    <cellStyle name="Normal 11 2 2 4 6" xfId="8708"/>
    <cellStyle name="Normal 11 2 2 4 7" xfId="8709"/>
    <cellStyle name="Normal 11 2 2 4 8" xfId="8710"/>
    <cellStyle name="Normal 11 2 2 5" xfId="8711"/>
    <cellStyle name="Normal 11 2 2 5 2" xfId="8712"/>
    <cellStyle name="Normal 11 2 2 5 2 2" xfId="8713"/>
    <cellStyle name="Normal 11 2 2 5 2 2 2" xfId="8714"/>
    <cellStyle name="Normal 11 2 2 5 2 2 3" xfId="8715"/>
    <cellStyle name="Normal 11 2 2 5 2 2 4" xfId="8716"/>
    <cellStyle name="Normal 11 2 2 5 2 3" xfId="8717"/>
    <cellStyle name="Normal 11 2 2 5 2 4" xfId="8718"/>
    <cellStyle name="Normal 11 2 2 5 2 5" xfId="8719"/>
    <cellStyle name="Normal 11 2 2 5 2 6" xfId="8720"/>
    <cellStyle name="Normal 11 2 2 5 3" xfId="8721"/>
    <cellStyle name="Normal 11 2 2 5 3 2" xfId="8722"/>
    <cellStyle name="Normal 11 2 2 5 3 3" xfId="8723"/>
    <cellStyle name="Normal 11 2 2 5 3 4" xfId="8724"/>
    <cellStyle name="Normal 11 2 2 5 4" xfId="8725"/>
    <cellStyle name="Normal 11 2 2 5 5" xfId="8726"/>
    <cellStyle name="Normal 11 2 2 5 6" xfId="8727"/>
    <cellStyle name="Normal 11 2 2 5 7" xfId="8728"/>
    <cellStyle name="Normal 11 2 2 6" xfId="8729"/>
    <cellStyle name="Normal 11 2 2 6 2" xfId="8730"/>
    <cellStyle name="Normal 11 2 2 6 2 2" xfId="8731"/>
    <cellStyle name="Normal 11 2 2 6 2 2 2" xfId="8732"/>
    <cellStyle name="Normal 11 2 2 6 2 2 3" xfId="8733"/>
    <cellStyle name="Normal 11 2 2 6 2 2 4" xfId="8734"/>
    <cellStyle name="Normal 11 2 2 6 2 3" xfId="8735"/>
    <cellStyle name="Normal 11 2 2 6 2 4" xfId="8736"/>
    <cellStyle name="Normal 11 2 2 6 2 5" xfId="8737"/>
    <cellStyle name="Normal 11 2 2 6 3" xfId="8738"/>
    <cellStyle name="Normal 11 2 2 6 3 2" xfId="8739"/>
    <cellStyle name="Normal 11 2 2 6 3 3" xfId="8740"/>
    <cellStyle name="Normal 11 2 2 6 3 4" xfId="8741"/>
    <cellStyle name="Normal 11 2 2 6 4" xfId="8742"/>
    <cellStyle name="Normal 11 2 2 6 5" xfId="8743"/>
    <cellStyle name="Normal 11 2 2 6 6" xfId="8744"/>
    <cellStyle name="Normal 11 2 2 7" xfId="8745"/>
    <cellStyle name="Normal 11 2 2 7 2" xfId="8746"/>
    <cellStyle name="Normal 11 2 2 7 2 2" xfId="8747"/>
    <cellStyle name="Normal 11 2 2 7 2 3" xfId="8748"/>
    <cellStyle name="Normal 11 2 2 7 2 4" xfId="8749"/>
    <cellStyle name="Normal 11 2 2 7 3" xfId="8750"/>
    <cellStyle name="Normal 11 2 2 7 4" xfId="8751"/>
    <cellStyle name="Normal 11 2 2 7 5" xfId="8752"/>
    <cellStyle name="Normal 11 2 2 7 6" xfId="8753"/>
    <cellStyle name="Normal 11 2 2 8" xfId="8754"/>
    <cellStyle name="Normal 11 2 2 8 2" xfId="8755"/>
    <cellStyle name="Normal 11 2 2 8 3" xfId="8756"/>
    <cellStyle name="Normal 11 2 2 8 4" xfId="8757"/>
    <cellStyle name="Normal 11 2 2 9" xfId="8758"/>
    <cellStyle name="Normal 11 2 3" xfId="8759"/>
    <cellStyle name="Normal 11 2 3 10" xfId="8760"/>
    <cellStyle name="Normal 11 2 3 2" xfId="8761"/>
    <cellStyle name="Normal 11 2 3 2 2" xfId="8762"/>
    <cellStyle name="Normal 11 2 3 2 2 2" xfId="8763"/>
    <cellStyle name="Normal 11 2 3 2 2 2 2" xfId="8764"/>
    <cellStyle name="Normal 11 2 3 2 2 2 2 2" xfId="8765"/>
    <cellStyle name="Normal 11 2 3 2 2 2 2 2 2" xfId="8766"/>
    <cellStyle name="Normal 11 2 3 2 2 2 2 2 3" xfId="8767"/>
    <cellStyle name="Normal 11 2 3 2 2 2 2 2 4" xfId="8768"/>
    <cellStyle name="Normal 11 2 3 2 2 2 2 3" xfId="8769"/>
    <cellStyle name="Normal 11 2 3 2 2 2 2 4" xfId="8770"/>
    <cellStyle name="Normal 11 2 3 2 2 2 2 5" xfId="8771"/>
    <cellStyle name="Normal 11 2 3 2 2 2 3" xfId="8772"/>
    <cellStyle name="Normal 11 2 3 2 2 2 3 2" xfId="8773"/>
    <cellStyle name="Normal 11 2 3 2 2 2 3 3" xfId="8774"/>
    <cellStyle name="Normal 11 2 3 2 2 2 3 4" xfId="8775"/>
    <cellStyle name="Normal 11 2 3 2 2 2 4" xfId="8776"/>
    <cellStyle name="Normal 11 2 3 2 2 2 5" xfId="8777"/>
    <cellStyle name="Normal 11 2 3 2 2 2 6" xfId="8778"/>
    <cellStyle name="Normal 11 2 3 2 2 3" xfId="8779"/>
    <cellStyle name="Normal 11 2 3 2 2 3 2" xfId="8780"/>
    <cellStyle name="Normal 11 2 3 2 2 3 2 2" xfId="8781"/>
    <cellStyle name="Normal 11 2 3 2 2 3 2 3" xfId="8782"/>
    <cellStyle name="Normal 11 2 3 2 2 3 2 4" xfId="8783"/>
    <cellStyle name="Normal 11 2 3 2 2 3 3" xfId="8784"/>
    <cellStyle name="Normal 11 2 3 2 2 3 4" xfId="8785"/>
    <cellStyle name="Normal 11 2 3 2 2 3 5" xfId="8786"/>
    <cellStyle name="Normal 11 2 3 2 2 3 6" xfId="8787"/>
    <cellStyle name="Normal 11 2 3 2 2 4" xfId="8788"/>
    <cellStyle name="Normal 11 2 3 2 2 4 2" xfId="8789"/>
    <cellStyle name="Normal 11 2 3 2 2 4 3" xfId="8790"/>
    <cellStyle name="Normal 11 2 3 2 2 4 4" xfId="8791"/>
    <cellStyle name="Normal 11 2 3 2 2 5" xfId="8792"/>
    <cellStyle name="Normal 11 2 3 2 2 6" xfId="8793"/>
    <cellStyle name="Normal 11 2 3 2 2 7" xfId="8794"/>
    <cellStyle name="Normal 11 2 3 2 2 8" xfId="8795"/>
    <cellStyle name="Normal 11 2 3 2 3" xfId="8796"/>
    <cellStyle name="Normal 11 2 3 2 3 2" xfId="8797"/>
    <cellStyle name="Normal 11 2 3 2 3 2 2" xfId="8798"/>
    <cellStyle name="Normal 11 2 3 2 3 2 2 2" xfId="8799"/>
    <cellStyle name="Normal 11 2 3 2 3 2 2 3" xfId="8800"/>
    <cellStyle name="Normal 11 2 3 2 3 2 2 4" xfId="8801"/>
    <cellStyle name="Normal 11 2 3 2 3 2 3" xfId="8802"/>
    <cellStyle name="Normal 11 2 3 2 3 2 4" xfId="8803"/>
    <cellStyle name="Normal 11 2 3 2 3 2 5" xfId="8804"/>
    <cellStyle name="Normal 11 2 3 2 3 3" xfId="8805"/>
    <cellStyle name="Normal 11 2 3 2 3 3 2" xfId="8806"/>
    <cellStyle name="Normal 11 2 3 2 3 3 3" xfId="8807"/>
    <cellStyle name="Normal 11 2 3 2 3 3 4" xfId="8808"/>
    <cellStyle name="Normal 11 2 3 2 3 4" xfId="8809"/>
    <cellStyle name="Normal 11 2 3 2 3 5" xfId="8810"/>
    <cellStyle name="Normal 11 2 3 2 3 6" xfId="8811"/>
    <cellStyle name="Normal 11 2 3 2 4" xfId="8812"/>
    <cellStyle name="Normal 11 2 3 2 4 2" xfId="8813"/>
    <cellStyle name="Normal 11 2 3 2 4 2 2" xfId="8814"/>
    <cellStyle name="Normal 11 2 3 2 4 2 3" xfId="8815"/>
    <cellStyle name="Normal 11 2 3 2 4 2 4" xfId="8816"/>
    <cellStyle name="Normal 11 2 3 2 4 3" xfId="8817"/>
    <cellStyle name="Normal 11 2 3 2 4 4" xfId="8818"/>
    <cellStyle name="Normal 11 2 3 2 4 5" xfId="8819"/>
    <cellStyle name="Normal 11 2 3 2 4 6" xfId="8820"/>
    <cellStyle name="Normal 11 2 3 2 5" xfId="8821"/>
    <cellStyle name="Normal 11 2 3 2 5 2" xfId="8822"/>
    <cellStyle name="Normal 11 2 3 2 5 3" xfId="8823"/>
    <cellStyle name="Normal 11 2 3 2 5 4" xfId="8824"/>
    <cellStyle name="Normal 11 2 3 2 6" xfId="8825"/>
    <cellStyle name="Normal 11 2 3 2 7" xfId="8826"/>
    <cellStyle name="Normal 11 2 3 2 8" xfId="8827"/>
    <cellStyle name="Normal 11 2 3 2 9" xfId="8828"/>
    <cellStyle name="Normal 11 2 3 3" xfId="8829"/>
    <cellStyle name="Normal 11 2 3 3 2" xfId="8830"/>
    <cellStyle name="Normal 11 2 3 3 2 2" xfId="8831"/>
    <cellStyle name="Normal 11 2 3 3 2 2 2" xfId="8832"/>
    <cellStyle name="Normal 11 2 3 3 2 2 2 2" xfId="8833"/>
    <cellStyle name="Normal 11 2 3 3 2 2 2 3" xfId="8834"/>
    <cellStyle name="Normal 11 2 3 3 2 2 2 4" xfId="8835"/>
    <cellStyle name="Normal 11 2 3 3 2 2 3" xfId="8836"/>
    <cellStyle name="Normal 11 2 3 3 2 2 4" xfId="8837"/>
    <cellStyle name="Normal 11 2 3 3 2 2 5" xfId="8838"/>
    <cellStyle name="Normal 11 2 3 3 2 3" xfId="8839"/>
    <cellStyle name="Normal 11 2 3 3 2 3 2" xfId="8840"/>
    <cellStyle name="Normal 11 2 3 3 2 3 3" xfId="8841"/>
    <cellStyle name="Normal 11 2 3 3 2 3 4" xfId="8842"/>
    <cellStyle name="Normal 11 2 3 3 2 4" xfId="8843"/>
    <cellStyle name="Normal 11 2 3 3 2 5" xfId="8844"/>
    <cellStyle name="Normal 11 2 3 3 2 6" xfId="8845"/>
    <cellStyle name="Normal 11 2 3 3 3" xfId="8846"/>
    <cellStyle name="Normal 11 2 3 3 3 2" xfId="8847"/>
    <cellStyle name="Normal 11 2 3 3 3 2 2" xfId="8848"/>
    <cellStyle name="Normal 11 2 3 3 3 2 3" xfId="8849"/>
    <cellStyle name="Normal 11 2 3 3 3 2 4" xfId="8850"/>
    <cellStyle name="Normal 11 2 3 3 3 3" xfId="8851"/>
    <cellStyle name="Normal 11 2 3 3 3 4" xfId="8852"/>
    <cellStyle name="Normal 11 2 3 3 3 5" xfId="8853"/>
    <cellStyle name="Normal 11 2 3 3 3 6" xfId="8854"/>
    <cellStyle name="Normal 11 2 3 3 4" xfId="8855"/>
    <cellStyle name="Normal 11 2 3 3 4 2" xfId="8856"/>
    <cellStyle name="Normal 11 2 3 3 4 3" xfId="8857"/>
    <cellStyle name="Normal 11 2 3 3 4 4" xfId="8858"/>
    <cellStyle name="Normal 11 2 3 3 5" xfId="8859"/>
    <cellStyle name="Normal 11 2 3 3 6" xfId="8860"/>
    <cellStyle name="Normal 11 2 3 3 7" xfId="8861"/>
    <cellStyle name="Normal 11 2 3 3 8" xfId="8862"/>
    <cellStyle name="Normal 11 2 3 4" xfId="8863"/>
    <cellStyle name="Normal 11 2 3 4 2" xfId="8864"/>
    <cellStyle name="Normal 11 2 3 4 2 2" xfId="8865"/>
    <cellStyle name="Normal 11 2 3 4 2 2 2" xfId="8866"/>
    <cellStyle name="Normal 11 2 3 4 2 2 3" xfId="8867"/>
    <cellStyle name="Normal 11 2 3 4 2 2 4" xfId="8868"/>
    <cellStyle name="Normal 11 2 3 4 2 3" xfId="8869"/>
    <cellStyle name="Normal 11 2 3 4 2 4" xfId="8870"/>
    <cellStyle name="Normal 11 2 3 4 2 5" xfId="8871"/>
    <cellStyle name="Normal 11 2 3 4 3" xfId="8872"/>
    <cellStyle name="Normal 11 2 3 4 3 2" xfId="8873"/>
    <cellStyle name="Normal 11 2 3 4 3 3" xfId="8874"/>
    <cellStyle name="Normal 11 2 3 4 3 4" xfId="8875"/>
    <cellStyle name="Normal 11 2 3 4 4" xfId="8876"/>
    <cellStyle name="Normal 11 2 3 4 5" xfId="8877"/>
    <cellStyle name="Normal 11 2 3 4 6" xfId="8878"/>
    <cellStyle name="Normal 11 2 3 5" xfId="8879"/>
    <cellStyle name="Normal 11 2 3 5 2" xfId="8880"/>
    <cellStyle name="Normal 11 2 3 5 2 2" xfId="8881"/>
    <cellStyle name="Normal 11 2 3 5 2 3" xfId="8882"/>
    <cellStyle name="Normal 11 2 3 5 2 4" xfId="8883"/>
    <cellStyle name="Normal 11 2 3 5 3" xfId="8884"/>
    <cellStyle name="Normal 11 2 3 5 4" xfId="8885"/>
    <cellStyle name="Normal 11 2 3 5 5" xfId="8886"/>
    <cellStyle name="Normal 11 2 3 5 6" xfId="8887"/>
    <cellStyle name="Normal 11 2 3 6" xfId="8888"/>
    <cellStyle name="Normal 11 2 3 6 2" xfId="8889"/>
    <cellStyle name="Normal 11 2 3 6 3" xfId="8890"/>
    <cellStyle name="Normal 11 2 3 6 4" xfId="8891"/>
    <cellStyle name="Normal 11 2 3 7" xfId="8892"/>
    <cellStyle name="Normal 11 2 3 8" xfId="8893"/>
    <cellStyle name="Normal 11 2 3 9" xfId="8894"/>
    <cellStyle name="Normal 11 2 4" xfId="8895"/>
    <cellStyle name="Normal 11 2 4 2" xfId="8896"/>
    <cellStyle name="Normal 11 2 4 2 2" xfId="8897"/>
    <cellStyle name="Normal 11 2 4 2 2 2" xfId="8898"/>
    <cellStyle name="Normal 11 2 4 2 2 2 2" xfId="8899"/>
    <cellStyle name="Normal 11 2 4 2 2 2 2 2" xfId="8900"/>
    <cellStyle name="Normal 11 2 4 2 2 2 2 3" xfId="8901"/>
    <cellStyle name="Normal 11 2 4 2 2 2 2 4" xfId="8902"/>
    <cellStyle name="Normal 11 2 4 2 2 2 3" xfId="8903"/>
    <cellStyle name="Normal 11 2 4 2 2 2 4" xfId="8904"/>
    <cellStyle name="Normal 11 2 4 2 2 2 5" xfId="8905"/>
    <cellStyle name="Normal 11 2 4 2 2 3" xfId="8906"/>
    <cellStyle name="Normal 11 2 4 2 2 3 2" xfId="8907"/>
    <cellStyle name="Normal 11 2 4 2 2 3 3" xfId="8908"/>
    <cellStyle name="Normal 11 2 4 2 2 3 4" xfId="8909"/>
    <cellStyle name="Normal 11 2 4 2 2 4" xfId="8910"/>
    <cellStyle name="Normal 11 2 4 2 2 5" xfId="8911"/>
    <cellStyle name="Normal 11 2 4 2 2 6" xfId="8912"/>
    <cellStyle name="Normal 11 2 4 2 3" xfId="8913"/>
    <cellStyle name="Normal 11 2 4 2 3 2" xfId="8914"/>
    <cellStyle name="Normal 11 2 4 2 3 2 2" xfId="8915"/>
    <cellStyle name="Normal 11 2 4 2 3 2 3" xfId="8916"/>
    <cellStyle name="Normal 11 2 4 2 3 2 4" xfId="8917"/>
    <cellStyle name="Normal 11 2 4 2 3 3" xfId="8918"/>
    <cellStyle name="Normal 11 2 4 2 3 4" xfId="8919"/>
    <cellStyle name="Normal 11 2 4 2 3 5" xfId="8920"/>
    <cellStyle name="Normal 11 2 4 2 3 6" xfId="8921"/>
    <cellStyle name="Normal 11 2 4 2 4" xfId="8922"/>
    <cellStyle name="Normal 11 2 4 2 4 2" xfId="8923"/>
    <cellStyle name="Normal 11 2 4 2 4 3" xfId="8924"/>
    <cellStyle name="Normal 11 2 4 2 4 4" xfId="8925"/>
    <cellStyle name="Normal 11 2 4 2 5" xfId="8926"/>
    <cellStyle name="Normal 11 2 4 2 6" xfId="8927"/>
    <cellStyle name="Normal 11 2 4 2 7" xfId="8928"/>
    <cellStyle name="Normal 11 2 4 2 8" xfId="8929"/>
    <cellStyle name="Normal 11 2 4 3" xfId="8930"/>
    <cellStyle name="Normal 11 2 4 3 2" xfId="8931"/>
    <cellStyle name="Normal 11 2 4 3 2 2" xfId="8932"/>
    <cellStyle name="Normal 11 2 4 3 2 2 2" xfId="8933"/>
    <cellStyle name="Normal 11 2 4 3 2 2 3" xfId="8934"/>
    <cellStyle name="Normal 11 2 4 3 2 2 4" xfId="8935"/>
    <cellStyle name="Normal 11 2 4 3 2 3" xfId="8936"/>
    <cellStyle name="Normal 11 2 4 3 2 4" xfId="8937"/>
    <cellStyle name="Normal 11 2 4 3 2 5" xfId="8938"/>
    <cellStyle name="Normal 11 2 4 3 3" xfId="8939"/>
    <cellStyle name="Normal 11 2 4 3 3 2" xfId="8940"/>
    <cellStyle name="Normal 11 2 4 3 3 3" xfId="8941"/>
    <cellStyle name="Normal 11 2 4 3 3 4" xfId="8942"/>
    <cellStyle name="Normal 11 2 4 3 4" xfId="8943"/>
    <cellStyle name="Normal 11 2 4 3 5" xfId="8944"/>
    <cellStyle name="Normal 11 2 4 3 6" xfId="8945"/>
    <cellStyle name="Normal 11 2 4 4" xfId="8946"/>
    <cellStyle name="Normal 11 2 4 4 2" xfId="8947"/>
    <cellStyle name="Normal 11 2 4 4 2 2" xfId="8948"/>
    <cellStyle name="Normal 11 2 4 4 2 3" xfId="8949"/>
    <cellStyle name="Normal 11 2 4 4 2 4" xfId="8950"/>
    <cellStyle name="Normal 11 2 4 4 3" xfId="8951"/>
    <cellStyle name="Normal 11 2 4 4 4" xfId="8952"/>
    <cellStyle name="Normal 11 2 4 4 5" xfId="8953"/>
    <cellStyle name="Normal 11 2 4 4 6" xfId="8954"/>
    <cellStyle name="Normal 11 2 4 5" xfId="8955"/>
    <cellStyle name="Normal 11 2 4 5 2" xfId="8956"/>
    <cellStyle name="Normal 11 2 4 5 3" xfId="8957"/>
    <cellStyle name="Normal 11 2 4 5 4" xfId="8958"/>
    <cellStyle name="Normal 11 2 4 6" xfId="8959"/>
    <cellStyle name="Normal 11 2 4 7" xfId="8960"/>
    <cellStyle name="Normal 11 2 4 8" xfId="8961"/>
    <cellStyle name="Normal 11 2 4 9" xfId="8962"/>
    <cellStyle name="Normal 11 2 5" xfId="8963"/>
    <cellStyle name="Normal 11 2 5 2" xfId="8964"/>
    <cellStyle name="Normal 11 2 5 2 2" xfId="8965"/>
    <cellStyle name="Normal 11 2 5 2 2 2" xfId="8966"/>
    <cellStyle name="Normal 11 2 5 2 2 3" xfId="8967"/>
    <cellStyle name="Normal 11 2 5 2 2 4" xfId="8968"/>
    <cellStyle name="Normal 11 2 5 2 3" xfId="8969"/>
    <cellStyle name="Normal 11 2 5 2 4" xfId="8970"/>
    <cellStyle name="Normal 11 2 5 2 5" xfId="8971"/>
    <cellStyle name="Normal 11 2 5 2 6" xfId="8972"/>
    <cellStyle name="Normal 11 2 5 3" xfId="8973"/>
    <cellStyle name="Normal 11 2 5 3 2" xfId="8974"/>
    <cellStyle name="Normal 11 2 5 3 3" xfId="8975"/>
    <cellStyle name="Normal 11 2 5 3 4" xfId="8976"/>
    <cellStyle name="Normal 11 2 5 4" xfId="8977"/>
    <cellStyle name="Normal 11 2 5 5" xfId="8978"/>
    <cellStyle name="Normal 11 2 5 6" xfId="8979"/>
    <cellStyle name="Normal 11 2 5 7" xfId="8980"/>
    <cellStyle name="Normal 11 2_Rec Tributaria" xfId="8981"/>
    <cellStyle name="Normal 11 20" xfId="8982"/>
    <cellStyle name="Normal 11 21" xfId="8983"/>
    <cellStyle name="Normal 11 22" xfId="8984"/>
    <cellStyle name="Normal 11 23" xfId="8985"/>
    <cellStyle name="Normal 11 24" xfId="8986"/>
    <cellStyle name="Normal 11 25" xfId="8987"/>
    <cellStyle name="Normal 11 26" xfId="8988"/>
    <cellStyle name="Normal 11 27" xfId="8989"/>
    <cellStyle name="Normal 11 28" xfId="8990"/>
    <cellStyle name="Normal 11 29" xfId="8991"/>
    <cellStyle name="Normal 11 3" xfId="8992"/>
    <cellStyle name="Normal 11 3 2" xfId="8993"/>
    <cellStyle name="Normal 11 3 2 2" xfId="8994"/>
    <cellStyle name="Normal 11 3 2 2 2" xfId="8995"/>
    <cellStyle name="Normal 11 3 2 2 2 2" xfId="8996"/>
    <cellStyle name="Normal 11 3 2 2 2 2 2" xfId="8997"/>
    <cellStyle name="Normal 11 3 2 2 2 2 2 2" xfId="8998"/>
    <cellStyle name="Normal 11 3 2 2 2 2 2 3" xfId="8999"/>
    <cellStyle name="Normal 11 3 2 2 2 2 2 4" xfId="9000"/>
    <cellStyle name="Normal 11 3 2 2 2 2 3" xfId="9001"/>
    <cellStyle name="Normal 11 3 2 2 2 2 4" xfId="9002"/>
    <cellStyle name="Normal 11 3 2 2 2 2 5" xfId="9003"/>
    <cellStyle name="Normal 11 3 2 2 2 3" xfId="9004"/>
    <cellStyle name="Normal 11 3 2 2 2 3 2" xfId="9005"/>
    <cellStyle name="Normal 11 3 2 2 2 3 3" xfId="9006"/>
    <cellStyle name="Normal 11 3 2 2 2 3 4" xfId="9007"/>
    <cellStyle name="Normal 11 3 2 2 2 4" xfId="9008"/>
    <cellStyle name="Normal 11 3 2 2 2 5" xfId="9009"/>
    <cellStyle name="Normal 11 3 2 2 2 6" xfId="9010"/>
    <cellStyle name="Normal 11 3 2 2 3" xfId="9011"/>
    <cellStyle name="Normal 11 3 2 2 3 2" xfId="9012"/>
    <cellStyle name="Normal 11 3 2 2 3 2 2" xfId="9013"/>
    <cellStyle name="Normal 11 3 2 2 3 2 3" xfId="9014"/>
    <cellStyle name="Normal 11 3 2 2 3 2 4" xfId="9015"/>
    <cellStyle name="Normal 11 3 2 2 3 3" xfId="9016"/>
    <cellStyle name="Normal 11 3 2 2 3 4" xfId="9017"/>
    <cellStyle name="Normal 11 3 2 2 3 5" xfId="9018"/>
    <cellStyle name="Normal 11 3 2 2 3 6" xfId="9019"/>
    <cellStyle name="Normal 11 3 2 2 4" xfId="9020"/>
    <cellStyle name="Normal 11 3 2 2 4 2" xfId="9021"/>
    <cellStyle name="Normal 11 3 2 2 4 3" xfId="9022"/>
    <cellStyle name="Normal 11 3 2 2 4 4" xfId="9023"/>
    <cellStyle name="Normal 11 3 2 2 5" xfId="9024"/>
    <cellStyle name="Normal 11 3 2 2 6" xfId="9025"/>
    <cellStyle name="Normal 11 3 2 2 7" xfId="9026"/>
    <cellStyle name="Normal 11 3 2 2 8" xfId="9027"/>
    <cellStyle name="Normal 11 3 2 3" xfId="9028"/>
    <cellStyle name="Normal 11 3 2 3 2" xfId="9029"/>
    <cellStyle name="Normal 11 3 2 3 2 2" xfId="9030"/>
    <cellStyle name="Normal 11 3 2 3 2 2 2" xfId="9031"/>
    <cellStyle name="Normal 11 3 2 3 2 2 3" xfId="9032"/>
    <cellStyle name="Normal 11 3 2 3 2 2 4" xfId="9033"/>
    <cellStyle name="Normal 11 3 2 3 2 3" xfId="9034"/>
    <cellStyle name="Normal 11 3 2 3 2 4" xfId="9035"/>
    <cellStyle name="Normal 11 3 2 3 2 5" xfId="9036"/>
    <cellStyle name="Normal 11 3 2 3 3" xfId="9037"/>
    <cellStyle name="Normal 11 3 2 3 3 2" xfId="9038"/>
    <cellStyle name="Normal 11 3 2 3 3 3" xfId="9039"/>
    <cellStyle name="Normal 11 3 2 3 3 4" xfId="9040"/>
    <cellStyle name="Normal 11 3 2 3 4" xfId="9041"/>
    <cellStyle name="Normal 11 3 2 3 5" xfId="9042"/>
    <cellStyle name="Normal 11 3 2 3 6" xfId="9043"/>
    <cellStyle name="Normal 11 3 2 4" xfId="9044"/>
    <cellStyle name="Normal 11 3 2 4 2" xfId="9045"/>
    <cellStyle name="Normal 11 3 2 4 2 2" xfId="9046"/>
    <cellStyle name="Normal 11 3 2 4 2 3" xfId="9047"/>
    <cellStyle name="Normal 11 3 2 4 2 4" xfId="9048"/>
    <cellStyle name="Normal 11 3 2 4 3" xfId="9049"/>
    <cellStyle name="Normal 11 3 2 4 4" xfId="9050"/>
    <cellStyle name="Normal 11 3 2 4 5" xfId="9051"/>
    <cellStyle name="Normal 11 3 2 4 6" xfId="9052"/>
    <cellStyle name="Normal 11 3 2 5" xfId="9053"/>
    <cellStyle name="Normal 11 3 2 5 2" xfId="9054"/>
    <cellStyle name="Normal 11 3 2 5 3" xfId="9055"/>
    <cellStyle name="Normal 11 3 2 5 4" xfId="9056"/>
    <cellStyle name="Normal 11 3 2 6" xfId="9057"/>
    <cellStyle name="Normal 11 3 2 7" xfId="9058"/>
    <cellStyle name="Normal 11 3 2 8" xfId="9059"/>
    <cellStyle name="Normal 11 3 2 9" xfId="9060"/>
    <cellStyle name="Normal 11 3 3" xfId="9061"/>
    <cellStyle name="Normal 11 3 3 2" xfId="9062"/>
    <cellStyle name="Normal 11 3 3 2 2" xfId="9063"/>
    <cellStyle name="Normal 11 3 3 2 2 2" xfId="9064"/>
    <cellStyle name="Normal 11 3 3 2 2 3" xfId="9065"/>
    <cellStyle name="Normal 11 3 3 2 2 4" xfId="9066"/>
    <cellStyle name="Normal 11 3 3 2 3" xfId="9067"/>
    <cellStyle name="Normal 11 3 3 2 4" xfId="9068"/>
    <cellStyle name="Normal 11 3 3 2 5" xfId="9069"/>
    <cellStyle name="Normal 11 3 3 2 6" xfId="9070"/>
    <cellStyle name="Normal 11 3 3 3" xfId="9071"/>
    <cellStyle name="Normal 11 3 3 3 2" xfId="9072"/>
    <cellStyle name="Normal 11 3 3 3 3" xfId="9073"/>
    <cellStyle name="Normal 11 3 3 3 4" xfId="9074"/>
    <cellStyle name="Normal 11 3 3 4" xfId="9075"/>
    <cellStyle name="Normal 11 3 3 5" xfId="9076"/>
    <cellStyle name="Normal 11 3 3 6" xfId="9077"/>
    <cellStyle name="Normal 11 3 3 7" xfId="9078"/>
    <cellStyle name="Normal 11 30" xfId="9079"/>
    <cellStyle name="Normal 11 31" xfId="9080"/>
    <cellStyle name="Normal 11 32" xfId="9081"/>
    <cellStyle name="Normal 11 33" xfId="9082"/>
    <cellStyle name="Normal 11 34" xfId="9083"/>
    <cellStyle name="Normal 11 35" xfId="9084"/>
    <cellStyle name="Normal 11 36" xfId="9085"/>
    <cellStyle name="Normal 11 36 10" xfId="9086"/>
    <cellStyle name="Normal 11 36 11" xfId="9087"/>
    <cellStyle name="Normal 11 36 12" xfId="9088"/>
    <cellStyle name="Normal 11 36 13" xfId="9089"/>
    <cellStyle name="Normal 11 36 2" xfId="9090"/>
    <cellStyle name="Normal 11 36 2 10" xfId="9091"/>
    <cellStyle name="Normal 11 36 2 2" xfId="9092"/>
    <cellStyle name="Normal 11 36 2 2 2" xfId="9093"/>
    <cellStyle name="Normal 11 36 2 2 2 2" xfId="9094"/>
    <cellStyle name="Normal 11 36 2 2 2 2 2" xfId="9095"/>
    <cellStyle name="Normal 11 36 2 2 2 2 2 2" xfId="9096"/>
    <cellStyle name="Normal 11 36 2 2 2 2 2 2 2" xfId="9097"/>
    <cellStyle name="Normal 11 36 2 2 2 2 2 2 3" xfId="9098"/>
    <cellStyle name="Normal 11 36 2 2 2 2 2 2 4" xfId="9099"/>
    <cellStyle name="Normal 11 36 2 2 2 2 2 3" xfId="9100"/>
    <cellStyle name="Normal 11 36 2 2 2 2 2 4" xfId="9101"/>
    <cellStyle name="Normal 11 36 2 2 2 2 2 5" xfId="9102"/>
    <cellStyle name="Normal 11 36 2 2 2 2 3" xfId="9103"/>
    <cellStyle name="Normal 11 36 2 2 2 2 3 2" xfId="9104"/>
    <cellStyle name="Normal 11 36 2 2 2 2 3 3" xfId="9105"/>
    <cellStyle name="Normal 11 36 2 2 2 2 3 4" xfId="9106"/>
    <cellStyle name="Normal 11 36 2 2 2 2 4" xfId="9107"/>
    <cellStyle name="Normal 11 36 2 2 2 2 5" xfId="9108"/>
    <cellStyle name="Normal 11 36 2 2 2 2 6" xfId="9109"/>
    <cellStyle name="Normal 11 36 2 2 2 3" xfId="9110"/>
    <cellStyle name="Normal 11 36 2 2 2 3 2" xfId="9111"/>
    <cellStyle name="Normal 11 36 2 2 2 3 2 2" xfId="9112"/>
    <cellStyle name="Normal 11 36 2 2 2 3 2 3" xfId="9113"/>
    <cellStyle name="Normal 11 36 2 2 2 3 2 4" xfId="9114"/>
    <cellStyle name="Normal 11 36 2 2 2 3 3" xfId="9115"/>
    <cellStyle name="Normal 11 36 2 2 2 3 4" xfId="9116"/>
    <cellStyle name="Normal 11 36 2 2 2 3 5" xfId="9117"/>
    <cellStyle name="Normal 11 36 2 2 2 3 6" xfId="9118"/>
    <cellStyle name="Normal 11 36 2 2 2 4" xfId="9119"/>
    <cellStyle name="Normal 11 36 2 2 2 4 2" xfId="9120"/>
    <cellStyle name="Normal 11 36 2 2 2 4 3" xfId="9121"/>
    <cellStyle name="Normal 11 36 2 2 2 4 4" xfId="9122"/>
    <cellStyle name="Normal 11 36 2 2 2 5" xfId="9123"/>
    <cellStyle name="Normal 11 36 2 2 2 6" xfId="9124"/>
    <cellStyle name="Normal 11 36 2 2 2 7" xfId="9125"/>
    <cellStyle name="Normal 11 36 2 2 2 8" xfId="9126"/>
    <cellStyle name="Normal 11 36 2 2 3" xfId="9127"/>
    <cellStyle name="Normal 11 36 2 2 3 2" xfId="9128"/>
    <cellStyle name="Normal 11 36 2 2 3 2 2" xfId="9129"/>
    <cellStyle name="Normal 11 36 2 2 3 2 2 2" xfId="9130"/>
    <cellStyle name="Normal 11 36 2 2 3 2 2 3" xfId="9131"/>
    <cellStyle name="Normal 11 36 2 2 3 2 2 4" xfId="9132"/>
    <cellStyle name="Normal 11 36 2 2 3 2 3" xfId="9133"/>
    <cellStyle name="Normal 11 36 2 2 3 2 4" xfId="9134"/>
    <cellStyle name="Normal 11 36 2 2 3 2 5" xfId="9135"/>
    <cellStyle name="Normal 11 36 2 2 3 3" xfId="9136"/>
    <cellStyle name="Normal 11 36 2 2 3 3 2" xfId="9137"/>
    <cellStyle name="Normal 11 36 2 2 3 3 3" xfId="9138"/>
    <cellStyle name="Normal 11 36 2 2 3 3 4" xfId="9139"/>
    <cellStyle name="Normal 11 36 2 2 3 4" xfId="9140"/>
    <cellStyle name="Normal 11 36 2 2 3 5" xfId="9141"/>
    <cellStyle name="Normal 11 36 2 2 3 6" xfId="9142"/>
    <cellStyle name="Normal 11 36 2 2 4" xfId="9143"/>
    <cellStyle name="Normal 11 36 2 2 4 2" xfId="9144"/>
    <cellStyle name="Normal 11 36 2 2 4 2 2" xfId="9145"/>
    <cellStyle name="Normal 11 36 2 2 4 2 3" xfId="9146"/>
    <cellStyle name="Normal 11 36 2 2 4 2 4" xfId="9147"/>
    <cellStyle name="Normal 11 36 2 2 4 3" xfId="9148"/>
    <cellStyle name="Normal 11 36 2 2 4 4" xfId="9149"/>
    <cellStyle name="Normal 11 36 2 2 4 5" xfId="9150"/>
    <cellStyle name="Normal 11 36 2 2 4 6" xfId="9151"/>
    <cellStyle name="Normal 11 36 2 2 5" xfId="9152"/>
    <cellStyle name="Normal 11 36 2 2 5 2" xfId="9153"/>
    <cellStyle name="Normal 11 36 2 2 5 3" xfId="9154"/>
    <cellStyle name="Normal 11 36 2 2 5 4" xfId="9155"/>
    <cellStyle name="Normal 11 36 2 2 6" xfId="9156"/>
    <cellStyle name="Normal 11 36 2 2 7" xfId="9157"/>
    <cellStyle name="Normal 11 36 2 2 8" xfId="9158"/>
    <cellStyle name="Normal 11 36 2 2 9" xfId="9159"/>
    <cellStyle name="Normal 11 36 2 3" xfId="9160"/>
    <cellStyle name="Normal 11 36 2 3 2" xfId="9161"/>
    <cellStyle name="Normal 11 36 2 3 2 2" xfId="9162"/>
    <cellStyle name="Normal 11 36 2 3 2 2 2" xfId="9163"/>
    <cellStyle name="Normal 11 36 2 3 2 2 2 2" xfId="9164"/>
    <cellStyle name="Normal 11 36 2 3 2 2 2 3" xfId="9165"/>
    <cellStyle name="Normal 11 36 2 3 2 2 2 4" xfId="9166"/>
    <cellStyle name="Normal 11 36 2 3 2 2 3" xfId="9167"/>
    <cellStyle name="Normal 11 36 2 3 2 2 4" xfId="9168"/>
    <cellStyle name="Normal 11 36 2 3 2 2 5" xfId="9169"/>
    <cellStyle name="Normal 11 36 2 3 2 3" xfId="9170"/>
    <cellStyle name="Normal 11 36 2 3 2 3 2" xfId="9171"/>
    <cellStyle name="Normal 11 36 2 3 2 3 3" xfId="9172"/>
    <cellStyle name="Normal 11 36 2 3 2 3 4" xfId="9173"/>
    <cellStyle name="Normal 11 36 2 3 2 4" xfId="9174"/>
    <cellStyle name="Normal 11 36 2 3 2 5" xfId="9175"/>
    <cellStyle name="Normal 11 36 2 3 2 6" xfId="9176"/>
    <cellStyle name="Normal 11 36 2 3 3" xfId="9177"/>
    <cellStyle name="Normal 11 36 2 3 3 2" xfId="9178"/>
    <cellStyle name="Normal 11 36 2 3 3 2 2" xfId="9179"/>
    <cellStyle name="Normal 11 36 2 3 3 2 3" xfId="9180"/>
    <cellStyle name="Normal 11 36 2 3 3 2 4" xfId="9181"/>
    <cellStyle name="Normal 11 36 2 3 3 3" xfId="9182"/>
    <cellStyle name="Normal 11 36 2 3 3 4" xfId="9183"/>
    <cellStyle name="Normal 11 36 2 3 3 5" xfId="9184"/>
    <cellStyle name="Normal 11 36 2 3 3 6" xfId="9185"/>
    <cellStyle name="Normal 11 36 2 3 4" xfId="9186"/>
    <cellStyle name="Normal 11 36 2 3 4 2" xfId="9187"/>
    <cellStyle name="Normal 11 36 2 3 4 3" xfId="9188"/>
    <cellStyle name="Normal 11 36 2 3 4 4" xfId="9189"/>
    <cellStyle name="Normal 11 36 2 3 5" xfId="9190"/>
    <cellStyle name="Normal 11 36 2 3 6" xfId="9191"/>
    <cellStyle name="Normal 11 36 2 3 7" xfId="9192"/>
    <cellStyle name="Normal 11 36 2 3 8" xfId="9193"/>
    <cellStyle name="Normal 11 36 2 4" xfId="9194"/>
    <cellStyle name="Normal 11 36 2 4 2" xfId="9195"/>
    <cellStyle name="Normal 11 36 2 4 2 2" xfId="9196"/>
    <cellStyle name="Normal 11 36 2 4 2 2 2" xfId="9197"/>
    <cellStyle name="Normal 11 36 2 4 2 2 3" xfId="9198"/>
    <cellStyle name="Normal 11 36 2 4 2 2 4" xfId="9199"/>
    <cellStyle name="Normal 11 36 2 4 2 3" xfId="9200"/>
    <cellStyle name="Normal 11 36 2 4 2 4" xfId="9201"/>
    <cellStyle name="Normal 11 36 2 4 2 5" xfId="9202"/>
    <cellStyle name="Normal 11 36 2 4 3" xfId="9203"/>
    <cellStyle name="Normal 11 36 2 4 3 2" xfId="9204"/>
    <cellStyle name="Normal 11 36 2 4 3 3" xfId="9205"/>
    <cellStyle name="Normal 11 36 2 4 3 4" xfId="9206"/>
    <cellStyle name="Normal 11 36 2 4 4" xfId="9207"/>
    <cellStyle name="Normal 11 36 2 4 5" xfId="9208"/>
    <cellStyle name="Normal 11 36 2 4 6" xfId="9209"/>
    <cellStyle name="Normal 11 36 2 5" xfId="9210"/>
    <cellStyle name="Normal 11 36 2 5 2" xfId="9211"/>
    <cellStyle name="Normal 11 36 2 5 2 2" xfId="9212"/>
    <cellStyle name="Normal 11 36 2 5 2 3" xfId="9213"/>
    <cellStyle name="Normal 11 36 2 5 2 4" xfId="9214"/>
    <cellStyle name="Normal 11 36 2 5 3" xfId="9215"/>
    <cellStyle name="Normal 11 36 2 5 4" xfId="9216"/>
    <cellStyle name="Normal 11 36 2 5 5" xfId="9217"/>
    <cellStyle name="Normal 11 36 2 5 6" xfId="9218"/>
    <cellStyle name="Normal 11 36 2 6" xfId="9219"/>
    <cellStyle name="Normal 11 36 2 6 2" xfId="9220"/>
    <cellStyle name="Normal 11 36 2 6 3" xfId="9221"/>
    <cellStyle name="Normal 11 36 2 6 4" xfId="9222"/>
    <cellStyle name="Normal 11 36 2 7" xfId="9223"/>
    <cellStyle name="Normal 11 36 2 8" xfId="9224"/>
    <cellStyle name="Normal 11 36 2 9" xfId="9225"/>
    <cellStyle name="Normal 11 36 3" xfId="9226"/>
    <cellStyle name="Normal 11 36 3 2" xfId="9227"/>
    <cellStyle name="Normal 11 36 3 2 2" xfId="9228"/>
    <cellStyle name="Normal 11 36 3 2 2 2" xfId="9229"/>
    <cellStyle name="Normal 11 36 3 2 2 2 2" xfId="9230"/>
    <cellStyle name="Normal 11 36 3 2 2 2 2 2" xfId="9231"/>
    <cellStyle name="Normal 11 36 3 2 2 2 2 3" xfId="9232"/>
    <cellStyle name="Normal 11 36 3 2 2 2 2 4" xfId="9233"/>
    <cellStyle name="Normal 11 36 3 2 2 2 3" xfId="9234"/>
    <cellStyle name="Normal 11 36 3 2 2 2 4" xfId="9235"/>
    <cellStyle name="Normal 11 36 3 2 2 2 5" xfId="9236"/>
    <cellStyle name="Normal 11 36 3 2 2 3" xfId="9237"/>
    <cellStyle name="Normal 11 36 3 2 2 3 2" xfId="9238"/>
    <cellStyle name="Normal 11 36 3 2 2 3 3" xfId="9239"/>
    <cellStyle name="Normal 11 36 3 2 2 3 4" xfId="9240"/>
    <cellStyle name="Normal 11 36 3 2 2 4" xfId="9241"/>
    <cellStyle name="Normal 11 36 3 2 2 5" xfId="9242"/>
    <cellStyle name="Normal 11 36 3 2 2 6" xfId="9243"/>
    <cellStyle name="Normal 11 36 3 2 3" xfId="9244"/>
    <cellStyle name="Normal 11 36 3 2 3 2" xfId="9245"/>
    <cellStyle name="Normal 11 36 3 2 3 2 2" xfId="9246"/>
    <cellStyle name="Normal 11 36 3 2 3 2 3" xfId="9247"/>
    <cellStyle name="Normal 11 36 3 2 3 2 4" xfId="9248"/>
    <cellStyle name="Normal 11 36 3 2 3 3" xfId="9249"/>
    <cellStyle name="Normal 11 36 3 2 3 4" xfId="9250"/>
    <cellStyle name="Normal 11 36 3 2 3 5" xfId="9251"/>
    <cellStyle name="Normal 11 36 3 2 3 6" xfId="9252"/>
    <cellStyle name="Normal 11 36 3 2 4" xfId="9253"/>
    <cellStyle name="Normal 11 36 3 2 4 2" xfId="9254"/>
    <cellStyle name="Normal 11 36 3 2 4 3" xfId="9255"/>
    <cellStyle name="Normal 11 36 3 2 4 4" xfId="9256"/>
    <cellStyle name="Normal 11 36 3 2 5" xfId="9257"/>
    <cellStyle name="Normal 11 36 3 2 6" xfId="9258"/>
    <cellStyle name="Normal 11 36 3 2 7" xfId="9259"/>
    <cellStyle name="Normal 11 36 3 2 8" xfId="9260"/>
    <cellStyle name="Normal 11 36 3 3" xfId="9261"/>
    <cellStyle name="Normal 11 36 3 3 2" xfId="9262"/>
    <cellStyle name="Normal 11 36 3 3 2 2" xfId="9263"/>
    <cellStyle name="Normal 11 36 3 3 2 2 2" xfId="9264"/>
    <cellStyle name="Normal 11 36 3 3 2 2 3" xfId="9265"/>
    <cellStyle name="Normal 11 36 3 3 2 2 4" xfId="9266"/>
    <cellStyle name="Normal 11 36 3 3 2 3" xfId="9267"/>
    <cellStyle name="Normal 11 36 3 3 2 4" xfId="9268"/>
    <cellStyle name="Normal 11 36 3 3 2 5" xfId="9269"/>
    <cellStyle name="Normal 11 36 3 3 3" xfId="9270"/>
    <cellStyle name="Normal 11 36 3 3 3 2" xfId="9271"/>
    <cellStyle name="Normal 11 36 3 3 3 3" xfId="9272"/>
    <cellStyle name="Normal 11 36 3 3 3 4" xfId="9273"/>
    <cellStyle name="Normal 11 36 3 3 4" xfId="9274"/>
    <cellStyle name="Normal 11 36 3 3 5" xfId="9275"/>
    <cellStyle name="Normal 11 36 3 3 6" xfId="9276"/>
    <cellStyle name="Normal 11 36 3 4" xfId="9277"/>
    <cellStyle name="Normal 11 36 3 4 2" xfId="9278"/>
    <cellStyle name="Normal 11 36 3 4 2 2" xfId="9279"/>
    <cellStyle name="Normal 11 36 3 4 2 3" xfId="9280"/>
    <cellStyle name="Normal 11 36 3 4 2 4" xfId="9281"/>
    <cellStyle name="Normal 11 36 3 4 3" xfId="9282"/>
    <cellStyle name="Normal 11 36 3 4 4" xfId="9283"/>
    <cellStyle name="Normal 11 36 3 4 5" xfId="9284"/>
    <cellStyle name="Normal 11 36 3 4 6" xfId="9285"/>
    <cellStyle name="Normal 11 36 3 5" xfId="9286"/>
    <cellStyle name="Normal 11 36 3 5 2" xfId="9287"/>
    <cellStyle name="Normal 11 36 3 5 3" xfId="9288"/>
    <cellStyle name="Normal 11 36 3 5 4" xfId="9289"/>
    <cellStyle name="Normal 11 36 3 6" xfId="9290"/>
    <cellStyle name="Normal 11 36 3 7" xfId="9291"/>
    <cellStyle name="Normal 11 36 3 8" xfId="9292"/>
    <cellStyle name="Normal 11 36 3 9" xfId="9293"/>
    <cellStyle name="Normal 11 36 4" xfId="9294"/>
    <cellStyle name="Normal 11 36 4 2" xfId="9295"/>
    <cellStyle name="Normal 11 36 4 2 2" xfId="9296"/>
    <cellStyle name="Normal 11 36 4 2 2 2" xfId="9297"/>
    <cellStyle name="Normal 11 36 4 2 2 2 2" xfId="9298"/>
    <cellStyle name="Normal 11 36 4 2 2 2 2 2" xfId="9299"/>
    <cellStyle name="Normal 11 36 4 2 2 2 2 3" xfId="9300"/>
    <cellStyle name="Normal 11 36 4 2 2 2 2 4" xfId="9301"/>
    <cellStyle name="Normal 11 36 4 2 2 2 3" xfId="9302"/>
    <cellStyle name="Normal 11 36 4 2 2 2 4" xfId="9303"/>
    <cellStyle name="Normal 11 36 4 2 2 2 5" xfId="9304"/>
    <cellStyle name="Normal 11 36 4 2 2 3" xfId="9305"/>
    <cellStyle name="Normal 11 36 4 2 2 3 2" xfId="9306"/>
    <cellStyle name="Normal 11 36 4 2 2 3 3" xfId="9307"/>
    <cellStyle name="Normal 11 36 4 2 2 3 4" xfId="9308"/>
    <cellStyle name="Normal 11 36 4 2 2 4" xfId="9309"/>
    <cellStyle name="Normal 11 36 4 2 2 5" xfId="9310"/>
    <cellStyle name="Normal 11 36 4 2 2 6" xfId="9311"/>
    <cellStyle name="Normal 11 36 4 2 3" xfId="9312"/>
    <cellStyle name="Normal 11 36 4 2 3 2" xfId="9313"/>
    <cellStyle name="Normal 11 36 4 2 3 2 2" xfId="9314"/>
    <cellStyle name="Normal 11 36 4 2 3 2 3" xfId="9315"/>
    <cellStyle name="Normal 11 36 4 2 3 2 4" xfId="9316"/>
    <cellStyle name="Normal 11 36 4 2 3 3" xfId="9317"/>
    <cellStyle name="Normal 11 36 4 2 3 4" xfId="9318"/>
    <cellStyle name="Normal 11 36 4 2 3 5" xfId="9319"/>
    <cellStyle name="Normal 11 36 4 2 3 6" xfId="9320"/>
    <cellStyle name="Normal 11 36 4 2 4" xfId="9321"/>
    <cellStyle name="Normal 11 36 4 2 4 2" xfId="9322"/>
    <cellStyle name="Normal 11 36 4 2 4 3" xfId="9323"/>
    <cellStyle name="Normal 11 36 4 2 4 4" xfId="9324"/>
    <cellStyle name="Normal 11 36 4 2 5" xfId="9325"/>
    <cellStyle name="Normal 11 36 4 2 6" xfId="9326"/>
    <cellStyle name="Normal 11 36 4 2 7" xfId="9327"/>
    <cellStyle name="Normal 11 36 4 2 8" xfId="9328"/>
    <cellStyle name="Normal 11 36 4 3" xfId="9329"/>
    <cellStyle name="Normal 11 36 4 3 2" xfId="9330"/>
    <cellStyle name="Normal 11 36 4 3 2 2" xfId="9331"/>
    <cellStyle name="Normal 11 36 4 3 2 2 2" xfId="9332"/>
    <cellStyle name="Normal 11 36 4 3 2 2 3" xfId="9333"/>
    <cellStyle name="Normal 11 36 4 3 2 2 4" xfId="9334"/>
    <cellStyle name="Normal 11 36 4 3 2 3" xfId="9335"/>
    <cellStyle name="Normal 11 36 4 3 2 4" xfId="9336"/>
    <cellStyle name="Normal 11 36 4 3 2 5" xfId="9337"/>
    <cellStyle name="Normal 11 36 4 3 3" xfId="9338"/>
    <cellStyle name="Normal 11 36 4 3 3 2" xfId="9339"/>
    <cellStyle name="Normal 11 36 4 3 3 3" xfId="9340"/>
    <cellStyle name="Normal 11 36 4 3 3 4" xfId="9341"/>
    <cellStyle name="Normal 11 36 4 3 4" xfId="9342"/>
    <cellStyle name="Normal 11 36 4 3 5" xfId="9343"/>
    <cellStyle name="Normal 11 36 4 3 6" xfId="9344"/>
    <cellStyle name="Normal 11 36 4 4" xfId="9345"/>
    <cellStyle name="Normal 11 36 4 4 2" xfId="9346"/>
    <cellStyle name="Normal 11 36 4 4 2 2" xfId="9347"/>
    <cellStyle name="Normal 11 36 4 4 2 3" xfId="9348"/>
    <cellStyle name="Normal 11 36 4 4 2 4" xfId="9349"/>
    <cellStyle name="Normal 11 36 4 4 3" xfId="9350"/>
    <cellStyle name="Normal 11 36 4 4 4" xfId="9351"/>
    <cellStyle name="Normal 11 36 4 4 5" xfId="9352"/>
    <cellStyle name="Normal 11 36 4 4 6" xfId="9353"/>
    <cellStyle name="Normal 11 36 4 5" xfId="9354"/>
    <cellStyle name="Normal 11 36 4 5 2" xfId="9355"/>
    <cellStyle name="Normal 11 36 4 5 3" xfId="9356"/>
    <cellStyle name="Normal 11 36 4 5 4" xfId="9357"/>
    <cellStyle name="Normal 11 36 4 6" xfId="9358"/>
    <cellStyle name="Normal 11 36 4 7" xfId="9359"/>
    <cellStyle name="Normal 11 36 4 8" xfId="9360"/>
    <cellStyle name="Normal 11 36 4 9" xfId="9361"/>
    <cellStyle name="Normal 11 36 5" xfId="9362"/>
    <cellStyle name="Normal 11 36 5 2" xfId="9363"/>
    <cellStyle name="Normal 11 36 5 2 2" xfId="9364"/>
    <cellStyle name="Normal 11 36 5 2 2 2" xfId="9365"/>
    <cellStyle name="Normal 11 36 5 2 2 2 2" xfId="9366"/>
    <cellStyle name="Normal 11 36 5 2 2 2 2 2" xfId="9367"/>
    <cellStyle name="Normal 11 36 5 2 2 2 2 3" xfId="9368"/>
    <cellStyle name="Normal 11 36 5 2 2 2 2 4" xfId="9369"/>
    <cellStyle name="Normal 11 36 5 2 2 2 3" xfId="9370"/>
    <cellStyle name="Normal 11 36 5 2 2 2 4" xfId="9371"/>
    <cellStyle name="Normal 11 36 5 2 2 2 5" xfId="9372"/>
    <cellStyle name="Normal 11 36 5 2 2 3" xfId="9373"/>
    <cellStyle name="Normal 11 36 5 2 2 3 2" xfId="9374"/>
    <cellStyle name="Normal 11 36 5 2 2 3 3" xfId="9375"/>
    <cellStyle name="Normal 11 36 5 2 2 3 4" xfId="9376"/>
    <cellStyle name="Normal 11 36 5 2 2 4" xfId="9377"/>
    <cellStyle name="Normal 11 36 5 2 2 5" xfId="9378"/>
    <cellStyle name="Normal 11 36 5 2 2 6" xfId="9379"/>
    <cellStyle name="Normal 11 36 5 2 3" xfId="9380"/>
    <cellStyle name="Normal 11 36 5 2 3 2" xfId="9381"/>
    <cellStyle name="Normal 11 36 5 2 3 2 2" xfId="9382"/>
    <cellStyle name="Normal 11 36 5 2 3 2 3" xfId="9383"/>
    <cellStyle name="Normal 11 36 5 2 3 2 4" xfId="9384"/>
    <cellStyle name="Normal 11 36 5 2 3 3" xfId="9385"/>
    <cellStyle name="Normal 11 36 5 2 3 4" xfId="9386"/>
    <cellStyle name="Normal 11 36 5 2 3 5" xfId="9387"/>
    <cellStyle name="Normal 11 36 5 2 3 6" xfId="9388"/>
    <cellStyle name="Normal 11 36 5 2 4" xfId="9389"/>
    <cellStyle name="Normal 11 36 5 2 4 2" xfId="9390"/>
    <cellStyle name="Normal 11 36 5 2 4 3" xfId="9391"/>
    <cellStyle name="Normal 11 36 5 2 4 4" xfId="9392"/>
    <cellStyle name="Normal 11 36 5 2 5" xfId="9393"/>
    <cellStyle name="Normal 11 36 5 2 6" xfId="9394"/>
    <cellStyle name="Normal 11 36 5 2 7" xfId="9395"/>
    <cellStyle name="Normal 11 36 5 2 8" xfId="9396"/>
    <cellStyle name="Normal 11 36 5 3" xfId="9397"/>
    <cellStyle name="Normal 11 36 5 3 2" xfId="9398"/>
    <cellStyle name="Normal 11 36 5 3 2 2" xfId="9399"/>
    <cellStyle name="Normal 11 36 5 3 2 2 2" xfId="9400"/>
    <cellStyle name="Normal 11 36 5 3 2 2 3" xfId="9401"/>
    <cellStyle name="Normal 11 36 5 3 2 2 4" xfId="9402"/>
    <cellStyle name="Normal 11 36 5 3 2 3" xfId="9403"/>
    <cellStyle name="Normal 11 36 5 3 2 4" xfId="9404"/>
    <cellStyle name="Normal 11 36 5 3 2 5" xfId="9405"/>
    <cellStyle name="Normal 11 36 5 3 3" xfId="9406"/>
    <cellStyle name="Normal 11 36 5 3 3 2" xfId="9407"/>
    <cellStyle name="Normal 11 36 5 3 3 3" xfId="9408"/>
    <cellStyle name="Normal 11 36 5 3 3 4" xfId="9409"/>
    <cellStyle name="Normal 11 36 5 3 4" xfId="9410"/>
    <cellStyle name="Normal 11 36 5 3 5" xfId="9411"/>
    <cellStyle name="Normal 11 36 5 3 6" xfId="9412"/>
    <cellStyle name="Normal 11 36 5 4" xfId="9413"/>
    <cellStyle name="Normal 11 36 5 4 2" xfId="9414"/>
    <cellStyle name="Normal 11 36 5 4 2 2" xfId="9415"/>
    <cellStyle name="Normal 11 36 5 4 2 3" xfId="9416"/>
    <cellStyle name="Normal 11 36 5 4 2 4" xfId="9417"/>
    <cellStyle name="Normal 11 36 5 4 3" xfId="9418"/>
    <cellStyle name="Normal 11 36 5 4 4" xfId="9419"/>
    <cellStyle name="Normal 11 36 5 4 5" xfId="9420"/>
    <cellStyle name="Normal 11 36 5 4 6" xfId="9421"/>
    <cellStyle name="Normal 11 36 5 5" xfId="9422"/>
    <cellStyle name="Normal 11 36 5 5 2" xfId="9423"/>
    <cellStyle name="Normal 11 36 5 5 3" xfId="9424"/>
    <cellStyle name="Normal 11 36 5 5 4" xfId="9425"/>
    <cellStyle name="Normal 11 36 5 6" xfId="9426"/>
    <cellStyle name="Normal 11 36 5 7" xfId="9427"/>
    <cellStyle name="Normal 11 36 5 8" xfId="9428"/>
    <cellStyle name="Normal 11 36 5 9" xfId="9429"/>
    <cellStyle name="Normal 11 36 6" xfId="9430"/>
    <cellStyle name="Normal 11 36 6 2" xfId="9431"/>
    <cellStyle name="Normal 11 36 6 2 2" xfId="9432"/>
    <cellStyle name="Normal 11 36 6 2 2 2" xfId="9433"/>
    <cellStyle name="Normal 11 36 6 2 2 2 2" xfId="9434"/>
    <cellStyle name="Normal 11 36 6 2 2 2 3" xfId="9435"/>
    <cellStyle name="Normal 11 36 6 2 2 2 4" xfId="9436"/>
    <cellStyle name="Normal 11 36 6 2 2 3" xfId="9437"/>
    <cellStyle name="Normal 11 36 6 2 2 4" xfId="9438"/>
    <cellStyle name="Normal 11 36 6 2 2 5" xfId="9439"/>
    <cellStyle name="Normal 11 36 6 2 3" xfId="9440"/>
    <cellStyle name="Normal 11 36 6 2 3 2" xfId="9441"/>
    <cellStyle name="Normal 11 36 6 2 3 3" xfId="9442"/>
    <cellStyle name="Normal 11 36 6 2 3 4" xfId="9443"/>
    <cellStyle name="Normal 11 36 6 2 4" xfId="9444"/>
    <cellStyle name="Normal 11 36 6 2 5" xfId="9445"/>
    <cellStyle name="Normal 11 36 6 2 6" xfId="9446"/>
    <cellStyle name="Normal 11 36 6 3" xfId="9447"/>
    <cellStyle name="Normal 11 36 6 3 2" xfId="9448"/>
    <cellStyle name="Normal 11 36 6 3 2 2" xfId="9449"/>
    <cellStyle name="Normal 11 36 6 3 2 3" xfId="9450"/>
    <cellStyle name="Normal 11 36 6 3 2 4" xfId="9451"/>
    <cellStyle name="Normal 11 36 6 3 3" xfId="9452"/>
    <cellStyle name="Normal 11 36 6 3 4" xfId="9453"/>
    <cellStyle name="Normal 11 36 6 3 5" xfId="9454"/>
    <cellStyle name="Normal 11 36 6 3 6" xfId="9455"/>
    <cellStyle name="Normal 11 36 6 4" xfId="9456"/>
    <cellStyle name="Normal 11 36 6 4 2" xfId="9457"/>
    <cellStyle name="Normal 11 36 6 4 3" xfId="9458"/>
    <cellStyle name="Normal 11 36 6 4 4" xfId="9459"/>
    <cellStyle name="Normal 11 36 6 5" xfId="9460"/>
    <cellStyle name="Normal 11 36 6 6" xfId="9461"/>
    <cellStyle name="Normal 11 36 6 7" xfId="9462"/>
    <cellStyle name="Normal 11 36 6 8" xfId="9463"/>
    <cellStyle name="Normal 11 36 7" xfId="9464"/>
    <cellStyle name="Normal 11 36 7 2" xfId="9465"/>
    <cellStyle name="Normal 11 36 7 2 2" xfId="9466"/>
    <cellStyle name="Normal 11 36 7 2 2 2" xfId="9467"/>
    <cellStyle name="Normal 11 36 7 2 2 3" xfId="9468"/>
    <cellStyle name="Normal 11 36 7 2 2 4" xfId="9469"/>
    <cellStyle name="Normal 11 36 7 2 3" xfId="9470"/>
    <cellStyle name="Normal 11 36 7 2 4" xfId="9471"/>
    <cellStyle name="Normal 11 36 7 2 5" xfId="9472"/>
    <cellStyle name="Normal 11 36 7 3" xfId="9473"/>
    <cellStyle name="Normal 11 36 7 3 2" xfId="9474"/>
    <cellStyle name="Normal 11 36 7 3 3" xfId="9475"/>
    <cellStyle name="Normal 11 36 7 3 4" xfId="9476"/>
    <cellStyle name="Normal 11 36 7 4" xfId="9477"/>
    <cellStyle name="Normal 11 36 7 5" xfId="9478"/>
    <cellStyle name="Normal 11 36 7 6" xfId="9479"/>
    <cellStyle name="Normal 11 36 8" xfId="9480"/>
    <cellStyle name="Normal 11 36 8 2" xfId="9481"/>
    <cellStyle name="Normal 11 36 8 2 2" xfId="9482"/>
    <cellStyle name="Normal 11 36 8 2 3" xfId="9483"/>
    <cellStyle name="Normal 11 36 8 2 4" xfId="9484"/>
    <cellStyle name="Normal 11 36 8 3" xfId="9485"/>
    <cellStyle name="Normal 11 36 8 4" xfId="9486"/>
    <cellStyle name="Normal 11 36 8 5" xfId="9487"/>
    <cellStyle name="Normal 11 36 8 6" xfId="9488"/>
    <cellStyle name="Normal 11 36 9" xfId="9489"/>
    <cellStyle name="Normal 11 36 9 2" xfId="9490"/>
    <cellStyle name="Normal 11 36 9 3" xfId="9491"/>
    <cellStyle name="Normal 11 36 9 4" xfId="9492"/>
    <cellStyle name="Normal 11 37" xfId="9493"/>
    <cellStyle name="Normal 11 37 10" xfId="9494"/>
    <cellStyle name="Normal 11 37 11" xfId="9495"/>
    <cellStyle name="Normal 11 37 12" xfId="9496"/>
    <cellStyle name="Normal 11 37 2" xfId="9497"/>
    <cellStyle name="Normal 11 37 2 10" xfId="9498"/>
    <cellStyle name="Normal 11 37 2 2" xfId="9499"/>
    <cellStyle name="Normal 11 37 2 2 2" xfId="9500"/>
    <cellStyle name="Normal 11 37 2 2 2 2" xfId="9501"/>
    <cellStyle name="Normal 11 37 2 2 2 2 2" xfId="9502"/>
    <cellStyle name="Normal 11 37 2 2 2 2 2 2" xfId="9503"/>
    <cellStyle name="Normal 11 37 2 2 2 2 2 2 2" xfId="9504"/>
    <cellStyle name="Normal 11 37 2 2 2 2 2 2 3" xfId="9505"/>
    <cellStyle name="Normal 11 37 2 2 2 2 2 2 4" xfId="9506"/>
    <cellStyle name="Normal 11 37 2 2 2 2 2 3" xfId="9507"/>
    <cellStyle name="Normal 11 37 2 2 2 2 2 4" xfId="9508"/>
    <cellStyle name="Normal 11 37 2 2 2 2 2 5" xfId="9509"/>
    <cellStyle name="Normal 11 37 2 2 2 2 3" xfId="9510"/>
    <cellStyle name="Normal 11 37 2 2 2 2 3 2" xfId="9511"/>
    <cellStyle name="Normal 11 37 2 2 2 2 3 3" xfId="9512"/>
    <cellStyle name="Normal 11 37 2 2 2 2 3 4" xfId="9513"/>
    <cellStyle name="Normal 11 37 2 2 2 2 4" xfId="9514"/>
    <cellStyle name="Normal 11 37 2 2 2 2 5" xfId="9515"/>
    <cellStyle name="Normal 11 37 2 2 2 2 6" xfId="9516"/>
    <cellStyle name="Normal 11 37 2 2 2 3" xfId="9517"/>
    <cellStyle name="Normal 11 37 2 2 2 3 2" xfId="9518"/>
    <cellStyle name="Normal 11 37 2 2 2 3 2 2" xfId="9519"/>
    <cellStyle name="Normal 11 37 2 2 2 3 2 3" xfId="9520"/>
    <cellStyle name="Normal 11 37 2 2 2 3 2 4" xfId="9521"/>
    <cellStyle name="Normal 11 37 2 2 2 3 3" xfId="9522"/>
    <cellStyle name="Normal 11 37 2 2 2 3 4" xfId="9523"/>
    <cellStyle name="Normal 11 37 2 2 2 3 5" xfId="9524"/>
    <cellStyle name="Normal 11 37 2 2 2 3 6" xfId="9525"/>
    <cellStyle name="Normal 11 37 2 2 2 4" xfId="9526"/>
    <cellStyle name="Normal 11 37 2 2 2 4 2" xfId="9527"/>
    <cellStyle name="Normal 11 37 2 2 2 4 3" xfId="9528"/>
    <cellStyle name="Normal 11 37 2 2 2 4 4" xfId="9529"/>
    <cellStyle name="Normal 11 37 2 2 2 5" xfId="9530"/>
    <cellStyle name="Normal 11 37 2 2 2 6" xfId="9531"/>
    <cellStyle name="Normal 11 37 2 2 2 7" xfId="9532"/>
    <cellStyle name="Normal 11 37 2 2 2 8" xfId="9533"/>
    <cellStyle name="Normal 11 37 2 2 3" xfId="9534"/>
    <cellStyle name="Normal 11 37 2 2 3 2" xfId="9535"/>
    <cellStyle name="Normal 11 37 2 2 3 2 2" xfId="9536"/>
    <cellStyle name="Normal 11 37 2 2 3 2 2 2" xfId="9537"/>
    <cellStyle name="Normal 11 37 2 2 3 2 2 3" xfId="9538"/>
    <cellStyle name="Normal 11 37 2 2 3 2 2 4" xfId="9539"/>
    <cellStyle name="Normal 11 37 2 2 3 2 3" xfId="9540"/>
    <cellStyle name="Normal 11 37 2 2 3 2 4" xfId="9541"/>
    <cellStyle name="Normal 11 37 2 2 3 2 5" xfId="9542"/>
    <cellStyle name="Normal 11 37 2 2 3 3" xfId="9543"/>
    <cellStyle name="Normal 11 37 2 2 3 3 2" xfId="9544"/>
    <cellStyle name="Normal 11 37 2 2 3 3 3" xfId="9545"/>
    <cellStyle name="Normal 11 37 2 2 3 3 4" xfId="9546"/>
    <cellStyle name="Normal 11 37 2 2 3 4" xfId="9547"/>
    <cellStyle name="Normal 11 37 2 2 3 5" xfId="9548"/>
    <cellStyle name="Normal 11 37 2 2 3 6" xfId="9549"/>
    <cellStyle name="Normal 11 37 2 2 4" xfId="9550"/>
    <cellStyle name="Normal 11 37 2 2 4 2" xfId="9551"/>
    <cellStyle name="Normal 11 37 2 2 4 2 2" xfId="9552"/>
    <cellStyle name="Normal 11 37 2 2 4 2 3" xfId="9553"/>
    <cellStyle name="Normal 11 37 2 2 4 2 4" xfId="9554"/>
    <cellStyle name="Normal 11 37 2 2 4 3" xfId="9555"/>
    <cellStyle name="Normal 11 37 2 2 4 4" xfId="9556"/>
    <cellStyle name="Normal 11 37 2 2 4 5" xfId="9557"/>
    <cellStyle name="Normal 11 37 2 2 4 6" xfId="9558"/>
    <cellStyle name="Normal 11 37 2 2 5" xfId="9559"/>
    <cellStyle name="Normal 11 37 2 2 5 2" xfId="9560"/>
    <cellStyle name="Normal 11 37 2 2 5 3" xfId="9561"/>
    <cellStyle name="Normal 11 37 2 2 5 4" xfId="9562"/>
    <cellStyle name="Normal 11 37 2 2 6" xfId="9563"/>
    <cellStyle name="Normal 11 37 2 2 7" xfId="9564"/>
    <cellStyle name="Normal 11 37 2 2 8" xfId="9565"/>
    <cellStyle name="Normal 11 37 2 2 9" xfId="9566"/>
    <cellStyle name="Normal 11 37 2 3" xfId="9567"/>
    <cellStyle name="Normal 11 37 2 3 2" xfId="9568"/>
    <cellStyle name="Normal 11 37 2 3 2 2" xfId="9569"/>
    <cellStyle name="Normal 11 37 2 3 2 2 2" xfId="9570"/>
    <cellStyle name="Normal 11 37 2 3 2 2 2 2" xfId="9571"/>
    <cellStyle name="Normal 11 37 2 3 2 2 2 3" xfId="9572"/>
    <cellStyle name="Normal 11 37 2 3 2 2 2 4" xfId="9573"/>
    <cellStyle name="Normal 11 37 2 3 2 2 3" xfId="9574"/>
    <cellStyle name="Normal 11 37 2 3 2 2 4" xfId="9575"/>
    <cellStyle name="Normal 11 37 2 3 2 2 5" xfId="9576"/>
    <cellStyle name="Normal 11 37 2 3 2 3" xfId="9577"/>
    <cellStyle name="Normal 11 37 2 3 2 3 2" xfId="9578"/>
    <cellStyle name="Normal 11 37 2 3 2 3 3" xfId="9579"/>
    <cellStyle name="Normal 11 37 2 3 2 3 4" xfId="9580"/>
    <cellStyle name="Normal 11 37 2 3 2 4" xfId="9581"/>
    <cellStyle name="Normal 11 37 2 3 2 5" xfId="9582"/>
    <cellStyle name="Normal 11 37 2 3 2 6" xfId="9583"/>
    <cellStyle name="Normal 11 37 2 3 3" xfId="9584"/>
    <cellStyle name="Normal 11 37 2 3 3 2" xfId="9585"/>
    <cellStyle name="Normal 11 37 2 3 3 2 2" xfId="9586"/>
    <cellStyle name="Normal 11 37 2 3 3 2 3" xfId="9587"/>
    <cellStyle name="Normal 11 37 2 3 3 2 4" xfId="9588"/>
    <cellStyle name="Normal 11 37 2 3 3 3" xfId="9589"/>
    <cellStyle name="Normal 11 37 2 3 3 4" xfId="9590"/>
    <cellStyle name="Normal 11 37 2 3 3 5" xfId="9591"/>
    <cellStyle name="Normal 11 37 2 3 3 6" xfId="9592"/>
    <cellStyle name="Normal 11 37 2 3 4" xfId="9593"/>
    <cellStyle name="Normal 11 37 2 3 4 2" xfId="9594"/>
    <cellStyle name="Normal 11 37 2 3 4 3" xfId="9595"/>
    <cellStyle name="Normal 11 37 2 3 4 4" xfId="9596"/>
    <cellStyle name="Normal 11 37 2 3 5" xfId="9597"/>
    <cellStyle name="Normal 11 37 2 3 6" xfId="9598"/>
    <cellStyle name="Normal 11 37 2 3 7" xfId="9599"/>
    <cellStyle name="Normal 11 37 2 3 8" xfId="9600"/>
    <cellStyle name="Normal 11 37 2 4" xfId="9601"/>
    <cellStyle name="Normal 11 37 2 4 2" xfId="9602"/>
    <cellStyle name="Normal 11 37 2 4 2 2" xfId="9603"/>
    <cellStyle name="Normal 11 37 2 4 2 2 2" xfId="9604"/>
    <cellStyle name="Normal 11 37 2 4 2 2 3" xfId="9605"/>
    <cellStyle name="Normal 11 37 2 4 2 2 4" xfId="9606"/>
    <cellStyle name="Normal 11 37 2 4 2 3" xfId="9607"/>
    <cellStyle name="Normal 11 37 2 4 2 4" xfId="9608"/>
    <cellStyle name="Normal 11 37 2 4 2 5" xfId="9609"/>
    <cellStyle name="Normal 11 37 2 4 3" xfId="9610"/>
    <cellStyle name="Normal 11 37 2 4 3 2" xfId="9611"/>
    <cellStyle name="Normal 11 37 2 4 3 3" xfId="9612"/>
    <cellStyle name="Normal 11 37 2 4 3 4" xfId="9613"/>
    <cellStyle name="Normal 11 37 2 4 4" xfId="9614"/>
    <cellStyle name="Normal 11 37 2 4 5" xfId="9615"/>
    <cellStyle name="Normal 11 37 2 4 6" xfId="9616"/>
    <cellStyle name="Normal 11 37 2 5" xfId="9617"/>
    <cellStyle name="Normal 11 37 2 5 2" xfId="9618"/>
    <cellStyle name="Normal 11 37 2 5 2 2" xfId="9619"/>
    <cellStyle name="Normal 11 37 2 5 2 3" xfId="9620"/>
    <cellStyle name="Normal 11 37 2 5 2 4" xfId="9621"/>
    <cellStyle name="Normal 11 37 2 5 3" xfId="9622"/>
    <cellStyle name="Normal 11 37 2 5 4" xfId="9623"/>
    <cellStyle name="Normal 11 37 2 5 5" xfId="9624"/>
    <cellStyle name="Normal 11 37 2 5 6" xfId="9625"/>
    <cellStyle name="Normal 11 37 2 6" xfId="9626"/>
    <cellStyle name="Normal 11 37 2 6 2" xfId="9627"/>
    <cellStyle name="Normal 11 37 2 6 3" xfId="9628"/>
    <cellStyle name="Normal 11 37 2 6 4" xfId="9629"/>
    <cellStyle name="Normal 11 37 2 7" xfId="9630"/>
    <cellStyle name="Normal 11 37 2 8" xfId="9631"/>
    <cellStyle name="Normal 11 37 2 9" xfId="9632"/>
    <cellStyle name="Normal 11 37 3" xfId="9633"/>
    <cellStyle name="Normal 11 37 3 2" xfId="9634"/>
    <cellStyle name="Normal 11 37 3 2 2" xfId="9635"/>
    <cellStyle name="Normal 11 37 3 2 2 2" xfId="9636"/>
    <cellStyle name="Normal 11 37 3 2 2 2 2" xfId="9637"/>
    <cellStyle name="Normal 11 37 3 2 2 2 2 2" xfId="9638"/>
    <cellStyle name="Normal 11 37 3 2 2 2 2 3" xfId="9639"/>
    <cellStyle name="Normal 11 37 3 2 2 2 2 4" xfId="9640"/>
    <cellStyle name="Normal 11 37 3 2 2 2 3" xfId="9641"/>
    <cellStyle name="Normal 11 37 3 2 2 2 4" xfId="9642"/>
    <cellStyle name="Normal 11 37 3 2 2 2 5" xfId="9643"/>
    <cellStyle name="Normal 11 37 3 2 2 3" xfId="9644"/>
    <cellStyle name="Normal 11 37 3 2 2 3 2" xfId="9645"/>
    <cellStyle name="Normal 11 37 3 2 2 3 3" xfId="9646"/>
    <cellStyle name="Normal 11 37 3 2 2 3 4" xfId="9647"/>
    <cellStyle name="Normal 11 37 3 2 2 4" xfId="9648"/>
    <cellStyle name="Normal 11 37 3 2 2 5" xfId="9649"/>
    <cellStyle name="Normal 11 37 3 2 2 6" xfId="9650"/>
    <cellStyle name="Normal 11 37 3 2 3" xfId="9651"/>
    <cellStyle name="Normal 11 37 3 2 3 2" xfId="9652"/>
    <cellStyle name="Normal 11 37 3 2 3 2 2" xfId="9653"/>
    <cellStyle name="Normal 11 37 3 2 3 2 3" xfId="9654"/>
    <cellStyle name="Normal 11 37 3 2 3 2 4" xfId="9655"/>
    <cellStyle name="Normal 11 37 3 2 3 3" xfId="9656"/>
    <cellStyle name="Normal 11 37 3 2 3 4" xfId="9657"/>
    <cellStyle name="Normal 11 37 3 2 3 5" xfId="9658"/>
    <cellStyle name="Normal 11 37 3 2 3 6" xfId="9659"/>
    <cellStyle name="Normal 11 37 3 2 4" xfId="9660"/>
    <cellStyle name="Normal 11 37 3 2 4 2" xfId="9661"/>
    <cellStyle name="Normal 11 37 3 2 4 3" xfId="9662"/>
    <cellStyle name="Normal 11 37 3 2 4 4" xfId="9663"/>
    <cellStyle name="Normal 11 37 3 2 5" xfId="9664"/>
    <cellStyle name="Normal 11 37 3 2 6" xfId="9665"/>
    <cellStyle name="Normal 11 37 3 2 7" xfId="9666"/>
    <cellStyle name="Normal 11 37 3 2 8" xfId="9667"/>
    <cellStyle name="Normal 11 37 3 3" xfId="9668"/>
    <cellStyle name="Normal 11 37 3 3 2" xfId="9669"/>
    <cellStyle name="Normal 11 37 3 3 2 2" xfId="9670"/>
    <cellStyle name="Normal 11 37 3 3 2 2 2" xfId="9671"/>
    <cellStyle name="Normal 11 37 3 3 2 2 3" xfId="9672"/>
    <cellStyle name="Normal 11 37 3 3 2 2 4" xfId="9673"/>
    <cellStyle name="Normal 11 37 3 3 2 3" xfId="9674"/>
    <cellStyle name="Normal 11 37 3 3 2 4" xfId="9675"/>
    <cellStyle name="Normal 11 37 3 3 2 5" xfId="9676"/>
    <cellStyle name="Normal 11 37 3 3 3" xfId="9677"/>
    <cellStyle name="Normal 11 37 3 3 3 2" xfId="9678"/>
    <cellStyle name="Normal 11 37 3 3 3 3" xfId="9679"/>
    <cellStyle name="Normal 11 37 3 3 3 4" xfId="9680"/>
    <cellStyle name="Normal 11 37 3 3 4" xfId="9681"/>
    <cellStyle name="Normal 11 37 3 3 5" xfId="9682"/>
    <cellStyle name="Normal 11 37 3 3 6" xfId="9683"/>
    <cellStyle name="Normal 11 37 3 4" xfId="9684"/>
    <cellStyle name="Normal 11 37 3 4 2" xfId="9685"/>
    <cellStyle name="Normal 11 37 3 4 2 2" xfId="9686"/>
    <cellStyle name="Normal 11 37 3 4 2 3" xfId="9687"/>
    <cellStyle name="Normal 11 37 3 4 2 4" xfId="9688"/>
    <cellStyle name="Normal 11 37 3 4 3" xfId="9689"/>
    <cellStyle name="Normal 11 37 3 4 4" xfId="9690"/>
    <cellStyle name="Normal 11 37 3 4 5" xfId="9691"/>
    <cellStyle name="Normal 11 37 3 4 6" xfId="9692"/>
    <cellStyle name="Normal 11 37 3 5" xfId="9693"/>
    <cellStyle name="Normal 11 37 3 5 2" xfId="9694"/>
    <cellStyle name="Normal 11 37 3 5 3" xfId="9695"/>
    <cellStyle name="Normal 11 37 3 5 4" xfId="9696"/>
    <cellStyle name="Normal 11 37 3 6" xfId="9697"/>
    <cellStyle name="Normal 11 37 3 7" xfId="9698"/>
    <cellStyle name="Normal 11 37 3 8" xfId="9699"/>
    <cellStyle name="Normal 11 37 3 9" xfId="9700"/>
    <cellStyle name="Normal 11 37 4" xfId="9701"/>
    <cellStyle name="Normal 11 37 4 2" xfId="9702"/>
    <cellStyle name="Normal 11 37 4 2 2" xfId="9703"/>
    <cellStyle name="Normal 11 37 4 2 2 2" xfId="9704"/>
    <cellStyle name="Normal 11 37 4 2 2 2 2" xfId="9705"/>
    <cellStyle name="Normal 11 37 4 2 2 2 2 2" xfId="9706"/>
    <cellStyle name="Normal 11 37 4 2 2 2 2 3" xfId="9707"/>
    <cellStyle name="Normal 11 37 4 2 2 2 2 4" xfId="9708"/>
    <cellStyle name="Normal 11 37 4 2 2 2 3" xfId="9709"/>
    <cellStyle name="Normal 11 37 4 2 2 2 4" xfId="9710"/>
    <cellStyle name="Normal 11 37 4 2 2 2 5" xfId="9711"/>
    <cellStyle name="Normal 11 37 4 2 2 3" xfId="9712"/>
    <cellStyle name="Normal 11 37 4 2 2 3 2" xfId="9713"/>
    <cellStyle name="Normal 11 37 4 2 2 3 3" xfId="9714"/>
    <cellStyle name="Normal 11 37 4 2 2 3 4" xfId="9715"/>
    <cellStyle name="Normal 11 37 4 2 2 4" xfId="9716"/>
    <cellStyle name="Normal 11 37 4 2 2 5" xfId="9717"/>
    <cellStyle name="Normal 11 37 4 2 2 6" xfId="9718"/>
    <cellStyle name="Normal 11 37 4 2 3" xfId="9719"/>
    <cellStyle name="Normal 11 37 4 2 3 2" xfId="9720"/>
    <cellStyle name="Normal 11 37 4 2 3 2 2" xfId="9721"/>
    <cellStyle name="Normal 11 37 4 2 3 2 3" xfId="9722"/>
    <cellStyle name="Normal 11 37 4 2 3 2 4" xfId="9723"/>
    <cellStyle name="Normal 11 37 4 2 3 3" xfId="9724"/>
    <cellStyle name="Normal 11 37 4 2 3 4" xfId="9725"/>
    <cellStyle name="Normal 11 37 4 2 3 5" xfId="9726"/>
    <cellStyle name="Normal 11 37 4 2 3 6" xfId="9727"/>
    <cellStyle name="Normal 11 37 4 2 4" xfId="9728"/>
    <cellStyle name="Normal 11 37 4 2 4 2" xfId="9729"/>
    <cellStyle name="Normal 11 37 4 2 4 3" xfId="9730"/>
    <cellStyle name="Normal 11 37 4 2 4 4" xfId="9731"/>
    <cellStyle name="Normal 11 37 4 2 5" xfId="9732"/>
    <cellStyle name="Normal 11 37 4 2 6" xfId="9733"/>
    <cellStyle name="Normal 11 37 4 2 7" xfId="9734"/>
    <cellStyle name="Normal 11 37 4 2 8" xfId="9735"/>
    <cellStyle name="Normal 11 37 4 3" xfId="9736"/>
    <cellStyle name="Normal 11 37 4 3 2" xfId="9737"/>
    <cellStyle name="Normal 11 37 4 3 2 2" xfId="9738"/>
    <cellStyle name="Normal 11 37 4 3 2 2 2" xfId="9739"/>
    <cellStyle name="Normal 11 37 4 3 2 2 3" xfId="9740"/>
    <cellStyle name="Normal 11 37 4 3 2 2 4" xfId="9741"/>
    <cellStyle name="Normal 11 37 4 3 2 3" xfId="9742"/>
    <cellStyle name="Normal 11 37 4 3 2 4" xfId="9743"/>
    <cellStyle name="Normal 11 37 4 3 2 5" xfId="9744"/>
    <cellStyle name="Normal 11 37 4 3 3" xfId="9745"/>
    <cellStyle name="Normal 11 37 4 3 3 2" xfId="9746"/>
    <cellStyle name="Normal 11 37 4 3 3 3" xfId="9747"/>
    <cellStyle name="Normal 11 37 4 3 3 4" xfId="9748"/>
    <cellStyle name="Normal 11 37 4 3 4" xfId="9749"/>
    <cellStyle name="Normal 11 37 4 3 5" xfId="9750"/>
    <cellStyle name="Normal 11 37 4 3 6" xfId="9751"/>
    <cellStyle name="Normal 11 37 4 4" xfId="9752"/>
    <cellStyle name="Normal 11 37 4 4 2" xfId="9753"/>
    <cellStyle name="Normal 11 37 4 4 2 2" xfId="9754"/>
    <cellStyle name="Normal 11 37 4 4 2 3" xfId="9755"/>
    <cellStyle name="Normal 11 37 4 4 2 4" xfId="9756"/>
    <cellStyle name="Normal 11 37 4 4 3" xfId="9757"/>
    <cellStyle name="Normal 11 37 4 4 4" xfId="9758"/>
    <cellStyle name="Normal 11 37 4 4 5" xfId="9759"/>
    <cellStyle name="Normal 11 37 4 4 6" xfId="9760"/>
    <cellStyle name="Normal 11 37 4 5" xfId="9761"/>
    <cellStyle name="Normal 11 37 4 5 2" xfId="9762"/>
    <cellStyle name="Normal 11 37 4 5 3" xfId="9763"/>
    <cellStyle name="Normal 11 37 4 5 4" xfId="9764"/>
    <cellStyle name="Normal 11 37 4 6" xfId="9765"/>
    <cellStyle name="Normal 11 37 4 7" xfId="9766"/>
    <cellStyle name="Normal 11 37 4 8" xfId="9767"/>
    <cellStyle name="Normal 11 37 4 9" xfId="9768"/>
    <cellStyle name="Normal 11 37 5" xfId="9769"/>
    <cellStyle name="Normal 11 37 5 2" xfId="9770"/>
    <cellStyle name="Normal 11 37 5 2 2" xfId="9771"/>
    <cellStyle name="Normal 11 37 5 2 2 2" xfId="9772"/>
    <cellStyle name="Normal 11 37 5 2 2 2 2" xfId="9773"/>
    <cellStyle name="Normal 11 37 5 2 2 2 3" xfId="9774"/>
    <cellStyle name="Normal 11 37 5 2 2 2 4" xfId="9775"/>
    <cellStyle name="Normal 11 37 5 2 2 3" xfId="9776"/>
    <cellStyle name="Normal 11 37 5 2 2 4" xfId="9777"/>
    <cellStyle name="Normal 11 37 5 2 2 5" xfId="9778"/>
    <cellStyle name="Normal 11 37 5 2 3" xfId="9779"/>
    <cellStyle name="Normal 11 37 5 2 3 2" xfId="9780"/>
    <cellStyle name="Normal 11 37 5 2 3 3" xfId="9781"/>
    <cellStyle name="Normal 11 37 5 2 3 4" xfId="9782"/>
    <cellStyle name="Normal 11 37 5 2 4" xfId="9783"/>
    <cellStyle name="Normal 11 37 5 2 5" xfId="9784"/>
    <cellStyle name="Normal 11 37 5 2 6" xfId="9785"/>
    <cellStyle name="Normal 11 37 5 3" xfId="9786"/>
    <cellStyle name="Normal 11 37 5 3 2" xfId="9787"/>
    <cellStyle name="Normal 11 37 5 3 2 2" xfId="9788"/>
    <cellStyle name="Normal 11 37 5 3 2 3" xfId="9789"/>
    <cellStyle name="Normal 11 37 5 3 2 4" xfId="9790"/>
    <cellStyle name="Normal 11 37 5 3 3" xfId="9791"/>
    <cellStyle name="Normal 11 37 5 3 4" xfId="9792"/>
    <cellStyle name="Normal 11 37 5 3 5" xfId="9793"/>
    <cellStyle name="Normal 11 37 5 3 6" xfId="9794"/>
    <cellStyle name="Normal 11 37 5 4" xfId="9795"/>
    <cellStyle name="Normal 11 37 5 4 2" xfId="9796"/>
    <cellStyle name="Normal 11 37 5 4 3" xfId="9797"/>
    <cellStyle name="Normal 11 37 5 4 4" xfId="9798"/>
    <cellStyle name="Normal 11 37 5 5" xfId="9799"/>
    <cellStyle name="Normal 11 37 5 6" xfId="9800"/>
    <cellStyle name="Normal 11 37 5 7" xfId="9801"/>
    <cellStyle name="Normal 11 37 5 8" xfId="9802"/>
    <cellStyle name="Normal 11 37 6" xfId="9803"/>
    <cellStyle name="Normal 11 37 6 2" xfId="9804"/>
    <cellStyle name="Normal 11 37 6 2 2" xfId="9805"/>
    <cellStyle name="Normal 11 37 6 2 2 2" xfId="9806"/>
    <cellStyle name="Normal 11 37 6 2 2 3" xfId="9807"/>
    <cellStyle name="Normal 11 37 6 2 2 4" xfId="9808"/>
    <cellStyle name="Normal 11 37 6 2 3" xfId="9809"/>
    <cellStyle name="Normal 11 37 6 2 4" xfId="9810"/>
    <cellStyle name="Normal 11 37 6 2 5" xfId="9811"/>
    <cellStyle name="Normal 11 37 6 3" xfId="9812"/>
    <cellStyle name="Normal 11 37 6 3 2" xfId="9813"/>
    <cellStyle name="Normal 11 37 6 3 3" xfId="9814"/>
    <cellStyle name="Normal 11 37 6 3 4" xfId="9815"/>
    <cellStyle name="Normal 11 37 6 4" xfId="9816"/>
    <cellStyle name="Normal 11 37 6 5" xfId="9817"/>
    <cellStyle name="Normal 11 37 6 6" xfId="9818"/>
    <cellStyle name="Normal 11 37 7" xfId="9819"/>
    <cellStyle name="Normal 11 37 7 2" xfId="9820"/>
    <cellStyle name="Normal 11 37 7 2 2" xfId="9821"/>
    <cellStyle name="Normal 11 37 7 2 3" xfId="9822"/>
    <cellStyle name="Normal 11 37 7 2 4" xfId="9823"/>
    <cellStyle name="Normal 11 37 7 3" xfId="9824"/>
    <cellStyle name="Normal 11 37 7 4" xfId="9825"/>
    <cellStyle name="Normal 11 37 7 5" xfId="9826"/>
    <cellStyle name="Normal 11 37 7 6" xfId="9827"/>
    <cellStyle name="Normal 11 37 8" xfId="9828"/>
    <cellStyle name="Normal 11 37 8 2" xfId="9829"/>
    <cellStyle name="Normal 11 37 8 3" xfId="9830"/>
    <cellStyle name="Normal 11 37 8 4" xfId="9831"/>
    <cellStyle name="Normal 11 37 9" xfId="9832"/>
    <cellStyle name="Normal 11 38" xfId="9833"/>
    <cellStyle name="Normal 11 38 10" xfId="9834"/>
    <cellStyle name="Normal 11 38 11" xfId="9835"/>
    <cellStyle name="Normal 11 38 12" xfId="9836"/>
    <cellStyle name="Normal 11 38 2" xfId="9837"/>
    <cellStyle name="Normal 11 38 2 10" xfId="9838"/>
    <cellStyle name="Normal 11 38 2 2" xfId="9839"/>
    <cellStyle name="Normal 11 38 2 2 2" xfId="9840"/>
    <cellStyle name="Normal 11 38 2 2 2 2" xfId="9841"/>
    <cellStyle name="Normal 11 38 2 2 2 2 2" xfId="9842"/>
    <cellStyle name="Normal 11 38 2 2 2 2 2 2" xfId="9843"/>
    <cellStyle name="Normal 11 38 2 2 2 2 2 2 2" xfId="9844"/>
    <cellStyle name="Normal 11 38 2 2 2 2 2 2 3" xfId="9845"/>
    <cellStyle name="Normal 11 38 2 2 2 2 2 2 4" xfId="9846"/>
    <cellStyle name="Normal 11 38 2 2 2 2 2 3" xfId="9847"/>
    <cellStyle name="Normal 11 38 2 2 2 2 2 4" xfId="9848"/>
    <cellStyle name="Normal 11 38 2 2 2 2 2 5" xfId="9849"/>
    <cellStyle name="Normal 11 38 2 2 2 2 3" xfId="9850"/>
    <cellStyle name="Normal 11 38 2 2 2 2 3 2" xfId="9851"/>
    <cellStyle name="Normal 11 38 2 2 2 2 3 3" xfId="9852"/>
    <cellStyle name="Normal 11 38 2 2 2 2 3 4" xfId="9853"/>
    <cellStyle name="Normal 11 38 2 2 2 2 4" xfId="9854"/>
    <cellStyle name="Normal 11 38 2 2 2 2 5" xfId="9855"/>
    <cellStyle name="Normal 11 38 2 2 2 2 6" xfId="9856"/>
    <cellStyle name="Normal 11 38 2 2 2 3" xfId="9857"/>
    <cellStyle name="Normal 11 38 2 2 2 3 2" xfId="9858"/>
    <cellStyle name="Normal 11 38 2 2 2 3 2 2" xfId="9859"/>
    <cellStyle name="Normal 11 38 2 2 2 3 2 3" xfId="9860"/>
    <cellStyle name="Normal 11 38 2 2 2 3 2 4" xfId="9861"/>
    <cellStyle name="Normal 11 38 2 2 2 3 3" xfId="9862"/>
    <cellStyle name="Normal 11 38 2 2 2 3 4" xfId="9863"/>
    <cellStyle name="Normal 11 38 2 2 2 3 5" xfId="9864"/>
    <cellStyle name="Normal 11 38 2 2 2 3 6" xfId="9865"/>
    <cellStyle name="Normal 11 38 2 2 2 4" xfId="9866"/>
    <cellStyle name="Normal 11 38 2 2 2 4 2" xfId="9867"/>
    <cellStyle name="Normal 11 38 2 2 2 4 3" xfId="9868"/>
    <cellStyle name="Normal 11 38 2 2 2 4 4" xfId="9869"/>
    <cellStyle name="Normal 11 38 2 2 2 5" xfId="9870"/>
    <cellStyle name="Normal 11 38 2 2 2 6" xfId="9871"/>
    <cellStyle name="Normal 11 38 2 2 2 7" xfId="9872"/>
    <cellStyle name="Normal 11 38 2 2 2 8" xfId="9873"/>
    <cellStyle name="Normal 11 38 2 2 3" xfId="9874"/>
    <cellStyle name="Normal 11 38 2 2 3 2" xfId="9875"/>
    <cellStyle name="Normal 11 38 2 2 3 2 2" xfId="9876"/>
    <cellStyle name="Normal 11 38 2 2 3 2 2 2" xfId="9877"/>
    <cellStyle name="Normal 11 38 2 2 3 2 2 3" xfId="9878"/>
    <cellStyle name="Normal 11 38 2 2 3 2 2 4" xfId="9879"/>
    <cellStyle name="Normal 11 38 2 2 3 2 3" xfId="9880"/>
    <cellStyle name="Normal 11 38 2 2 3 2 4" xfId="9881"/>
    <cellStyle name="Normal 11 38 2 2 3 2 5" xfId="9882"/>
    <cellStyle name="Normal 11 38 2 2 3 3" xfId="9883"/>
    <cellStyle name="Normal 11 38 2 2 3 3 2" xfId="9884"/>
    <cellStyle name="Normal 11 38 2 2 3 3 3" xfId="9885"/>
    <cellStyle name="Normal 11 38 2 2 3 3 4" xfId="9886"/>
    <cellStyle name="Normal 11 38 2 2 3 4" xfId="9887"/>
    <cellStyle name="Normal 11 38 2 2 3 5" xfId="9888"/>
    <cellStyle name="Normal 11 38 2 2 3 6" xfId="9889"/>
    <cellStyle name="Normal 11 38 2 2 4" xfId="9890"/>
    <cellStyle name="Normal 11 38 2 2 4 2" xfId="9891"/>
    <cellStyle name="Normal 11 38 2 2 4 2 2" xfId="9892"/>
    <cellStyle name="Normal 11 38 2 2 4 2 3" xfId="9893"/>
    <cellStyle name="Normal 11 38 2 2 4 2 4" xfId="9894"/>
    <cellStyle name="Normal 11 38 2 2 4 3" xfId="9895"/>
    <cellStyle name="Normal 11 38 2 2 4 4" xfId="9896"/>
    <cellStyle name="Normal 11 38 2 2 4 5" xfId="9897"/>
    <cellStyle name="Normal 11 38 2 2 4 6" xfId="9898"/>
    <cellStyle name="Normal 11 38 2 2 5" xfId="9899"/>
    <cellStyle name="Normal 11 38 2 2 5 2" xfId="9900"/>
    <cellStyle name="Normal 11 38 2 2 5 3" xfId="9901"/>
    <cellStyle name="Normal 11 38 2 2 5 4" xfId="9902"/>
    <cellStyle name="Normal 11 38 2 2 6" xfId="9903"/>
    <cellStyle name="Normal 11 38 2 2 7" xfId="9904"/>
    <cellStyle name="Normal 11 38 2 2 8" xfId="9905"/>
    <cellStyle name="Normal 11 38 2 2 9" xfId="9906"/>
    <cellStyle name="Normal 11 38 2 3" xfId="9907"/>
    <cellStyle name="Normal 11 38 2 3 2" xfId="9908"/>
    <cellStyle name="Normal 11 38 2 3 2 2" xfId="9909"/>
    <cellStyle name="Normal 11 38 2 3 2 2 2" xfId="9910"/>
    <cellStyle name="Normal 11 38 2 3 2 2 2 2" xfId="9911"/>
    <cellStyle name="Normal 11 38 2 3 2 2 2 3" xfId="9912"/>
    <cellStyle name="Normal 11 38 2 3 2 2 2 4" xfId="9913"/>
    <cellStyle name="Normal 11 38 2 3 2 2 3" xfId="9914"/>
    <cellStyle name="Normal 11 38 2 3 2 2 4" xfId="9915"/>
    <cellStyle name="Normal 11 38 2 3 2 2 5" xfId="9916"/>
    <cellStyle name="Normal 11 38 2 3 2 3" xfId="9917"/>
    <cellStyle name="Normal 11 38 2 3 2 3 2" xfId="9918"/>
    <cellStyle name="Normal 11 38 2 3 2 3 3" xfId="9919"/>
    <cellStyle name="Normal 11 38 2 3 2 3 4" xfId="9920"/>
    <cellStyle name="Normal 11 38 2 3 2 4" xfId="9921"/>
    <cellStyle name="Normal 11 38 2 3 2 5" xfId="9922"/>
    <cellStyle name="Normal 11 38 2 3 2 6" xfId="9923"/>
    <cellStyle name="Normal 11 38 2 3 3" xfId="9924"/>
    <cellStyle name="Normal 11 38 2 3 3 2" xfId="9925"/>
    <cellStyle name="Normal 11 38 2 3 3 2 2" xfId="9926"/>
    <cellStyle name="Normal 11 38 2 3 3 2 3" xfId="9927"/>
    <cellStyle name="Normal 11 38 2 3 3 2 4" xfId="9928"/>
    <cellStyle name="Normal 11 38 2 3 3 3" xfId="9929"/>
    <cellStyle name="Normal 11 38 2 3 3 4" xfId="9930"/>
    <cellStyle name="Normal 11 38 2 3 3 5" xfId="9931"/>
    <cellStyle name="Normal 11 38 2 3 3 6" xfId="9932"/>
    <cellStyle name="Normal 11 38 2 3 4" xfId="9933"/>
    <cellStyle name="Normal 11 38 2 3 4 2" xfId="9934"/>
    <cellStyle name="Normal 11 38 2 3 4 3" xfId="9935"/>
    <cellStyle name="Normal 11 38 2 3 4 4" xfId="9936"/>
    <cellStyle name="Normal 11 38 2 3 5" xfId="9937"/>
    <cellStyle name="Normal 11 38 2 3 6" xfId="9938"/>
    <cellStyle name="Normal 11 38 2 3 7" xfId="9939"/>
    <cellStyle name="Normal 11 38 2 3 8" xfId="9940"/>
    <cellStyle name="Normal 11 38 2 4" xfId="9941"/>
    <cellStyle name="Normal 11 38 2 4 2" xfId="9942"/>
    <cellStyle name="Normal 11 38 2 4 2 2" xfId="9943"/>
    <cellStyle name="Normal 11 38 2 4 2 2 2" xfId="9944"/>
    <cellStyle name="Normal 11 38 2 4 2 2 3" xfId="9945"/>
    <cellStyle name="Normal 11 38 2 4 2 2 4" xfId="9946"/>
    <cellStyle name="Normal 11 38 2 4 2 3" xfId="9947"/>
    <cellStyle name="Normal 11 38 2 4 2 4" xfId="9948"/>
    <cellStyle name="Normal 11 38 2 4 2 5" xfId="9949"/>
    <cellStyle name="Normal 11 38 2 4 3" xfId="9950"/>
    <cellStyle name="Normal 11 38 2 4 3 2" xfId="9951"/>
    <cellStyle name="Normal 11 38 2 4 3 3" xfId="9952"/>
    <cellStyle name="Normal 11 38 2 4 3 4" xfId="9953"/>
    <cellStyle name="Normal 11 38 2 4 4" xfId="9954"/>
    <cellStyle name="Normal 11 38 2 4 5" xfId="9955"/>
    <cellStyle name="Normal 11 38 2 4 6" xfId="9956"/>
    <cellStyle name="Normal 11 38 2 5" xfId="9957"/>
    <cellStyle name="Normal 11 38 2 5 2" xfId="9958"/>
    <cellStyle name="Normal 11 38 2 5 2 2" xfId="9959"/>
    <cellStyle name="Normal 11 38 2 5 2 3" xfId="9960"/>
    <cellStyle name="Normal 11 38 2 5 2 4" xfId="9961"/>
    <cellStyle name="Normal 11 38 2 5 3" xfId="9962"/>
    <cellStyle name="Normal 11 38 2 5 4" xfId="9963"/>
    <cellStyle name="Normal 11 38 2 5 5" xfId="9964"/>
    <cellStyle name="Normal 11 38 2 5 6" xfId="9965"/>
    <cellStyle name="Normal 11 38 2 6" xfId="9966"/>
    <cellStyle name="Normal 11 38 2 6 2" xfId="9967"/>
    <cellStyle name="Normal 11 38 2 6 3" xfId="9968"/>
    <cellStyle name="Normal 11 38 2 6 4" xfId="9969"/>
    <cellStyle name="Normal 11 38 2 7" xfId="9970"/>
    <cellStyle name="Normal 11 38 2 8" xfId="9971"/>
    <cellStyle name="Normal 11 38 2 9" xfId="9972"/>
    <cellStyle name="Normal 11 38 3" xfId="9973"/>
    <cellStyle name="Normal 11 38 3 2" xfId="9974"/>
    <cellStyle name="Normal 11 38 3 2 2" xfId="9975"/>
    <cellStyle name="Normal 11 38 3 2 2 2" xfId="9976"/>
    <cellStyle name="Normal 11 38 3 2 2 2 2" xfId="9977"/>
    <cellStyle name="Normal 11 38 3 2 2 2 2 2" xfId="9978"/>
    <cellStyle name="Normal 11 38 3 2 2 2 2 3" xfId="9979"/>
    <cellStyle name="Normal 11 38 3 2 2 2 2 4" xfId="9980"/>
    <cellStyle name="Normal 11 38 3 2 2 2 3" xfId="9981"/>
    <cellStyle name="Normal 11 38 3 2 2 2 4" xfId="9982"/>
    <cellStyle name="Normal 11 38 3 2 2 2 5" xfId="9983"/>
    <cellStyle name="Normal 11 38 3 2 2 3" xfId="9984"/>
    <cellStyle name="Normal 11 38 3 2 2 3 2" xfId="9985"/>
    <cellStyle name="Normal 11 38 3 2 2 3 3" xfId="9986"/>
    <cellStyle name="Normal 11 38 3 2 2 3 4" xfId="9987"/>
    <cellStyle name="Normal 11 38 3 2 2 4" xfId="9988"/>
    <cellStyle name="Normal 11 38 3 2 2 5" xfId="9989"/>
    <cellStyle name="Normal 11 38 3 2 2 6" xfId="9990"/>
    <cellStyle name="Normal 11 38 3 2 3" xfId="9991"/>
    <cellStyle name="Normal 11 38 3 2 3 2" xfId="9992"/>
    <cellStyle name="Normal 11 38 3 2 3 2 2" xfId="9993"/>
    <cellStyle name="Normal 11 38 3 2 3 2 3" xfId="9994"/>
    <cellStyle name="Normal 11 38 3 2 3 2 4" xfId="9995"/>
    <cellStyle name="Normal 11 38 3 2 3 3" xfId="9996"/>
    <cellStyle name="Normal 11 38 3 2 3 4" xfId="9997"/>
    <cellStyle name="Normal 11 38 3 2 3 5" xfId="9998"/>
    <cellStyle name="Normal 11 38 3 2 3 6" xfId="9999"/>
    <cellStyle name="Normal 11 38 3 2 4" xfId="10000"/>
    <cellStyle name="Normal 11 38 3 2 4 2" xfId="10001"/>
    <cellStyle name="Normal 11 38 3 2 4 3" xfId="10002"/>
    <cellStyle name="Normal 11 38 3 2 4 4" xfId="10003"/>
    <cellStyle name="Normal 11 38 3 2 5" xfId="10004"/>
    <cellStyle name="Normal 11 38 3 2 6" xfId="10005"/>
    <cellStyle name="Normal 11 38 3 2 7" xfId="10006"/>
    <cellStyle name="Normal 11 38 3 2 8" xfId="10007"/>
    <cellStyle name="Normal 11 38 3 3" xfId="10008"/>
    <cellStyle name="Normal 11 38 3 3 2" xfId="10009"/>
    <cellStyle name="Normal 11 38 3 3 2 2" xfId="10010"/>
    <cellStyle name="Normal 11 38 3 3 2 2 2" xfId="10011"/>
    <cellStyle name="Normal 11 38 3 3 2 2 3" xfId="10012"/>
    <cellStyle name="Normal 11 38 3 3 2 2 4" xfId="10013"/>
    <cellStyle name="Normal 11 38 3 3 2 3" xfId="10014"/>
    <cellStyle name="Normal 11 38 3 3 2 4" xfId="10015"/>
    <cellStyle name="Normal 11 38 3 3 2 5" xfId="10016"/>
    <cellStyle name="Normal 11 38 3 3 3" xfId="10017"/>
    <cellStyle name="Normal 11 38 3 3 3 2" xfId="10018"/>
    <cellStyle name="Normal 11 38 3 3 3 3" xfId="10019"/>
    <cellStyle name="Normal 11 38 3 3 3 4" xfId="10020"/>
    <cellStyle name="Normal 11 38 3 3 4" xfId="10021"/>
    <cellStyle name="Normal 11 38 3 3 5" xfId="10022"/>
    <cellStyle name="Normal 11 38 3 3 6" xfId="10023"/>
    <cellStyle name="Normal 11 38 3 4" xfId="10024"/>
    <cellStyle name="Normal 11 38 3 4 2" xfId="10025"/>
    <cellStyle name="Normal 11 38 3 4 2 2" xfId="10026"/>
    <cellStyle name="Normal 11 38 3 4 2 3" xfId="10027"/>
    <cellStyle name="Normal 11 38 3 4 2 4" xfId="10028"/>
    <cellStyle name="Normal 11 38 3 4 3" xfId="10029"/>
    <cellStyle name="Normal 11 38 3 4 4" xfId="10030"/>
    <cellStyle name="Normal 11 38 3 4 5" xfId="10031"/>
    <cellStyle name="Normal 11 38 3 4 6" xfId="10032"/>
    <cellStyle name="Normal 11 38 3 5" xfId="10033"/>
    <cellStyle name="Normal 11 38 3 5 2" xfId="10034"/>
    <cellStyle name="Normal 11 38 3 5 3" xfId="10035"/>
    <cellStyle name="Normal 11 38 3 5 4" xfId="10036"/>
    <cellStyle name="Normal 11 38 3 6" xfId="10037"/>
    <cellStyle name="Normal 11 38 3 7" xfId="10038"/>
    <cellStyle name="Normal 11 38 3 8" xfId="10039"/>
    <cellStyle name="Normal 11 38 3 9" xfId="10040"/>
    <cellStyle name="Normal 11 38 4" xfId="10041"/>
    <cellStyle name="Normal 11 38 4 2" xfId="10042"/>
    <cellStyle name="Normal 11 38 4 2 2" xfId="10043"/>
    <cellStyle name="Normal 11 38 4 2 2 2" xfId="10044"/>
    <cellStyle name="Normal 11 38 4 2 2 2 2" xfId="10045"/>
    <cellStyle name="Normal 11 38 4 2 2 2 2 2" xfId="10046"/>
    <cellStyle name="Normal 11 38 4 2 2 2 2 3" xfId="10047"/>
    <cellStyle name="Normal 11 38 4 2 2 2 2 4" xfId="10048"/>
    <cellStyle name="Normal 11 38 4 2 2 2 3" xfId="10049"/>
    <cellStyle name="Normal 11 38 4 2 2 2 4" xfId="10050"/>
    <cellStyle name="Normal 11 38 4 2 2 2 5" xfId="10051"/>
    <cellStyle name="Normal 11 38 4 2 2 3" xfId="10052"/>
    <cellStyle name="Normal 11 38 4 2 2 3 2" xfId="10053"/>
    <cellStyle name="Normal 11 38 4 2 2 3 3" xfId="10054"/>
    <cellStyle name="Normal 11 38 4 2 2 3 4" xfId="10055"/>
    <cellStyle name="Normal 11 38 4 2 2 4" xfId="10056"/>
    <cellStyle name="Normal 11 38 4 2 2 5" xfId="10057"/>
    <cellStyle name="Normal 11 38 4 2 2 6" xfId="10058"/>
    <cellStyle name="Normal 11 38 4 2 3" xfId="10059"/>
    <cellStyle name="Normal 11 38 4 2 3 2" xfId="10060"/>
    <cellStyle name="Normal 11 38 4 2 3 2 2" xfId="10061"/>
    <cellStyle name="Normal 11 38 4 2 3 2 3" xfId="10062"/>
    <cellStyle name="Normal 11 38 4 2 3 2 4" xfId="10063"/>
    <cellStyle name="Normal 11 38 4 2 3 3" xfId="10064"/>
    <cellStyle name="Normal 11 38 4 2 3 4" xfId="10065"/>
    <cellStyle name="Normal 11 38 4 2 3 5" xfId="10066"/>
    <cellStyle name="Normal 11 38 4 2 3 6" xfId="10067"/>
    <cellStyle name="Normal 11 38 4 2 4" xfId="10068"/>
    <cellStyle name="Normal 11 38 4 2 4 2" xfId="10069"/>
    <cellStyle name="Normal 11 38 4 2 4 3" xfId="10070"/>
    <cellStyle name="Normal 11 38 4 2 4 4" xfId="10071"/>
    <cellStyle name="Normal 11 38 4 2 5" xfId="10072"/>
    <cellStyle name="Normal 11 38 4 2 6" xfId="10073"/>
    <cellStyle name="Normal 11 38 4 2 7" xfId="10074"/>
    <cellStyle name="Normal 11 38 4 2 8" xfId="10075"/>
    <cellStyle name="Normal 11 38 4 3" xfId="10076"/>
    <cellStyle name="Normal 11 38 4 3 2" xfId="10077"/>
    <cellStyle name="Normal 11 38 4 3 2 2" xfId="10078"/>
    <cellStyle name="Normal 11 38 4 3 2 2 2" xfId="10079"/>
    <cellStyle name="Normal 11 38 4 3 2 2 3" xfId="10080"/>
    <cellStyle name="Normal 11 38 4 3 2 2 4" xfId="10081"/>
    <cellStyle name="Normal 11 38 4 3 2 3" xfId="10082"/>
    <cellStyle name="Normal 11 38 4 3 2 4" xfId="10083"/>
    <cellStyle name="Normal 11 38 4 3 2 5" xfId="10084"/>
    <cellStyle name="Normal 11 38 4 3 3" xfId="10085"/>
    <cellStyle name="Normal 11 38 4 3 3 2" xfId="10086"/>
    <cellStyle name="Normal 11 38 4 3 3 3" xfId="10087"/>
    <cellStyle name="Normal 11 38 4 3 3 4" xfId="10088"/>
    <cellStyle name="Normal 11 38 4 3 4" xfId="10089"/>
    <cellStyle name="Normal 11 38 4 3 5" xfId="10090"/>
    <cellStyle name="Normal 11 38 4 3 6" xfId="10091"/>
    <cellStyle name="Normal 11 38 4 4" xfId="10092"/>
    <cellStyle name="Normal 11 38 4 4 2" xfId="10093"/>
    <cellStyle name="Normal 11 38 4 4 2 2" xfId="10094"/>
    <cellStyle name="Normal 11 38 4 4 2 3" xfId="10095"/>
    <cellStyle name="Normal 11 38 4 4 2 4" xfId="10096"/>
    <cellStyle name="Normal 11 38 4 4 3" xfId="10097"/>
    <cellStyle name="Normal 11 38 4 4 4" xfId="10098"/>
    <cellStyle name="Normal 11 38 4 4 5" xfId="10099"/>
    <cellStyle name="Normal 11 38 4 4 6" xfId="10100"/>
    <cellStyle name="Normal 11 38 4 5" xfId="10101"/>
    <cellStyle name="Normal 11 38 4 5 2" xfId="10102"/>
    <cellStyle name="Normal 11 38 4 5 3" xfId="10103"/>
    <cellStyle name="Normal 11 38 4 5 4" xfId="10104"/>
    <cellStyle name="Normal 11 38 4 6" xfId="10105"/>
    <cellStyle name="Normal 11 38 4 7" xfId="10106"/>
    <cellStyle name="Normal 11 38 4 8" xfId="10107"/>
    <cellStyle name="Normal 11 38 4 9" xfId="10108"/>
    <cellStyle name="Normal 11 38 5" xfId="10109"/>
    <cellStyle name="Normal 11 38 5 2" xfId="10110"/>
    <cellStyle name="Normal 11 38 5 2 2" xfId="10111"/>
    <cellStyle name="Normal 11 38 5 2 2 2" xfId="10112"/>
    <cellStyle name="Normal 11 38 5 2 2 2 2" xfId="10113"/>
    <cellStyle name="Normal 11 38 5 2 2 2 3" xfId="10114"/>
    <cellStyle name="Normal 11 38 5 2 2 2 4" xfId="10115"/>
    <cellStyle name="Normal 11 38 5 2 2 3" xfId="10116"/>
    <cellStyle name="Normal 11 38 5 2 2 4" xfId="10117"/>
    <cellStyle name="Normal 11 38 5 2 2 5" xfId="10118"/>
    <cellStyle name="Normal 11 38 5 2 3" xfId="10119"/>
    <cellStyle name="Normal 11 38 5 2 3 2" xfId="10120"/>
    <cellStyle name="Normal 11 38 5 2 3 3" xfId="10121"/>
    <cellStyle name="Normal 11 38 5 2 3 4" xfId="10122"/>
    <cellStyle name="Normal 11 38 5 2 4" xfId="10123"/>
    <cellStyle name="Normal 11 38 5 2 5" xfId="10124"/>
    <cellStyle name="Normal 11 38 5 2 6" xfId="10125"/>
    <cellStyle name="Normal 11 38 5 3" xfId="10126"/>
    <cellStyle name="Normal 11 38 5 3 2" xfId="10127"/>
    <cellStyle name="Normal 11 38 5 3 2 2" xfId="10128"/>
    <cellStyle name="Normal 11 38 5 3 2 3" xfId="10129"/>
    <cellStyle name="Normal 11 38 5 3 2 4" xfId="10130"/>
    <cellStyle name="Normal 11 38 5 3 3" xfId="10131"/>
    <cellStyle name="Normal 11 38 5 3 4" xfId="10132"/>
    <cellStyle name="Normal 11 38 5 3 5" xfId="10133"/>
    <cellStyle name="Normal 11 38 5 3 6" xfId="10134"/>
    <cellStyle name="Normal 11 38 5 4" xfId="10135"/>
    <cellStyle name="Normal 11 38 5 4 2" xfId="10136"/>
    <cellStyle name="Normal 11 38 5 4 3" xfId="10137"/>
    <cellStyle name="Normal 11 38 5 4 4" xfId="10138"/>
    <cellStyle name="Normal 11 38 5 5" xfId="10139"/>
    <cellStyle name="Normal 11 38 5 6" xfId="10140"/>
    <cellStyle name="Normal 11 38 5 7" xfId="10141"/>
    <cellStyle name="Normal 11 38 5 8" xfId="10142"/>
    <cellStyle name="Normal 11 38 6" xfId="10143"/>
    <cellStyle name="Normal 11 38 6 2" xfId="10144"/>
    <cellStyle name="Normal 11 38 6 2 2" xfId="10145"/>
    <cellStyle name="Normal 11 38 6 2 2 2" xfId="10146"/>
    <cellStyle name="Normal 11 38 6 2 2 3" xfId="10147"/>
    <cellStyle name="Normal 11 38 6 2 2 4" xfId="10148"/>
    <cellStyle name="Normal 11 38 6 2 3" xfId="10149"/>
    <cellStyle name="Normal 11 38 6 2 4" xfId="10150"/>
    <cellStyle name="Normal 11 38 6 2 5" xfId="10151"/>
    <cellStyle name="Normal 11 38 6 3" xfId="10152"/>
    <cellStyle name="Normal 11 38 6 3 2" xfId="10153"/>
    <cellStyle name="Normal 11 38 6 3 3" xfId="10154"/>
    <cellStyle name="Normal 11 38 6 3 4" xfId="10155"/>
    <cellStyle name="Normal 11 38 6 4" xfId="10156"/>
    <cellStyle name="Normal 11 38 6 5" xfId="10157"/>
    <cellStyle name="Normal 11 38 6 6" xfId="10158"/>
    <cellStyle name="Normal 11 38 7" xfId="10159"/>
    <cellStyle name="Normal 11 38 7 2" xfId="10160"/>
    <cellStyle name="Normal 11 38 7 2 2" xfId="10161"/>
    <cellStyle name="Normal 11 38 7 2 3" xfId="10162"/>
    <cellStyle name="Normal 11 38 7 2 4" xfId="10163"/>
    <cellStyle name="Normal 11 38 7 3" xfId="10164"/>
    <cellStyle name="Normal 11 38 7 4" xfId="10165"/>
    <cellStyle name="Normal 11 38 7 5" xfId="10166"/>
    <cellStyle name="Normal 11 38 7 6" xfId="10167"/>
    <cellStyle name="Normal 11 38 8" xfId="10168"/>
    <cellStyle name="Normal 11 38 8 2" xfId="10169"/>
    <cellStyle name="Normal 11 38 8 3" xfId="10170"/>
    <cellStyle name="Normal 11 38 8 4" xfId="10171"/>
    <cellStyle name="Normal 11 38 9" xfId="10172"/>
    <cellStyle name="Normal 11 39" xfId="10173"/>
    <cellStyle name="Normal 11 39 10" xfId="10174"/>
    <cellStyle name="Normal 11 39 2" xfId="10175"/>
    <cellStyle name="Normal 11 39 2 2" xfId="10176"/>
    <cellStyle name="Normal 11 39 2 2 2" xfId="10177"/>
    <cellStyle name="Normal 11 39 2 2 2 2" xfId="10178"/>
    <cellStyle name="Normal 11 39 2 2 2 2 2" xfId="10179"/>
    <cellStyle name="Normal 11 39 2 2 2 2 2 2" xfId="10180"/>
    <cellStyle name="Normal 11 39 2 2 2 2 2 3" xfId="10181"/>
    <cellStyle name="Normal 11 39 2 2 2 2 2 4" xfId="10182"/>
    <cellStyle name="Normal 11 39 2 2 2 2 3" xfId="10183"/>
    <cellStyle name="Normal 11 39 2 2 2 2 4" xfId="10184"/>
    <cellStyle name="Normal 11 39 2 2 2 2 5" xfId="10185"/>
    <cellStyle name="Normal 11 39 2 2 2 3" xfId="10186"/>
    <cellStyle name="Normal 11 39 2 2 2 3 2" xfId="10187"/>
    <cellStyle name="Normal 11 39 2 2 2 3 3" xfId="10188"/>
    <cellStyle name="Normal 11 39 2 2 2 3 4" xfId="10189"/>
    <cellStyle name="Normal 11 39 2 2 2 4" xfId="10190"/>
    <cellStyle name="Normal 11 39 2 2 2 5" xfId="10191"/>
    <cellStyle name="Normal 11 39 2 2 2 6" xfId="10192"/>
    <cellStyle name="Normal 11 39 2 2 3" xfId="10193"/>
    <cellStyle name="Normal 11 39 2 2 3 2" xfId="10194"/>
    <cellStyle name="Normal 11 39 2 2 3 2 2" xfId="10195"/>
    <cellStyle name="Normal 11 39 2 2 3 2 3" xfId="10196"/>
    <cellStyle name="Normal 11 39 2 2 3 2 4" xfId="10197"/>
    <cellStyle name="Normal 11 39 2 2 3 3" xfId="10198"/>
    <cellStyle name="Normal 11 39 2 2 3 4" xfId="10199"/>
    <cellStyle name="Normal 11 39 2 2 3 5" xfId="10200"/>
    <cellStyle name="Normal 11 39 2 2 3 6" xfId="10201"/>
    <cellStyle name="Normal 11 39 2 2 4" xfId="10202"/>
    <cellStyle name="Normal 11 39 2 2 4 2" xfId="10203"/>
    <cellStyle name="Normal 11 39 2 2 4 3" xfId="10204"/>
    <cellStyle name="Normal 11 39 2 2 4 4" xfId="10205"/>
    <cellStyle name="Normal 11 39 2 2 5" xfId="10206"/>
    <cellStyle name="Normal 11 39 2 2 6" xfId="10207"/>
    <cellStyle name="Normal 11 39 2 2 7" xfId="10208"/>
    <cellStyle name="Normal 11 39 2 2 8" xfId="10209"/>
    <cellStyle name="Normal 11 39 2 3" xfId="10210"/>
    <cellStyle name="Normal 11 39 2 3 2" xfId="10211"/>
    <cellStyle name="Normal 11 39 2 3 2 2" xfId="10212"/>
    <cellStyle name="Normal 11 39 2 3 2 2 2" xfId="10213"/>
    <cellStyle name="Normal 11 39 2 3 2 2 3" xfId="10214"/>
    <cellStyle name="Normal 11 39 2 3 2 2 4" xfId="10215"/>
    <cellStyle name="Normal 11 39 2 3 2 3" xfId="10216"/>
    <cellStyle name="Normal 11 39 2 3 2 4" xfId="10217"/>
    <cellStyle name="Normal 11 39 2 3 2 5" xfId="10218"/>
    <cellStyle name="Normal 11 39 2 3 3" xfId="10219"/>
    <cellStyle name="Normal 11 39 2 3 3 2" xfId="10220"/>
    <cellStyle name="Normal 11 39 2 3 3 3" xfId="10221"/>
    <cellStyle name="Normal 11 39 2 3 3 4" xfId="10222"/>
    <cellStyle name="Normal 11 39 2 3 4" xfId="10223"/>
    <cellStyle name="Normal 11 39 2 3 5" xfId="10224"/>
    <cellStyle name="Normal 11 39 2 3 6" xfId="10225"/>
    <cellStyle name="Normal 11 39 2 4" xfId="10226"/>
    <cellStyle name="Normal 11 39 2 4 2" xfId="10227"/>
    <cellStyle name="Normal 11 39 2 4 2 2" xfId="10228"/>
    <cellStyle name="Normal 11 39 2 4 2 3" xfId="10229"/>
    <cellStyle name="Normal 11 39 2 4 2 4" xfId="10230"/>
    <cellStyle name="Normal 11 39 2 4 3" xfId="10231"/>
    <cellStyle name="Normal 11 39 2 4 4" xfId="10232"/>
    <cellStyle name="Normal 11 39 2 4 5" xfId="10233"/>
    <cellStyle name="Normal 11 39 2 4 6" xfId="10234"/>
    <cellStyle name="Normal 11 39 2 5" xfId="10235"/>
    <cellStyle name="Normal 11 39 2 5 2" xfId="10236"/>
    <cellStyle name="Normal 11 39 2 5 3" xfId="10237"/>
    <cellStyle name="Normal 11 39 2 5 4" xfId="10238"/>
    <cellStyle name="Normal 11 39 2 6" xfId="10239"/>
    <cellStyle name="Normal 11 39 2 7" xfId="10240"/>
    <cellStyle name="Normal 11 39 2 8" xfId="10241"/>
    <cellStyle name="Normal 11 39 2 9" xfId="10242"/>
    <cellStyle name="Normal 11 39 3" xfId="10243"/>
    <cellStyle name="Normal 11 39 3 2" xfId="10244"/>
    <cellStyle name="Normal 11 39 3 2 2" xfId="10245"/>
    <cellStyle name="Normal 11 39 3 2 2 2" xfId="10246"/>
    <cellStyle name="Normal 11 39 3 2 2 2 2" xfId="10247"/>
    <cellStyle name="Normal 11 39 3 2 2 2 3" xfId="10248"/>
    <cellStyle name="Normal 11 39 3 2 2 2 4" xfId="10249"/>
    <cellStyle name="Normal 11 39 3 2 2 3" xfId="10250"/>
    <cellStyle name="Normal 11 39 3 2 2 4" xfId="10251"/>
    <cellStyle name="Normal 11 39 3 2 2 5" xfId="10252"/>
    <cellStyle name="Normal 11 39 3 2 3" xfId="10253"/>
    <cellStyle name="Normal 11 39 3 2 3 2" xfId="10254"/>
    <cellStyle name="Normal 11 39 3 2 3 3" xfId="10255"/>
    <cellStyle name="Normal 11 39 3 2 3 4" xfId="10256"/>
    <cellStyle name="Normal 11 39 3 2 4" xfId="10257"/>
    <cellStyle name="Normal 11 39 3 2 5" xfId="10258"/>
    <cellStyle name="Normal 11 39 3 2 6" xfId="10259"/>
    <cellStyle name="Normal 11 39 3 3" xfId="10260"/>
    <cellStyle name="Normal 11 39 3 3 2" xfId="10261"/>
    <cellStyle name="Normal 11 39 3 3 2 2" xfId="10262"/>
    <cellStyle name="Normal 11 39 3 3 2 3" xfId="10263"/>
    <cellStyle name="Normal 11 39 3 3 2 4" xfId="10264"/>
    <cellStyle name="Normal 11 39 3 3 3" xfId="10265"/>
    <cellStyle name="Normal 11 39 3 3 4" xfId="10266"/>
    <cellStyle name="Normal 11 39 3 3 5" xfId="10267"/>
    <cellStyle name="Normal 11 39 3 3 6" xfId="10268"/>
    <cellStyle name="Normal 11 39 3 4" xfId="10269"/>
    <cellStyle name="Normal 11 39 3 4 2" xfId="10270"/>
    <cellStyle name="Normal 11 39 3 4 3" xfId="10271"/>
    <cellStyle name="Normal 11 39 3 4 4" xfId="10272"/>
    <cellStyle name="Normal 11 39 3 5" xfId="10273"/>
    <cellStyle name="Normal 11 39 3 6" xfId="10274"/>
    <cellStyle name="Normal 11 39 3 7" xfId="10275"/>
    <cellStyle name="Normal 11 39 3 8" xfId="10276"/>
    <cellStyle name="Normal 11 39 4" xfId="10277"/>
    <cellStyle name="Normal 11 39 4 2" xfId="10278"/>
    <cellStyle name="Normal 11 39 4 2 2" xfId="10279"/>
    <cellStyle name="Normal 11 39 4 2 2 2" xfId="10280"/>
    <cellStyle name="Normal 11 39 4 2 2 3" xfId="10281"/>
    <cellStyle name="Normal 11 39 4 2 2 4" xfId="10282"/>
    <cellStyle name="Normal 11 39 4 2 3" xfId="10283"/>
    <cellStyle name="Normal 11 39 4 2 4" xfId="10284"/>
    <cellStyle name="Normal 11 39 4 2 5" xfId="10285"/>
    <cellStyle name="Normal 11 39 4 3" xfId="10286"/>
    <cellStyle name="Normal 11 39 4 3 2" xfId="10287"/>
    <cellStyle name="Normal 11 39 4 3 3" xfId="10288"/>
    <cellStyle name="Normal 11 39 4 3 4" xfId="10289"/>
    <cellStyle name="Normal 11 39 4 4" xfId="10290"/>
    <cellStyle name="Normal 11 39 4 5" xfId="10291"/>
    <cellStyle name="Normal 11 39 4 6" xfId="10292"/>
    <cellStyle name="Normal 11 39 5" xfId="10293"/>
    <cellStyle name="Normal 11 39 5 2" xfId="10294"/>
    <cellStyle name="Normal 11 39 5 2 2" xfId="10295"/>
    <cellStyle name="Normal 11 39 5 2 3" xfId="10296"/>
    <cellStyle name="Normal 11 39 5 2 4" xfId="10297"/>
    <cellStyle name="Normal 11 39 5 3" xfId="10298"/>
    <cellStyle name="Normal 11 39 5 4" xfId="10299"/>
    <cellStyle name="Normal 11 39 5 5" xfId="10300"/>
    <cellStyle name="Normal 11 39 5 6" xfId="10301"/>
    <cellStyle name="Normal 11 39 6" xfId="10302"/>
    <cellStyle name="Normal 11 39 6 2" xfId="10303"/>
    <cellStyle name="Normal 11 39 6 3" xfId="10304"/>
    <cellStyle name="Normal 11 39 6 4" xfId="10305"/>
    <cellStyle name="Normal 11 39 7" xfId="10306"/>
    <cellStyle name="Normal 11 39 8" xfId="10307"/>
    <cellStyle name="Normal 11 39 9" xfId="10308"/>
    <cellStyle name="Normal 11 4" xfId="10309"/>
    <cellStyle name="Normal 11 40" xfId="10310"/>
    <cellStyle name="Normal 11 40 10" xfId="10311"/>
    <cellStyle name="Normal 11 40 2" xfId="10312"/>
    <cellStyle name="Normal 11 40 2 2" xfId="10313"/>
    <cellStyle name="Normal 11 40 2 2 2" xfId="10314"/>
    <cellStyle name="Normal 11 40 2 2 2 2" xfId="10315"/>
    <cellStyle name="Normal 11 40 2 2 2 2 2" xfId="10316"/>
    <cellStyle name="Normal 11 40 2 2 2 2 2 2" xfId="10317"/>
    <cellStyle name="Normal 11 40 2 2 2 2 2 3" xfId="10318"/>
    <cellStyle name="Normal 11 40 2 2 2 2 2 4" xfId="10319"/>
    <cellStyle name="Normal 11 40 2 2 2 2 3" xfId="10320"/>
    <cellStyle name="Normal 11 40 2 2 2 2 4" xfId="10321"/>
    <cellStyle name="Normal 11 40 2 2 2 2 5" xfId="10322"/>
    <cellStyle name="Normal 11 40 2 2 2 3" xfId="10323"/>
    <cellStyle name="Normal 11 40 2 2 2 3 2" xfId="10324"/>
    <cellStyle name="Normal 11 40 2 2 2 3 3" xfId="10325"/>
    <cellStyle name="Normal 11 40 2 2 2 3 4" xfId="10326"/>
    <cellStyle name="Normal 11 40 2 2 2 4" xfId="10327"/>
    <cellStyle name="Normal 11 40 2 2 2 5" xfId="10328"/>
    <cellStyle name="Normal 11 40 2 2 2 6" xfId="10329"/>
    <cellStyle name="Normal 11 40 2 2 3" xfId="10330"/>
    <cellStyle name="Normal 11 40 2 2 3 2" xfId="10331"/>
    <cellStyle name="Normal 11 40 2 2 3 2 2" xfId="10332"/>
    <cellStyle name="Normal 11 40 2 2 3 2 3" xfId="10333"/>
    <cellStyle name="Normal 11 40 2 2 3 2 4" xfId="10334"/>
    <cellStyle name="Normal 11 40 2 2 3 3" xfId="10335"/>
    <cellStyle name="Normal 11 40 2 2 3 4" xfId="10336"/>
    <cellStyle name="Normal 11 40 2 2 3 5" xfId="10337"/>
    <cellStyle name="Normal 11 40 2 2 3 6" xfId="10338"/>
    <cellStyle name="Normal 11 40 2 2 4" xfId="10339"/>
    <cellStyle name="Normal 11 40 2 2 4 2" xfId="10340"/>
    <cellStyle name="Normal 11 40 2 2 4 3" xfId="10341"/>
    <cellStyle name="Normal 11 40 2 2 4 4" xfId="10342"/>
    <cellStyle name="Normal 11 40 2 2 5" xfId="10343"/>
    <cellStyle name="Normal 11 40 2 2 6" xfId="10344"/>
    <cellStyle name="Normal 11 40 2 2 7" xfId="10345"/>
    <cellStyle name="Normal 11 40 2 2 8" xfId="10346"/>
    <cellStyle name="Normal 11 40 2 3" xfId="10347"/>
    <cellStyle name="Normal 11 40 2 3 2" xfId="10348"/>
    <cellStyle name="Normal 11 40 2 3 2 2" xfId="10349"/>
    <cellStyle name="Normal 11 40 2 3 2 2 2" xfId="10350"/>
    <cellStyle name="Normal 11 40 2 3 2 2 3" xfId="10351"/>
    <cellStyle name="Normal 11 40 2 3 2 2 4" xfId="10352"/>
    <cellStyle name="Normal 11 40 2 3 2 3" xfId="10353"/>
    <cellStyle name="Normal 11 40 2 3 2 4" xfId="10354"/>
    <cellStyle name="Normal 11 40 2 3 2 5" xfId="10355"/>
    <cellStyle name="Normal 11 40 2 3 3" xfId="10356"/>
    <cellStyle name="Normal 11 40 2 3 3 2" xfId="10357"/>
    <cellStyle name="Normal 11 40 2 3 3 3" xfId="10358"/>
    <cellStyle name="Normal 11 40 2 3 3 4" xfId="10359"/>
    <cellStyle name="Normal 11 40 2 3 4" xfId="10360"/>
    <cellStyle name="Normal 11 40 2 3 5" xfId="10361"/>
    <cellStyle name="Normal 11 40 2 3 6" xfId="10362"/>
    <cellStyle name="Normal 11 40 2 4" xfId="10363"/>
    <cellStyle name="Normal 11 40 2 4 2" xfId="10364"/>
    <cellStyle name="Normal 11 40 2 4 2 2" xfId="10365"/>
    <cellStyle name="Normal 11 40 2 4 2 3" xfId="10366"/>
    <cellStyle name="Normal 11 40 2 4 2 4" xfId="10367"/>
    <cellStyle name="Normal 11 40 2 4 3" xfId="10368"/>
    <cellStyle name="Normal 11 40 2 4 4" xfId="10369"/>
    <cellStyle name="Normal 11 40 2 4 5" xfId="10370"/>
    <cellStyle name="Normal 11 40 2 4 6" xfId="10371"/>
    <cellStyle name="Normal 11 40 2 5" xfId="10372"/>
    <cellStyle name="Normal 11 40 2 5 2" xfId="10373"/>
    <cellStyle name="Normal 11 40 2 5 3" xfId="10374"/>
    <cellStyle name="Normal 11 40 2 5 4" xfId="10375"/>
    <cellStyle name="Normal 11 40 2 6" xfId="10376"/>
    <cellStyle name="Normal 11 40 2 7" xfId="10377"/>
    <cellStyle name="Normal 11 40 2 8" xfId="10378"/>
    <cellStyle name="Normal 11 40 2 9" xfId="10379"/>
    <cellStyle name="Normal 11 40 3" xfId="10380"/>
    <cellStyle name="Normal 11 40 3 2" xfId="10381"/>
    <cellStyle name="Normal 11 40 3 2 2" xfId="10382"/>
    <cellStyle name="Normal 11 40 3 2 2 2" xfId="10383"/>
    <cellStyle name="Normal 11 40 3 2 2 2 2" xfId="10384"/>
    <cellStyle name="Normal 11 40 3 2 2 2 3" xfId="10385"/>
    <cellStyle name="Normal 11 40 3 2 2 2 4" xfId="10386"/>
    <cellStyle name="Normal 11 40 3 2 2 3" xfId="10387"/>
    <cellStyle name="Normal 11 40 3 2 2 4" xfId="10388"/>
    <cellStyle name="Normal 11 40 3 2 2 5" xfId="10389"/>
    <cellStyle name="Normal 11 40 3 2 3" xfId="10390"/>
    <cellStyle name="Normal 11 40 3 2 3 2" xfId="10391"/>
    <cellStyle name="Normal 11 40 3 2 3 3" xfId="10392"/>
    <cellStyle name="Normal 11 40 3 2 3 4" xfId="10393"/>
    <cellStyle name="Normal 11 40 3 2 4" xfId="10394"/>
    <cellStyle name="Normal 11 40 3 2 5" xfId="10395"/>
    <cellStyle name="Normal 11 40 3 2 6" xfId="10396"/>
    <cellStyle name="Normal 11 40 3 3" xfId="10397"/>
    <cellStyle name="Normal 11 40 3 3 2" xfId="10398"/>
    <cellStyle name="Normal 11 40 3 3 2 2" xfId="10399"/>
    <cellStyle name="Normal 11 40 3 3 2 3" xfId="10400"/>
    <cellStyle name="Normal 11 40 3 3 2 4" xfId="10401"/>
    <cellStyle name="Normal 11 40 3 3 3" xfId="10402"/>
    <cellStyle name="Normal 11 40 3 3 4" xfId="10403"/>
    <cellStyle name="Normal 11 40 3 3 5" xfId="10404"/>
    <cellStyle name="Normal 11 40 3 3 6" xfId="10405"/>
    <cellStyle name="Normal 11 40 3 4" xfId="10406"/>
    <cellStyle name="Normal 11 40 3 4 2" xfId="10407"/>
    <cellStyle name="Normal 11 40 3 4 3" xfId="10408"/>
    <cellStyle name="Normal 11 40 3 4 4" xfId="10409"/>
    <cellStyle name="Normal 11 40 3 5" xfId="10410"/>
    <cellStyle name="Normal 11 40 3 6" xfId="10411"/>
    <cellStyle name="Normal 11 40 3 7" xfId="10412"/>
    <cellStyle name="Normal 11 40 3 8" xfId="10413"/>
    <cellStyle name="Normal 11 40 4" xfId="10414"/>
    <cellStyle name="Normal 11 40 4 2" xfId="10415"/>
    <cellStyle name="Normal 11 40 4 2 2" xfId="10416"/>
    <cellStyle name="Normal 11 40 4 2 2 2" xfId="10417"/>
    <cellStyle name="Normal 11 40 4 2 2 3" xfId="10418"/>
    <cellStyle name="Normal 11 40 4 2 2 4" xfId="10419"/>
    <cellStyle name="Normal 11 40 4 2 3" xfId="10420"/>
    <cellStyle name="Normal 11 40 4 2 4" xfId="10421"/>
    <cellStyle name="Normal 11 40 4 2 5" xfId="10422"/>
    <cellStyle name="Normal 11 40 4 3" xfId="10423"/>
    <cellStyle name="Normal 11 40 4 3 2" xfId="10424"/>
    <cellStyle name="Normal 11 40 4 3 3" xfId="10425"/>
    <cellStyle name="Normal 11 40 4 3 4" xfId="10426"/>
    <cellStyle name="Normal 11 40 4 4" xfId="10427"/>
    <cellStyle name="Normal 11 40 4 5" xfId="10428"/>
    <cellStyle name="Normal 11 40 4 6" xfId="10429"/>
    <cellStyle name="Normal 11 40 5" xfId="10430"/>
    <cellStyle name="Normal 11 40 5 2" xfId="10431"/>
    <cellStyle name="Normal 11 40 5 2 2" xfId="10432"/>
    <cellStyle name="Normal 11 40 5 2 3" xfId="10433"/>
    <cellStyle name="Normal 11 40 5 2 4" xfId="10434"/>
    <cellStyle name="Normal 11 40 5 3" xfId="10435"/>
    <cellStyle name="Normal 11 40 5 4" xfId="10436"/>
    <cellStyle name="Normal 11 40 5 5" xfId="10437"/>
    <cellStyle name="Normal 11 40 5 6" xfId="10438"/>
    <cellStyle name="Normal 11 40 6" xfId="10439"/>
    <cellStyle name="Normal 11 40 6 2" xfId="10440"/>
    <cellStyle name="Normal 11 40 6 3" xfId="10441"/>
    <cellStyle name="Normal 11 40 6 4" xfId="10442"/>
    <cellStyle name="Normal 11 40 7" xfId="10443"/>
    <cellStyle name="Normal 11 40 8" xfId="10444"/>
    <cellStyle name="Normal 11 40 9" xfId="10445"/>
    <cellStyle name="Normal 11 41" xfId="10446"/>
    <cellStyle name="Normal 11 41 10" xfId="10447"/>
    <cellStyle name="Normal 11 41 2" xfId="10448"/>
    <cellStyle name="Normal 11 41 2 2" xfId="10449"/>
    <cellStyle name="Normal 11 41 2 2 2" xfId="10450"/>
    <cellStyle name="Normal 11 41 2 2 2 2" xfId="10451"/>
    <cellStyle name="Normal 11 41 2 2 2 2 2" xfId="10452"/>
    <cellStyle name="Normal 11 41 2 2 2 2 2 2" xfId="10453"/>
    <cellStyle name="Normal 11 41 2 2 2 2 2 3" xfId="10454"/>
    <cellStyle name="Normal 11 41 2 2 2 2 2 4" xfId="10455"/>
    <cellStyle name="Normal 11 41 2 2 2 2 3" xfId="10456"/>
    <cellStyle name="Normal 11 41 2 2 2 2 4" xfId="10457"/>
    <cellStyle name="Normal 11 41 2 2 2 2 5" xfId="10458"/>
    <cellStyle name="Normal 11 41 2 2 2 3" xfId="10459"/>
    <cellStyle name="Normal 11 41 2 2 2 3 2" xfId="10460"/>
    <cellStyle name="Normal 11 41 2 2 2 3 3" xfId="10461"/>
    <cellStyle name="Normal 11 41 2 2 2 3 4" xfId="10462"/>
    <cellStyle name="Normal 11 41 2 2 2 4" xfId="10463"/>
    <cellStyle name="Normal 11 41 2 2 2 5" xfId="10464"/>
    <cellStyle name="Normal 11 41 2 2 2 6" xfId="10465"/>
    <cellStyle name="Normal 11 41 2 2 3" xfId="10466"/>
    <cellStyle name="Normal 11 41 2 2 3 2" xfId="10467"/>
    <cellStyle name="Normal 11 41 2 2 3 2 2" xfId="10468"/>
    <cellStyle name="Normal 11 41 2 2 3 2 3" xfId="10469"/>
    <cellStyle name="Normal 11 41 2 2 3 2 4" xfId="10470"/>
    <cellStyle name="Normal 11 41 2 2 3 3" xfId="10471"/>
    <cellStyle name="Normal 11 41 2 2 3 4" xfId="10472"/>
    <cellStyle name="Normal 11 41 2 2 3 5" xfId="10473"/>
    <cellStyle name="Normal 11 41 2 2 3 6" xfId="10474"/>
    <cellStyle name="Normal 11 41 2 2 4" xfId="10475"/>
    <cellStyle name="Normal 11 41 2 2 4 2" xfId="10476"/>
    <cellStyle name="Normal 11 41 2 2 4 3" xfId="10477"/>
    <cellStyle name="Normal 11 41 2 2 4 4" xfId="10478"/>
    <cellStyle name="Normal 11 41 2 2 5" xfId="10479"/>
    <cellStyle name="Normal 11 41 2 2 6" xfId="10480"/>
    <cellStyle name="Normal 11 41 2 2 7" xfId="10481"/>
    <cellStyle name="Normal 11 41 2 2 8" xfId="10482"/>
    <cellStyle name="Normal 11 41 2 3" xfId="10483"/>
    <cellStyle name="Normal 11 41 2 3 2" xfId="10484"/>
    <cellStyle name="Normal 11 41 2 3 2 2" xfId="10485"/>
    <cellStyle name="Normal 11 41 2 3 2 2 2" xfId="10486"/>
    <cellStyle name="Normal 11 41 2 3 2 2 3" xfId="10487"/>
    <cellStyle name="Normal 11 41 2 3 2 2 4" xfId="10488"/>
    <cellStyle name="Normal 11 41 2 3 2 3" xfId="10489"/>
    <cellStyle name="Normal 11 41 2 3 2 4" xfId="10490"/>
    <cellStyle name="Normal 11 41 2 3 2 5" xfId="10491"/>
    <cellStyle name="Normal 11 41 2 3 3" xfId="10492"/>
    <cellStyle name="Normal 11 41 2 3 3 2" xfId="10493"/>
    <cellStyle name="Normal 11 41 2 3 3 3" xfId="10494"/>
    <cellStyle name="Normal 11 41 2 3 3 4" xfId="10495"/>
    <cellStyle name="Normal 11 41 2 3 4" xfId="10496"/>
    <cellStyle name="Normal 11 41 2 3 5" xfId="10497"/>
    <cellStyle name="Normal 11 41 2 3 6" xfId="10498"/>
    <cellStyle name="Normal 11 41 2 4" xfId="10499"/>
    <cellStyle name="Normal 11 41 2 4 2" xfId="10500"/>
    <cellStyle name="Normal 11 41 2 4 2 2" xfId="10501"/>
    <cellStyle name="Normal 11 41 2 4 2 3" xfId="10502"/>
    <cellStyle name="Normal 11 41 2 4 2 4" xfId="10503"/>
    <cellStyle name="Normal 11 41 2 4 3" xfId="10504"/>
    <cellStyle name="Normal 11 41 2 4 4" xfId="10505"/>
    <cellStyle name="Normal 11 41 2 4 5" xfId="10506"/>
    <cellStyle name="Normal 11 41 2 4 6" xfId="10507"/>
    <cellStyle name="Normal 11 41 2 5" xfId="10508"/>
    <cellStyle name="Normal 11 41 2 5 2" xfId="10509"/>
    <cellStyle name="Normal 11 41 2 5 3" xfId="10510"/>
    <cellStyle name="Normal 11 41 2 5 4" xfId="10511"/>
    <cellStyle name="Normal 11 41 2 6" xfId="10512"/>
    <cellStyle name="Normal 11 41 2 7" xfId="10513"/>
    <cellStyle name="Normal 11 41 2 8" xfId="10514"/>
    <cellStyle name="Normal 11 41 2 9" xfId="10515"/>
    <cellStyle name="Normal 11 41 3" xfId="10516"/>
    <cellStyle name="Normal 11 41 3 2" xfId="10517"/>
    <cellStyle name="Normal 11 41 3 2 2" xfId="10518"/>
    <cellStyle name="Normal 11 41 3 2 2 2" xfId="10519"/>
    <cellStyle name="Normal 11 41 3 2 2 2 2" xfId="10520"/>
    <cellStyle name="Normal 11 41 3 2 2 2 3" xfId="10521"/>
    <cellStyle name="Normal 11 41 3 2 2 2 4" xfId="10522"/>
    <cellStyle name="Normal 11 41 3 2 2 3" xfId="10523"/>
    <cellStyle name="Normal 11 41 3 2 2 4" xfId="10524"/>
    <cellStyle name="Normal 11 41 3 2 2 5" xfId="10525"/>
    <cellStyle name="Normal 11 41 3 2 3" xfId="10526"/>
    <cellStyle name="Normal 11 41 3 2 3 2" xfId="10527"/>
    <cellStyle name="Normal 11 41 3 2 3 3" xfId="10528"/>
    <cellStyle name="Normal 11 41 3 2 3 4" xfId="10529"/>
    <cellStyle name="Normal 11 41 3 2 4" xfId="10530"/>
    <cellStyle name="Normal 11 41 3 2 5" xfId="10531"/>
    <cellStyle name="Normal 11 41 3 2 6" xfId="10532"/>
    <cellStyle name="Normal 11 41 3 3" xfId="10533"/>
    <cellStyle name="Normal 11 41 3 3 2" xfId="10534"/>
    <cellStyle name="Normal 11 41 3 3 2 2" xfId="10535"/>
    <cellStyle name="Normal 11 41 3 3 2 3" xfId="10536"/>
    <cellStyle name="Normal 11 41 3 3 2 4" xfId="10537"/>
    <cellStyle name="Normal 11 41 3 3 3" xfId="10538"/>
    <cellStyle name="Normal 11 41 3 3 4" xfId="10539"/>
    <cellStyle name="Normal 11 41 3 3 5" xfId="10540"/>
    <cellStyle name="Normal 11 41 3 3 6" xfId="10541"/>
    <cellStyle name="Normal 11 41 3 4" xfId="10542"/>
    <cellStyle name="Normal 11 41 3 4 2" xfId="10543"/>
    <cellStyle name="Normal 11 41 3 4 3" xfId="10544"/>
    <cellStyle name="Normal 11 41 3 4 4" xfId="10545"/>
    <cellStyle name="Normal 11 41 3 5" xfId="10546"/>
    <cellStyle name="Normal 11 41 3 6" xfId="10547"/>
    <cellStyle name="Normal 11 41 3 7" xfId="10548"/>
    <cellStyle name="Normal 11 41 3 8" xfId="10549"/>
    <cellStyle name="Normal 11 41 4" xfId="10550"/>
    <cellStyle name="Normal 11 41 4 2" xfId="10551"/>
    <cellStyle name="Normal 11 41 4 2 2" xfId="10552"/>
    <cellStyle name="Normal 11 41 4 2 2 2" xfId="10553"/>
    <cellStyle name="Normal 11 41 4 2 2 3" xfId="10554"/>
    <cellStyle name="Normal 11 41 4 2 2 4" xfId="10555"/>
    <cellStyle name="Normal 11 41 4 2 3" xfId="10556"/>
    <cellStyle name="Normal 11 41 4 2 4" xfId="10557"/>
    <cellStyle name="Normal 11 41 4 2 5" xfId="10558"/>
    <cellStyle name="Normal 11 41 4 3" xfId="10559"/>
    <cellStyle name="Normal 11 41 4 3 2" xfId="10560"/>
    <cellStyle name="Normal 11 41 4 3 3" xfId="10561"/>
    <cellStyle name="Normal 11 41 4 3 4" xfId="10562"/>
    <cellStyle name="Normal 11 41 4 4" xfId="10563"/>
    <cellStyle name="Normal 11 41 4 5" xfId="10564"/>
    <cellStyle name="Normal 11 41 4 6" xfId="10565"/>
    <cellStyle name="Normal 11 41 5" xfId="10566"/>
    <cellStyle name="Normal 11 41 5 2" xfId="10567"/>
    <cellStyle name="Normal 11 41 5 2 2" xfId="10568"/>
    <cellStyle name="Normal 11 41 5 2 3" xfId="10569"/>
    <cellStyle name="Normal 11 41 5 2 4" xfId="10570"/>
    <cellStyle name="Normal 11 41 5 3" xfId="10571"/>
    <cellStyle name="Normal 11 41 5 4" xfId="10572"/>
    <cellStyle name="Normal 11 41 5 5" xfId="10573"/>
    <cellStyle name="Normal 11 41 5 6" xfId="10574"/>
    <cellStyle name="Normal 11 41 6" xfId="10575"/>
    <cellStyle name="Normal 11 41 6 2" xfId="10576"/>
    <cellStyle name="Normal 11 41 6 3" xfId="10577"/>
    <cellStyle name="Normal 11 41 6 4" xfId="10578"/>
    <cellStyle name="Normal 11 41 7" xfId="10579"/>
    <cellStyle name="Normal 11 41 8" xfId="10580"/>
    <cellStyle name="Normal 11 41 9" xfId="10581"/>
    <cellStyle name="Normal 11 42" xfId="10582"/>
    <cellStyle name="Normal 11 42 2" xfId="10583"/>
    <cellStyle name="Normal 11 42 2 2" xfId="10584"/>
    <cellStyle name="Normal 11 42 2 2 2" xfId="10585"/>
    <cellStyle name="Normal 11 42 2 2 2 2" xfId="10586"/>
    <cellStyle name="Normal 11 42 2 2 2 2 2" xfId="10587"/>
    <cellStyle name="Normal 11 42 2 2 2 2 3" xfId="10588"/>
    <cellStyle name="Normal 11 42 2 2 2 2 4" xfId="10589"/>
    <cellStyle name="Normal 11 42 2 2 2 3" xfId="10590"/>
    <cellStyle name="Normal 11 42 2 2 2 4" xfId="10591"/>
    <cellStyle name="Normal 11 42 2 2 2 5" xfId="10592"/>
    <cellStyle name="Normal 11 42 2 2 3" xfId="10593"/>
    <cellStyle name="Normal 11 42 2 2 3 2" xfId="10594"/>
    <cellStyle name="Normal 11 42 2 2 3 3" xfId="10595"/>
    <cellStyle name="Normal 11 42 2 2 3 4" xfId="10596"/>
    <cellStyle name="Normal 11 42 2 2 4" xfId="10597"/>
    <cellStyle name="Normal 11 42 2 2 5" xfId="10598"/>
    <cellStyle name="Normal 11 42 2 2 6" xfId="10599"/>
    <cellStyle name="Normal 11 42 2 3" xfId="10600"/>
    <cellStyle name="Normal 11 42 2 3 2" xfId="10601"/>
    <cellStyle name="Normal 11 42 2 3 2 2" xfId="10602"/>
    <cellStyle name="Normal 11 42 2 3 2 3" xfId="10603"/>
    <cellStyle name="Normal 11 42 2 3 2 4" xfId="10604"/>
    <cellStyle name="Normal 11 42 2 3 3" xfId="10605"/>
    <cellStyle name="Normal 11 42 2 3 4" xfId="10606"/>
    <cellStyle name="Normal 11 42 2 3 5" xfId="10607"/>
    <cellStyle name="Normal 11 42 2 3 6" xfId="10608"/>
    <cellStyle name="Normal 11 42 2 4" xfId="10609"/>
    <cellStyle name="Normal 11 42 2 4 2" xfId="10610"/>
    <cellStyle name="Normal 11 42 2 4 3" xfId="10611"/>
    <cellStyle name="Normal 11 42 2 4 4" xfId="10612"/>
    <cellStyle name="Normal 11 42 2 5" xfId="10613"/>
    <cellStyle name="Normal 11 42 2 6" xfId="10614"/>
    <cellStyle name="Normal 11 42 2 7" xfId="10615"/>
    <cellStyle name="Normal 11 42 2 8" xfId="10616"/>
    <cellStyle name="Normal 11 42 3" xfId="10617"/>
    <cellStyle name="Normal 11 42 3 2" xfId="10618"/>
    <cellStyle name="Normal 11 42 3 2 2" xfId="10619"/>
    <cellStyle name="Normal 11 42 3 2 2 2" xfId="10620"/>
    <cellStyle name="Normal 11 42 3 2 2 3" xfId="10621"/>
    <cellStyle name="Normal 11 42 3 2 2 4" xfId="10622"/>
    <cellStyle name="Normal 11 42 3 2 3" xfId="10623"/>
    <cellStyle name="Normal 11 42 3 2 4" xfId="10624"/>
    <cellStyle name="Normal 11 42 3 2 5" xfId="10625"/>
    <cellStyle name="Normal 11 42 3 3" xfId="10626"/>
    <cellStyle name="Normal 11 42 3 3 2" xfId="10627"/>
    <cellStyle name="Normal 11 42 3 3 3" xfId="10628"/>
    <cellStyle name="Normal 11 42 3 3 4" xfId="10629"/>
    <cellStyle name="Normal 11 42 3 4" xfId="10630"/>
    <cellStyle name="Normal 11 42 3 5" xfId="10631"/>
    <cellStyle name="Normal 11 42 3 6" xfId="10632"/>
    <cellStyle name="Normal 11 42 4" xfId="10633"/>
    <cellStyle name="Normal 11 42 4 2" xfId="10634"/>
    <cellStyle name="Normal 11 42 4 2 2" xfId="10635"/>
    <cellStyle name="Normal 11 42 4 2 3" xfId="10636"/>
    <cellStyle name="Normal 11 42 4 2 4" xfId="10637"/>
    <cellStyle name="Normal 11 42 4 3" xfId="10638"/>
    <cellStyle name="Normal 11 42 4 4" xfId="10639"/>
    <cellStyle name="Normal 11 42 4 5" xfId="10640"/>
    <cellStyle name="Normal 11 42 4 6" xfId="10641"/>
    <cellStyle name="Normal 11 42 5" xfId="10642"/>
    <cellStyle name="Normal 11 42 5 2" xfId="10643"/>
    <cellStyle name="Normal 11 42 5 3" xfId="10644"/>
    <cellStyle name="Normal 11 42 5 4" xfId="10645"/>
    <cellStyle name="Normal 11 42 6" xfId="10646"/>
    <cellStyle name="Normal 11 42 7" xfId="10647"/>
    <cellStyle name="Normal 11 42 8" xfId="10648"/>
    <cellStyle name="Normal 11 42 9" xfId="10649"/>
    <cellStyle name="Normal 11 43" xfId="10650"/>
    <cellStyle name="Normal 11 43 2" xfId="10651"/>
    <cellStyle name="Normal 11 43 2 2" xfId="10652"/>
    <cellStyle name="Normal 11 43 2 2 2" xfId="10653"/>
    <cellStyle name="Normal 11 43 2 2 2 2" xfId="10654"/>
    <cellStyle name="Normal 11 43 2 2 2 2 2" xfId="10655"/>
    <cellStyle name="Normal 11 43 2 2 2 2 3" xfId="10656"/>
    <cellStyle name="Normal 11 43 2 2 2 2 4" xfId="10657"/>
    <cellStyle name="Normal 11 43 2 2 2 3" xfId="10658"/>
    <cellStyle name="Normal 11 43 2 2 2 4" xfId="10659"/>
    <cellStyle name="Normal 11 43 2 2 2 5" xfId="10660"/>
    <cellStyle name="Normal 11 43 2 2 3" xfId="10661"/>
    <cellStyle name="Normal 11 43 2 2 3 2" xfId="10662"/>
    <cellStyle name="Normal 11 43 2 2 3 3" xfId="10663"/>
    <cellStyle name="Normal 11 43 2 2 3 4" xfId="10664"/>
    <cellStyle name="Normal 11 43 2 2 4" xfId="10665"/>
    <cellStyle name="Normal 11 43 2 2 5" xfId="10666"/>
    <cellStyle name="Normal 11 43 2 2 6" xfId="10667"/>
    <cellStyle name="Normal 11 43 2 3" xfId="10668"/>
    <cellStyle name="Normal 11 43 2 3 2" xfId="10669"/>
    <cellStyle name="Normal 11 43 2 3 2 2" xfId="10670"/>
    <cellStyle name="Normal 11 43 2 3 2 3" xfId="10671"/>
    <cellStyle name="Normal 11 43 2 3 2 4" xfId="10672"/>
    <cellStyle name="Normal 11 43 2 3 3" xfId="10673"/>
    <cellStyle name="Normal 11 43 2 3 4" xfId="10674"/>
    <cellStyle name="Normal 11 43 2 3 5" xfId="10675"/>
    <cellStyle name="Normal 11 43 2 3 6" xfId="10676"/>
    <cellStyle name="Normal 11 43 2 4" xfId="10677"/>
    <cellStyle name="Normal 11 43 2 4 2" xfId="10678"/>
    <cellStyle name="Normal 11 43 2 4 3" xfId="10679"/>
    <cellStyle name="Normal 11 43 2 4 4" xfId="10680"/>
    <cellStyle name="Normal 11 43 2 5" xfId="10681"/>
    <cellStyle name="Normal 11 43 2 6" xfId="10682"/>
    <cellStyle name="Normal 11 43 2 7" xfId="10683"/>
    <cellStyle name="Normal 11 43 2 8" xfId="10684"/>
    <cellStyle name="Normal 11 43 3" xfId="10685"/>
    <cellStyle name="Normal 11 43 3 2" xfId="10686"/>
    <cellStyle name="Normal 11 43 3 2 2" xfId="10687"/>
    <cellStyle name="Normal 11 43 3 2 2 2" xfId="10688"/>
    <cellStyle name="Normal 11 43 3 2 2 3" xfId="10689"/>
    <cellStyle name="Normal 11 43 3 2 2 4" xfId="10690"/>
    <cellStyle name="Normal 11 43 3 2 3" xfId="10691"/>
    <cellStyle name="Normal 11 43 3 2 4" xfId="10692"/>
    <cellStyle name="Normal 11 43 3 2 5" xfId="10693"/>
    <cellStyle name="Normal 11 43 3 3" xfId="10694"/>
    <cellStyle name="Normal 11 43 3 3 2" xfId="10695"/>
    <cellStyle name="Normal 11 43 3 3 3" xfId="10696"/>
    <cellStyle name="Normal 11 43 3 3 4" xfId="10697"/>
    <cellStyle name="Normal 11 43 3 4" xfId="10698"/>
    <cellStyle name="Normal 11 43 3 5" xfId="10699"/>
    <cellStyle name="Normal 11 43 3 6" xfId="10700"/>
    <cellStyle name="Normal 11 43 4" xfId="10701"/>
    <cellStyle name="Normal 11 43 4 2" xfId="10702"/>
    <cellStyle name="Normal 11 43 4 2 2" xfId="10703"/>
    <cellStyle name="Normal 11 43 4 2 3" xfId="10704"/>
    <cellStyle name="Normal 11 43 4 2 4" xfId="10705"/>
    <cellStyle name="Normal 11 43 4 3" xfId="10706"/>
    <cellStyle name="Normal 11 43 4 4" xfId="10707"/>
    <cellStyle name="Normal 11 43 4 5" xfId="10708"/>
    <cellStyle name="Normal 11 43 4 6" xfId="10709"/>
    <cellStyle name="Normal 11 43 5" xfId="10710"/>
    <cellStyle name="Normal 11 43 5 2" xfId="10711"/>
    <cellStyle name="Normal 11 43 5 3" xfId="10712"/>
    <cellStyle name="Normal 11 43 5 4" xfId="10713"/>
    <cellStyle name="Normal 11 43 6" xfId="10714"/>
    <cellStyle name="Normal 11 43 7" xfId="10715"/>
    <cellStyle name="Normal 11 43 8" xfId="10716"/>
    <cellStyle name="Normal 11 43 9" xfId="10717"/>
    <cellStyle name="Normal 11 44" xfId="10718"/>
    <cellStyle name="Normal 11 44 2" xfId="10719"/>
    <cellStyle name="Normal 11 44 2 2" xfId="10720"/>
    <cellStyle name="Normal 11 44 2 2 2" xfId="10721"/>
    <cellStyle name="Normal 11 44 2 2 2 2" xfId="10722"/>
    <cellStyle name="Normal 11 44 2 2 2 2 2" xfId="10723"/>
    <cellStyle name="Normal 11 44 2 2 2 2 3" xfId="10724"/>
    <cellStyle name="Normal 11 44 2 2 2 2 4" xfId="10725"/>
    <cellStyle name="Normal 11 44 2 2 2 3" xfId="10726"/>
    <cellStyle name="Normal 11 44 2 2 2 4" xfId="10727"/>
    <cellStyle name="Normal 11 44 2 2 2 5" xfId="10728"/>
    <cellStyle name="Normal 11 44 2 2 3" xfId="10729"/>
    <cellStyle name="Normal 11 44 2 2 3 2" xfId="10730"/>
    <cellStyle name="Normal 11 44 2 2 3 3" xfId="10731"/>
    <cellStyle name="Normal 11 44 2 2 3 4" xfId="10732"/>
    <cellStyle name="Normal 11 44 2 2 4" xfId="10733"/>
    <cellStyle name="Normal 11 44 2 2 5" xfId="10734"/>
    <cellStyle name="Normal 11 44 2 2 6" xfId="10735"/>
    <cellStyle name="Normal 11 44 2 3" xfId="10736"/>
    <cellStyle name="Normal 11 44 2 3 2" xfId="10737"/>
    <cellStyle name="Normal 11 44 2 3 2 2" xfId="10738"/>
    <cellStyle name="Normal 11 44 2 3 2 3" xfId="10739"/>
    <cellStyle name="Normal 11 44 2 3 2 4" xfId="10740"/>
    <cellStyle name="Normal 11 44 2 3 3" xfId="10741"/>
    <cellStyle name="Normal 11 44 2 3 4" xfId="10742"/>
    <cellStyle name="Normal 11 44 2 3 5" xfId="10743"/>
    <cellStyle name="Normal 11 44 2 3 6" xfId="10744"/>
    <cellStyle name="Normal 11 44 2 4" xfId="10745"/>
    <cellStyle name="Normal 11 44 2 4 2" xfId="10746"/>
    <cellStyle name="Normal 11 44 2 4 3" xfId="10747"/>
    <cellStyle name="Normal 11 44 2 4 4" xfId="10748"/>
    <cellStyle name="Normal 11 44 2 5" xfId="10749"/>
    <cellStyle name="Normal 11 44 2 6" xfId="10750"/>
    <cellStyle name="Normal 11 44 2 7" xfId="10751"/>
    <cellStyle name="Normal 11 44 2 8" xfId="10752"/>
    <cellStyle name="Normal 11 44 3" xfId="10753"/>
    <cellStyle name="Normal 11 44 3 2" xfId="10754"/>
    <cellStyle name="Normal 11 44 3 2 2" xfId="10755"/>
    <cellStyle name="Normal 11 44 3 2 2 2" xfId="10756"/>
    <cellStyle name="Normal 11 44 3 2 2 3" xfId="10757"/>
    <cellStyle name="Normal 11 44 3 2 2 4" xfId="10758"/>
    <cellStyle name="Normal 11 44 3 2 3" xfId="10759"/>
    <cellStyle name="Normal 11 44 3 2 4" xfId="10760"/>
    <cellStyle name="Normal 11 44 3 2 5" xfId="10761"/>
    <cellStyle name="Normal 11 44 3 3" xfId="10762"/>
    <cellStyle name="Normal 11 44 3 3 2" xfId="10763"/>
    <cellStyle name="Normal 11 44 3 3 3" xfId="10764"/>
    <cellStyle name="Normal 11 44 3 3 4" xfId="10765"/>
    <cellStyle name="Normal 11 44 3 4" xfId="10766"/>
    <cellStyle name="Normal 11 44 3 5" xfId="10767"/>
    <cellStyle name="Normal 11 44 3 6" xfId="10768"/>
    <cellStyle name="Normal 11 44 4" xfId="10769"/>
    <cellStyle name="Normal 11 44 4 2" xfId="10770"/>
    <cellStyle name="Normal 11 44 4 2 2" xfId="10771"/>
    <cellStyle name="Normal 11 44 4 2 3" xfId="10772"/>
    <cellStyle name="Normal 11 44 4 2 4" xfId="10773"/>
    <cellStyle name="Normal 11 44 4 3" xfId="10774"/>
    <cellStyle name="Normal 11 44 4 4" xfId="10775"/>
    <cellStyle name="Normal 11 44 4 5" xfId="10776"/>
    <cellStyle name="Normal 11 44 4 6" xfId="10777"/>
    <cellStyle name="Normal 11 44 5" xfId="10778"/>
    <cellStyle name="Normal 11 44 5 2" xfId="10779"/>
    <cellStyle name="Normal 11 44 5 3" xfId="10780"/>
    <cellStyle name="Normal 11 44 5 4" xfId="10781"/>
    <cellStyle name="Normal 11 44 6" xfId="10782"/>
    <cellStyle name="Normal 11 44 7" xfId="10783"/>
    <cellStyle name="Normal 11 44 8" xfId="10784"/>
    <cellStyle name="Normal 11 44 9" xfId="10785"/>
    <cellStyle name="Normal 11 45" xfId="10786"/>
    <cellStyle name="Normal 11 45 2" xfId="10787"/>
    <cellStyle name="Normal 11 45 2 2" xfId="10788"/>
    <cellStyle name="Normal 11 45 2 2 2" xfId="10789"/>
    <cellStyle name="Normal 11 45 2 2 2 2" xfId="10790"/>
    <cellStyle name="Normal 11 45 2 2 2 2 2" xfId="10791"/>
    <cellStyle name="Normal 11 45 2 2 2 2 3" xfId="10792"/>
    <cellStyle name="Normal 11 45 2 2 2 2 4" xfId="10793"/>
    <cellStyle name="Normal 11 45 2 2 2 3" xfId="10794"/>
    <cellStyle name="Normal 11 45 2 2 2 4" xfId="10795"/>
    <cellStyle name="Normal 11 45 2 2 2 5" xfId="10796"/>
    <cellStyle name="Normal 11 45 2 2 3" xfId="10797"/>
    <cellStyle name="Normal 11 45 2 2 3 2" xfId="10798"/>
    <cellStyle name="Normal 11 45 2 2 3 3" xfId="10799"/>
    <cellStyle name="Normal 11 45 2 2 3 4" xfId="10800"/>
    <cellStyle name="Normal 11 45 2 2 4" xfId="10801"/>
    <cellStyle name="Normal 11 45 2 2 5" xfId="10802"/>
    <cellStyle name="Normal 11 45 2 2 6" xfId="10803"/>
    <cellStyle name="Normal 11 45 2 3" xfId="10804"/>
    <cellStyle name="Normal 11 45 2 3 2" xfId="10805"/>
    <cellStyle name="Normal 11 45 2 3 2 2" xfId="10806"/>
    <cellStyle name="Normal 11 45 2 3 2 3" xfId="10807"/>
    <cellStyle name="Normal 11 45 2 3 2 4" xfId="10808"/>
    <cellStyle name="Normal 11 45 2 3 3" xfId="10809"/>
    <cellStyle name="Normal 11 45 2 3 4" xfId="10810"/>
    <cellStyle name="Normal 11 45 2 3 5" xfId="10811"/>
    <cellStyle name="Normal 11 45 2 3 6" xfId="10812"/>
    <cellStyle name="Normal 11 45 2 4" xfId="10813"/>
    <cellStyle name="Normal 11 45 2 4 2" xfId="10814"/>
    <cellStyle name="Normal 11 45 2 4 3" xfId="10815"/>
    <cellStyle name="Normal 11 45 2 4 4" xfId="10816"/>
    <cellStyle name="Normal 11 45 2 5" xfId="10817"/>
    <cellStyle name="Normal 11 45 2 6" xfId="10818"/>
    <cellStyle name="Normal 11 45 2 7" xfId="10819"/>
    <cellStyle name="Normal 11 45 2 8" xfId="10820"/>
    <cellStyle name="Normal 11 45 3" xfId="10821"/>
    <cellStyle name="Normal 11 45 3 2" xfId="10822"/>
    <cellStyle name="Normal 11 45 3 2 2" xfId="10823"/>
    <cellStyle name="Normal 11 45 3 2 2 2" xfId="10824"/>
    <cellStyle name="Normal 11 45 3 2 2 3" xfId="10825"/>
    <cellStyle name="Normal 11 45 3 2 2 4" xfId="10826"/>
    <cellStyle name="Normal 11 45 3 2 3" xfId="10827"/>
    <cellStyle name="Normal 11 45 3 2 4" xfId="10828"/>
    <cellStyle name="Normal 11 45 3 2 5" xfId="10829"/>
    <cellStyle name="Normal 11 45 3 3" xfId="10830"/>
    <cellStyle name="Normal 11 45 3 3 2" xfId="10831"/>
    <cellStyle name="Normal 11 45 3 3 3" xfId="10832"/>
    <cellStyle name="Normal 11 45 3 3 4" xfId="10833"/>
    <cellStyle name="Normal 11 45 3 4" xfId="10834"/>
    <cellStyle name="Normal 11 45 3 5" xfId="10835"/>
    <cellStyle name="Normal 11 45 3 6" xfId="10836"/>
    <cellStyle name="Normal 11 45 4" xfId="10837"/>
    <cellStyle name="Normal 11 45 4 2" xfId="10838"/>
    <cellStyle name="Normal 11 45 4 2 2" xfId="10839"/>
    <cellStyle name="Normal 11 45 4 2 3" xfId="10840"/>
    <cellStyle name="Normal 11 45 4 2 4" xfId="10841"/>
    <cellStyle name="Normal 11 45 4 3" xfId="10842"/>
    <cellStyle name="Normal 11 45 4 4" xfId="10843"/>
    <cellStyle name="Normal 11 45 4 5" xfId="10844"/>
    <cellStyle name="Normal 11 45 4 6" xfId="10845"/>
    <cellStyle name="Normal 11 45 5" xfId="10846"/>
    <cellStyle name="Normal 11 45 5 2" xfId="10847"/>
    <cellStyle name="Normal 11 45 5 3" xfId="10848"/>
    <cellStyle name="Normal 11 45 5 4" xfId="10849"/>
    <cellStyle name="Normal 11 45 6" xfId="10850"/>
    <cellStyle name="Normal 11 45 7" xfId="10851"/>
    <cellStyle name="Normal 11 45 8" xfId="10852"/>
    <cellStyle name="Normal 11 45 9" xfId="10853"/>
    <cellStyle name="Normal 11 46" xfId="10854"/>
    <cellStyle name="Normal 11 46 2" xfId="10855"/>
    <cellStyle name="Normal 11 46 2 2" xfId="10856"/>
    <cellStyle name="Normal 11 46 2 2 2" xfId="10857"/>
    <cellStyle name="Normal 11 46 2 2 2 2" xfId="10858"/>
    <cellStyle name="Normal 11 46 2 2 2 2 2" xfId="10859"/>
    <cellStyle name="Normal 11 46 2 2 2 2 3" xfId="10860"/>
    <cellStyle name="Normal 11 46 2 2 2 2 4" xfId="10861"/>
    <cellStyle name="Normal 11 46 2 2 2 3" xfId="10862"/>
    <cellStyle name="Normal 11 46 2 2 2 4" xfId="10863"/>
    <cellStyle name="Normal 11 46 2 2 2 5" xfId="10864"/>
    <cellStyle name="Normal 11 46 2 2 3" xfId="10865"/>
    <cellStyle name="Normal 11 46 2 2 3 2" xfId="10866"/>
    <cellStyle name="Normal 11 46 2 2 3 3" xfId="10867"/>
    <cellStyle name="Normal 11 46 2 2 3 4" xfId="10868"/>
    <cellStyle name="Normal 11 46 2 2 4" xfId="10869"/>
    <cellStyle name="Normal 11 46 2 2 5" xfId="10870"/>
    <cellStyle name="Normal 11 46 2 2 6" xfId="10871"/>
    <cellStyle name="Normal 11 46 2 3" xfId="10872"/>
    <cellStyle name="Normal 11 46 2 3 2" xfId="10873"/>
    <cellStyle name="Normal 11 46 2 3 2 2" xfId="10874"/>
    <cellStyle name="Normal 11 46 2 3 2 3" xfId="10875"/>
    <cellStyle name="Normal 11 46 2 3 2 4" xfId="10876"/>
    <cellStyle name="Normal 11 46 2 3 3" xfId="10877"/>
    <cellStyle name="Normal 11 46 2 3 4" xfId="10878"/>
    <cellStyle name="Normal 11 46 2 3 5" xfId="10879"/>
    <cellStyle name="Normal 11 46 2 3 6" xfId="10880"/>
    <cellStyle name="Normal 11 46 2 4" xfId="10881"/>
    <cellStyle name="Normal 11 46 2 4 2" xfId="10882"/>
    <cellStyle name="Normal 11 46 2 4 3" xfId="10883"/>
    <cellStyle name="Normal 11 46 2 4 4" xfId="10884"/>
    <cellStyle name="Normal 11 46 2 5" xfId="10885"/>
    <cellStyle name="Normal 11 46 2 6" xfId="10886"/>
    <cellStyle name="Normal 11 46 2 7" xfId="10887"/>
    <cellStyle name="Normal 11 46 2 8" xfId="10888"/>
    <cellStyle name="Normal 11 46 3" xfId="10889"/>
    <cellStyle name="Normal 11 46 3 2" xfId="10890"/>
    <cellStyle name="Normal 11 46 3 2 2" xfId="10891"/>
    <cellStyle name="Normal 11 46 3 2 2 2" xfId="10892"/>
    <cellStyle name="Normal 11 46 3 2 2 3" xfId="10893"/>
    <cellStyle name="Normal 11 46 3 2 2 4" xfId="10894"/>
    <cellStyle name="Normal 11 46 3 2 3" xfId="10895"/>
    <cellStyle name="Normal 11 46 3 2 4" xfId="10896"/>
    <cellStyle name="Normal 11 46 3 2 5" xfId="10897"/>
    <cellStyle name="Normal 11 46 3 3" xfId="10898"/>
    <cellStyle name="Normal 11 46 3 3 2" xfId="10899"/>
    <cellStyle name="Normal 11 46 3 3 3" xfId="10900"/>
    <cellStyle name="Normal 11 46 3 3 4" xfId="10901"/>
    <cellStyle name="Normal 11 46 3 4" xfId="10902"/>
    <cellStyle name="Normal 11 46 3 5" xfId="10903"/>
    <cellStyle name="Normal 11 46 3 6" xfId="10904"/>
    <cellStyle name="Normal 11 46 4" xfId="10905"/>
    <cellStyle name="Normal 11 46 4 2" xfId="10906"/>
    <cellStyle name="Normal 11 46 4 2 2" xfId="10907"/>
    <cellStyle name="Normal 11 46 4 2 3" xfId="10908"/>
    <cellStyle name="Normal 11 46 4 2 4" xfId="10909"/>
    <cellStyle name="Normal 11 46 4 3" xfId="10910"/>
    <cellStyle name="Normal 11 46 4 4" xfId="10911"/>
    <cellStyle name="Normal 11 46 4 5" xfId="10912"/>
    <cellStyle name="Normal 11 46 4 6" xfId="10913"/>
    <cellStyle name="Normal 11 46 5" xfId="10914"/>
    <cellStyle name="Normal 11 46 5 2" xfId="10915"/>
    <cellStyle name="Normal 11 46 5 3" xfId="10916"/>
    <cellStyle name="Normal 11 46 5 4" xfId="10917"/>
    <cellStyle name="Normal 11 46 6" xfId="10918"/>
    <cellStyle name="Normal 11 46 7" xfId="10919"/>
    <cellStyle name="Normal 11 46 8" xfId="10920"/>
    <cellStyle name="Normal 11 46 9" xfId="10921"/>
    <cellStyle name="Normal 11 47" xfId="10922"/>
    <cellStyle name="Normal 11 47 2" xfId="10923"/>
    <cellStyle name="Normal 11 47 2 2" xfId="10924"/>
    <cellStyle name="Normal 11 47 2 2 2" xfId="10925"/>
    <cellStyle name="Normal 11 47 2 2 2 2" xfId="10926"/>
    <cellStyle name="Normal 11 47 2 2 2 3" xfId="10927"/>
    <cellStyle name="Normal 11 47 2 2 2 4" xfId="10928"/>
    <cellStyle name="Normal 11 47 2 2 3" xfId="10929"/>
    <cellStyle name="Normal 11 47 2 2 4" xfId="10930"/>
    <cellStyle name="Normal 11 47 2 2 5" xfId="10931"/>
    <cellStyle name="Normal 11 47 2 3" xfId="10932"/>
    <cellStyle name="Normal 11 47 2 3 2" xfId="10933"/>
    <cellStyle name="Normal 11 47 2 3 3" xfId="10934"/>
    <cellStyle name="Normal 11 47 2 3 4" xfId="10935"/>
    <cellStyle name="Normal 11 47 2 4" xfId="10936"/>
    <cellStyle name="Normal 11 47 2 5" xfId="10937"/>
    <cellStyle name="Normal 11 47 2 6" xfId="10938"/>
    <cellStyle name="Normal 11 47 3" xfId="10939"/>
    <cellStyle name="Normal 11 47 3 2" xfId="10940"/>
    <cellStyle name="Normal 11 47 3 2 2" xfId="10941"/>
    <cellStyle name="Normal 11 47 3 2 3" xfId="10942"/>
    <cellStyle name="Normal 11 47 3 2 4" xfId="10943"/>
    <cellStyle name="Normal 11 47 3 3" xfId="10944"/>
    <cellStyle name="Normal 11 47 3 4" xfId="10945"/>
    <cellStyle name="Normal 11 47 3 5" xfId="10946"/>
    <cellStyle name="Normal 11 47 3 6" xfId="10947"/>
    <cellStyle name="Normal 11 47 4" xfId="10948"/>
    <cellStyle name="Normal 11 47 4 2" xfId="10949"/>
    <cellStyle name="Normal 11 47 4 3" xfId="10950"/>
    <cellStyle name="Normal 11 47 4 4" xfId="10951"/>
    <cellStyle name="Normal 11 47 5" xfId="10952"/>
    <cellStyle name="Normal 11 47 6" xfId="10953"/>
    <cellStyle name="Normal 11 47 7" xfId="10954"/>
    <cellStyle name="Normal 11 47 8" xfId="10955"/>
    <cellStyle name="Normal 11 48" xfId="10956"/>
    <cellStyle name="Normal 11 48 2" xfId="10957"/>
    <cellStyle name="Normal 11 48 2 2" xfId="10958"/>
    <cellStyle name="Normal 11 48 2 2 2" xfId="10959"/>
    <cellStyle name="Normal 11 48 2 2 3" xfId="10960"/>
    <cellStyle name="Normal 11 48 2 2 4" xfId="10961"/>
    <cellStyle name="Normal 11 48 2 3" xfId="10962"/>
    <cellStyle name="Normal 11 48 2 4" xfId="10963"/>
    <cellStyle name="Normal 11 48 2 5" xfId="10964"/>
    <cellStyle name="Normal 11 48 2 6" xfId="10965"/>
    <cellStyle name="Normal 11 48 3" xfId="10966"/>
    <cellStyle name="Normal 11 48 3 2" xfId="10967"/>
    <cellStyle name="Normal 11 48 3 3" xfId="10968"/>
    <cellStyle name="Normal 11 48 3 4" xfId="10969"/>
    <cellStyle name="Normal 11 48 4" xfId="10970"/>
    <cellStyle name="Normal 11 48 5" xfId="10971"/>
    <cellStyle name="Normal 11 48 6" xfId="10972"/>
    <cellStyle name="Normal 11 48 7" xfId="10973"/>
    <cellStyle name="Normal 11 49" xfId="10974"/>
    <cellStyle name="Normal 11 49 2" xfId="10975"/>
    <cellStyle name="Normal 11 49 2 2" xfId="10976"/>
    <cellStyle name="Normal 11 49 2 2 2" xfId="10977"/>
    <cellStyle name="Normal 11 49 2 2 3" xfId="10978"/>
    <cellStyle name="Normal 11 49 2 2 4" xfId="10979"/>
    <cellStyle name="Normal 11 49 2 3" xfId="10980"/>
    <cellStyle name="Normal 11 49 2 4" xfId="10981"/>
    <cellStyle name="Normal 11 49 2 5" xfId="10982"/>
    <cellStyle name="Normal 11 49 3" xfId="10983"/>
    <cellStyle name="Normal 11 49 3 2" xfId="10984"/>
    <cellStyle name="Normal 11 49 3 3" xfId="10985"/>
    <cellStyle name="Normal 11 49 3 4" xfId="10986"/>
    <cellStyle name="Normal 11 49 4" xfId="10987"/>
    <cellStyle name="Normal 11 49 5" xfId="10988"/>
    <cellStyle name="Normal 11 49 6" xfId="10989"/>
    <cellStyle name="Normal 11 5" xfId="10990"/>
    <cellStyle name="Normal 11 50" xfId="10991"/>
    <cellStyle name="Normal 11 50 2" xfId="10992"/>
    <cellStyle name="Normal 11 50 2 2" xfId="10993"/>
    <cellStyle name="Normal 11 50 2 3" xfId="10994"/>
    <cellStyle name="Normal 11 50 2 4" xfId="10995"/>
    <cellStyle name="Normal 11 50 3" xfId="10996"/>
    <cellStyle name="Normal 11 50 4" xfId="10997"/>
    <cellStyle name="Normal 11 50 5" xfId="10998"/>
    <cellStyle name="Normal 11 50 6" xfId="10999"/>
    <cellStyle name="Normal 11 51" xfId="11000"/>
    <cellStyle name="Normal 11 51 2" xfId="11001"/>
    <cellStyle name="Normal 11 51 3" xfId="11002"/>
    <cellStyle name="Normal 11 51 4" xfId="11003"/>
    <cellStyle name="Normal 11 52" xfId="11004"/>
    <cellStyle name="Normal 11 53" xfId="11005"/>
    <cellStyle name="Normal 11 54" xfId="11006"/>
    <cellStyle name="Normal 11 55" xfId="11007"/>
    <cellStyle name="Normal 11 56" xfId="11008"/>
    <cellStyle name="Normal 11 56 2" xfId="3"/>
    <cellStyle name="Normal 11 57" xfId="11009"/>
    <cellStyle name="Normal 11 58" xfId="11010"/>
    <cellStyle name="Normal 11 59" xfId="11011"/>
    <cellStyle name="Normal 11 6" xfId="11012"/>
    <cellStyle name="Normal 11 60" xfId="11013"/>
    <cellStyle name="Normal 11 7" xfId="11014"/>
    <cellStyle name="Normal 11 8" xfId="11015"/>
    <cellStyle name="Normal 11 9" xfId="11016"/>
    <cellStyle name="Normal 11_Rec Tributaria" xfId="11017"/>
    <cellStyle name="Normal 110" xfId="11018"/>
    <cellStyle name="Normal 1100" xfId="61127"/>
    <cellStyle name="Normal 1101" xfId="61128"/>
    <cellStyle name="Normal 1102" xfId="61129"/>
    <cellStyle name="Normal 1103" xfId="61130"/>
    <cellStyle name="Normal 1104" xfId="61131"/>
    <cellStyle name="Normal 1105" xfId="61132"/>
    <cellStyle name="Normal 1106" xfId="61133"/>
    <cellStyle name="Normal 1107" xfId="61134"/>
    <cellStyle name="Normal 1108" xfId="61135"/>
    <cellStyle name="Normal 1109" xfId="61136"/>
    <cellStyle name="Normal 111" xfId="11019"/>
    <cellStyle name="Normal 111 2" xfId="61137"/>
    <cellStyle name="Normal 1110" xfId="61138"/>
    <cellStyle name="Normal 1111" xfId="61139"/>
    <cellStyle name="Normal 1112" xfId="61140"/>
    <cellStyle name="Normal 1113" xfId="61141"/>
    <cellStyle name="Normal 1114" xfId="61142"/>
    <cellStyle name="Normal 1115" xfId="61143"/>
    <cellStyle name="Normal 1116" xfId="61144"/>
    <cellStyle name="Normal 1117" xfId="61145"/>
    <cellStyle name="Normal 1118" xfId="61146"/>
    <cellStyle name="Normal 1119" xfId="61147"/>
    <cellStyle name="Normal 112" xfId="11020"/>
    <cellStyle name="Normal 1120" xfId="61148"/>
    <cellStyle name="Normal 1121" xfId="61149"/>
    <cellStyle name="Normal 1122" xfId="61150"/>
    <cellStyle name="Normal 1123" xfId="61151"/>
    <cellStyle name="Normal 1124" xfId="61152"/>
    <cellStyle name="Normal 1125" xfId="61153"/>
    <cellStyle name="Normal 1126" xfId="61154"/>
    <cellStyle name="Normal 1127" xfId="61155"/>
    <cellStyle name="Normal 1128" xfId="61156"/>
    <cellStyle name="Normal 1129" xfId="61157"/>
    <cellStyle name="Normal 113" xfId="11021"/>
    <cellStyle name="Normal 113 2" xfId="11022"/>
    <cellStyle name="Normal 1130" xfId="61158"/>
    <cellStyle name="Normal 1131" xfId="61159"/>
    <cellStyle name="Normal 1132" xfId="61160"/>
    <cellStyle name="Normal 1133" xfId="61161"/>
    <cellStyle name="Normal 1134" xfId="61162"/>
    <cellStyle name="Normal 1135" xfId="61163"/>
    <cellStyle name="Normal 1136" xfId="61164"/>
    <cellStyle name="Normal 1137" xfId="61165"/>
    <cellStyle name="Normal 1138" xfId="61166"/>
    <cellStyle name="Normal 1139" xfId="61167"/>
    <cellStyle name="Normal 114" xfId="11023"/>
    <cellStyle name="Normal 114 2" xfId="61168"/>
    <cellStyle name="Normal 1140" xfId="61169"/>
    <cellStyle name="Normal 1141" xfId="61170"/>
    <cellStyle name="Normal 1142" xfId="61171"/>
    <cellStyle name="Normal 1143" xfId="61172"/>
    <cellStyle name="Normal 1144" xfId="61173"/>
    <cellStyle name="Normal 1145" xfId="61174"/>
    <cellStyle name="Normal 1146" xfId="61175"/>
    <cellStyle name="Normal 1147" xfId="61176"/>
    <cellStyle name="Normal 1148" xfId="61177"/>
    <cellStyle name="Normal 1149" xfId="61178"/>
    <cellStyle name="Normal 115" xfId="11024"/>
    <cellStyle name="Normal 115 2" xfId="11025"/>
    <cellStyle name="Normal 115 3" xfId="11026"/>
    <cellStyle name="Normal 115 4" xfId="11027"/>
    <cellStyle name="Normal 115 5" xfId="11028"/>
    <cellStyle name="Normal 1150" xfId="61179"/>
    <cellStyle name="Normal 1151" xfId="61180"/>
    <cellStyle name="Normal 1152" xfId="61181"/>
    <cellStyle name="Normal 1153" xfId="61182"/>
    <cellStyle name="Normal 1154" xfId="61183"/>
    <cellStyle name="Normal 1155" xfId="61184"/>
    <cellStyle name="Normal 1156" xfId="61185"/>
    <cellStyle name="Normal 1157" xfId="61186"/>
    <cellStyle name="Normal 1158" xfId="61187"/>
    <cellStyle name="Normal 1159" xfId="61188"/>
    <cellStyle name="Normal 116" xfId="11029"/>
    <cellStyle name="Normal 1160" xfId="61189"/>
    <cellStyle name="Normal 1161" xfId="61190"/>
    <cellStyle name="Normal 1162" xfId="61191"/>
    <cellStyle name="Normal 1163" xfId="61192"/>
    <cellStyle name="Normal 1164" xfId="61193"/>
    <cellStyle name="Normal 1165" xfId="61194"/>
    <cellStyle name="Normal 1166" xfId="61195"/>
    <cellStyle name="Normal 1167" xfId="61196"/>
    <cellStyle name="Normal 1168" xfId="61197"/>
    <cellStyle name="Normal 1169" xfId="61198"/>
    <cellStyle name="Normal 117" xfId="11030"/>
    <cellStyle name="Normal 117 2" xfId="11031"/>
    <cellStyle name="Normal 1170" xfId="61199"/>
    <cellStyle name="Normal 1171" xfId="61200"/>
    <cellStyle name="Normal 1172" xfId="61201"/>
    <cellStyle name="Normal 1173" xfId="61202"/>
    <cellStyle name="Normal 1174" xfId="61203"/>
    <cellStyle name="Normal 1175" xfId="61204"/>
    <cellStyle name="Normal 1176" xfId="61205"/>
    <cellStyle name="Normal 1177" xfId="61206"/>
    <cellStyle name="Normal 1178" xfId="61207"/>
    <cellStyle name="Normal 1179" xfId="61208"/>
    <cellStyle name="Normal 118" xfId="11032"/>
    <cellStyle name="Normal 1180" xfId="61209"/>
    <cellStyle name="Normal 1181" xfId="61210"/>
    <cellStyle name="Normal 1182" xfId="61211"/>
    <cellStyle name="Normal 1183" xfId="61212"/>
    <cellStyle name="Normal 1184" xfId="61213"/>
    <cellStyle name="Normal 1185" xfId="61214"/>
    <cellStyle name="Normal 1186" xfId="61215"/>
    <cellStyle name="Normal 1187" xfId="61216"/>
    <cellStyle name="Normal 1188" xfId="61217"/>
    <cellStyle name="Normal 1189" xfId="61218"/>
    <cellStyle name="Normal 119" xfId="11033"/>
    <cellStyle name="Normal 1190" xfId="61219"/>
    <cellStyle name="Normal 1191" xfId="61220"/>
    <cellStyle name="Normal 1192" xfId="61221"/>
    <cellStyle name="Normal 1193" xfId="61222"/>
    <cellStyle name="Normal 1194" xfId="61223"/>
    <cellStyle name="Normal 1195" xfId="61224"/>
    <cellStyle name="Normal 1196" xfId="61225"/>
    <cellStyle name="Normal 1197" xfId="61226"/>
    <cellStyle name="Normal 1198" xfId="61227"/>
    <cellStyle name="Normal 1199" xfId="61228"/>
    <cellStyle name="Normal 12" xfId="11034"/>
    <cellStyle name="Normal 12 10" xfId="11035"/>
    <cellStyle name="Normal 12 11" xfId="11036"/>
    <cellStyle name="Normal 12 12" xfId="11037"/>
    <cellStyle name="Normal 12 13" xfId="11038"/>
    <cellStyle name="Normal 12 14" xfId="11039"/>
    <cellStyle name="Normal 12 15" xfId="11040"/>
    <cellStyle name="Normal 12 16" xfId="11041"/>
    <cellStyle name="Normal 12 17" xfId="11042"/>
    <cellStyle name="Normal 12 18" xfId="11043"/>
    <cellStyle name="Normal 12 19" xfId="11044"/>
    <cellStyle name="Normal 12 2" xfId="11045"/>
    <cellStyle name="Normal 12 2 2" xfId="11046"/>
    <cellStyle name="Normal 12 2 2 10" xfId="11047"/>
    <cellStyle name="Normal 12 2 2 11" xfId="11048"/>
    <cellStyle name="Normal 12 2 2 12" xfId="11049"/>
    <cellStyle name="Normal 12 2 2 2" xfId="11050"/>
    <cellStyle name="Normal 12 2 2 2 2" xfId="11051"/>
    <cellStyle name="Normal 12 2 2 2 2 2" xfId="11052"/>
    <cellStyle name="Normal 12 2 2 2 2 2 2" xfId="11053"/>
    <cellStyle name="Normal 12 2 2 2 2 2 2 2" xfId="11054"/>
    <cellStyle name="Normal 12 2 2 2 2 2 2 2 2" xfId="11055"/>
    <cellStyle name="Normal 12 2 2 2 2 2 2 2 3" xfId="11056"/>
    <cellStyle name="Normal 12 2 2 2 2 2 2 2 4" xfId="11057"/>
    <cellStyle name="Normal 12 2 2 2 2 2 2 3" xfId="11058"/>
    <cellStyle name="Normal 12 2 2 2 2 2 2 4" xfId="11059"/>
    <cellStyle name="Normal 12 2 2 2 2 2 2 5" xfId="11060"/>
    <cellStyle name="Normal 12 2 2 2 2 2 3" xfId="11061"/>
    <cellStyle name="Normal 12 2 2 2 2 2 3 2" xfId="11062"/>
    <cellStyle name="Normal 12 2 2 2 2 2 3 3" xfId="11063"/>
    <cellStyle name="Normal 12 2 2 2 2 2 3 4" xfId="11064"/>
    <cellStyle name="Normal 12 2 2 2 2 2 4" xfId="11065"/>
    <cellStyle name="Normal 12 2 2 2 2 2 5" xfId="11066"/>
    <cellStyle name="Normal 12 2 2 2 2 2 6" xfId="11067"/>
    <cellStyle name="Normal 12 2 2 2 2 3" xfId="11068"/>
    <cellStyle name="Normal 12 2 2 2 2 3 2" xfId="11069"/>
    <cellStyle name="Normal 12 2 2 2 2 3 2 2" xfId="11070"/>
    <cellStyle name="Normal 12 2 2 2 2 3 2 3" xfId="11071"/>
    <cellStyle name="Normal 12 2 2 2 2 3 2 4" xfId="11072"/>
    <cellStyle name="Normal 12 2 2 2 2 3 3" xfId="11073"/>
    <cellStyle name="Normal 12 2 2 2 2 3 4" xfId="11074"/>
    <cellStyle name="Normal 12 2 2 2 2 3 5" xfId="11075"/>
    <cellStyle name="Normal 12 2 2 2 2 3 6" xfId="11076"/>
    <cellStyle name="Normal 12 2 2 2 2 4" xfId="11077"/>
    <cellStyle name="Normal 12 2 2 2 2 4 2" xfId="11078"/>
    <cellStyle name="Normal 12 2 2 2 2 4 3" xfId="11079"/>
    <cellStyle name="Normal 12 2 2 2 2 4 4" xfId="11080"/>
    <cellStyle name="Normal 12 2 2 2 2 5" xfId="11081"/>
    <cellStyle name="Normal 12 2 2 2 2 6" xfId="11082"/>
    <cellStyle name="Normal 12 2 2 2 2 7" xfId="11083"/>
    <cellStyle name="Normal 12 2 2 2 2 8" xfId="11084"/>
    <cellStyle name="Normal 12 2 2 2 3" xfId="11085"/>
    <cellStyle name="Normal 12 2 2 2 3 2" xfId="11086"/>
    <cellStyle name="Normal 12 2 2 2 3 2 2" xfId="11087"/>
    <cellStyle name="Normal 12 2 2 2 3 2 2 2" xfId="11088"/>
    <cellStyle name="Normal 12 2 2 2 3 2 2 3" xfId="11089"/>
    <cellStyle name="Normal 12 2 2 2 3 2 2 4" xfId="11090"/>
    <cellStyle name="Normal 12 2 2 2 3 2 3" xfId="11091"/>
    <cellStyle name="Normal 12 2 2 2 3 2 4" xfId="11092"/>
    <cellStyle name="Normal 12 2 2 2 3 2 5" xfId="11093"/>
    <cellStyle name="Normal 12 2 2 2 3 3" xfId="11094"/>
    <cellStyle name="Normal 12 2 2 2 3 3 2" xfId="11095"/>
    <cellStyle name="Normal 12 2 2 2 3 3 3" xfId="11096"/>
    <cellStyle name="Normal 12 2 2 2 3 3 4" xfId="11097"/>
    <cellStyle name="Normal 12 2 2 2 3 4" xfId="11098"/>
    <cellStyle name="Normal 12 2 2 2 3 5" xfId="11099"/>
    <cellStyle name="Normal 12 2 2 2 3 6" xfId="11100"/>
    <cellStyle name="Normal 12 2 2 2 4" xfId="11101"/>
    <cellStyle name="Normal 12 2 2 2 4 2" xfId="11102"/>
    <cellStyle name="Normal 12 2 2 2 4 2 2" xfId="11103"/>
    <cellStyle name="Normal 12 2 2 2 4 2 3" xfId="11104"/>
    <cellStyle name="Normal 12 2 2 2 4 2 4" xfId="11105"/>
    <cellStyle name="Normal 12 2 2 2 4 3" xfId="11106"/>
    <cellStyle name="Normal 12 2 2 2 4 4" xfId="11107"/>
    <cellStyle name="Normal 12 2 2 2 4 5" xfId="11108"/>
    <cellStyle name="Normal 12 2 2 2 4 6" xfId="11109"/>
    <cellStyle name="Normal 12 2 2 2 5" xfId="11110"/>
    <cellStyle name="Normal 12 2 2 2 5 2" xfId="11111"/>
    <cellStyle name="Normal 12 2 2 2 5 3" xfId="11112"/>
    <cellStyle name="Normal 12 2 2 2 5 4" xfId="11113"/>
    <cellStyle name="Normal 12 2 2 2 6" xfId="11114"/>
    <cellStyle name="Normal 12 2 2 2 7" xfId="11115"/>
    <cellStyle name="Normal 12 2 2 2 8" xfId="11116"/>
    <cellStyle name="Normal 12 2 2 2 9" xfId="11117"/>
    <cellStyle name="Normal 12 2 2 3" xfId="11118"/>
    <cellStyle name="Normal 12 2 2 3 2" xfId="11119"/>
    <cellStyle name="Normal 12 2 2 3 2 2" xfId="11120"/>
    <cellStyle name="Normal 12 2 2 3 2 2 2" xfId="11121"/>
    <cellStyle name="Normal 12 2 2 3 2 2 2 2" xfId="11122"/>
    <cellStyle name="Normal 12 2 2 3 2 2 2 2 2" xfId="11123"/>
    <cellStyle name="Normal 12 2 2 3 2 2 2 2 3" xfId="11124"/>
    <cellStyle name="Normal 12 2 2 3 2 2 2 2 4" xfId="11125"/>
    <cellStyle name="Normal 12 2 2 3 2 2 2 3" xfId="11126"/>
    <cellStyle name="Normal 12 2 2 3 2 2 2 4" xfId="11127"/>
    <cellStyle name="Normal 12 2 2 3 2 2 2 5" xfId="11128"/>
    <cellStyle name="Normal 12 2 2 3 2 2 3" xfId="11129"/>
    <cellStyle name="Normal 12 2 2 3 2 2 3 2" xfId="11130"/>
    <cellStyle name="Normal 12 2 2 3 2 2 3 3" xfId="11131"/>
    <cellStyle name="Normal 12 2 2 3 2 2 3 4" xfId="11132"/>
    <cellStyle name="Normal 12 2 2 3 2 2 4" xfId="11133"/>
    <cellStyle name="Normal 12 2 2 3 2 2 5" xfId="11134"/>
    <cellStyle name="Normal 12 2 2 3 2 2 6" xfId="11135"/>
    <cellStyle name="Normal 12 2 2 3 2 3" xfId="11136"/>
    <cellStyle name="Normal 12 2 2 3 2 3 2" xfId="11137"/>
    <cellStyle name="Normal 12 2 2 3 2 3 2 2" xfId="11138"/>
    <cellStyle name="Normal 12 2 2 3 2 3 2 3" xfId="11139"/>
    <cellStyle name="Normal 12 2 2 3 2 3 2 4" xfId="11140"/>
    <cellStyle name="Normal 12 2 2 3 2 3 3" xfId="11141"/>
    <cellStyle name="Normal 12 2 2 3 2 3 4" xfId="11142"/>
    <cellStyle name="Normal 12 2 2 3 2 3 5" xfId="11143"/>
    <cellStyle name="Normal 12 2 2 3 2 3 6" xfId="11144"/>
    <cellStyle name="Normal 12 2 2 3 2 4" xfId="11145"/>
    <cellStyle name="Normal 12 2 2 3 2 4 2" xfId="11146"/>
    <cellStyle name="Normal 12 2 2 3 2 4 3" xfId="11147"/>
    <cellStyle name="Normal 12 2 2 3 2 4 4" xfId="11148"/>
    <cellStyle name="Normal 12 2 2 3 2 5" xfId="11149"/>
    <cellStyle name="Normal 12 2 2 3 2 6" xfId="11150"/>
    <cellStyle name="Normal 12 2 2 3 2 7" xfId="11151"/>
    <cellStyle name="Normal 12 2 2 3 2 8" xfId="11152"/>
    <cellStyle name="Normal 12 2 2 3 3" xfId="11153"/>
    <cellStyle name="Normal 12 2 2 3 3 2" xfId="11154"/>
    <cellStyle name="Normal 12 2 2 3 3 2 2" xfId="11155"/>
    <cellStyle name="Normal 12 2 2 3 3 2 2 2" xfId="11156"/>
    <cellStyle name="Normal 12 2 2 3 3 2 2 3" xfId="11157"/>
    <cellStyle name="Normal 12 2 2 3 3 2 2 4" xfId="11158"/>
    <cellStyle name="Normal 12 2 2 3 3 2 3" xfId="11159"/>
    <cellStyle name="Normal 12 2 2 3 3 2 4" xfId="11160"/>
    <cellStyle name="Normal 12 2 2 3 3 2 5" xfId="11161"/>
    <cellStyle name="Normal 12 2 2 3 3 3" xfId="11162"/>
    <cellStyle name="Normal 12 2 2 3 3 3 2" xfId="11163"/>
    <cellStyle name="Normal 12 2 2 3 3 3 3" xfId="11164"/>
    <cellStyle name="Normal 12 2 2 3 3 3 4" xfId="11165"/>
    <cellStyle name="Normal 12 2 2 3 3 4" xfId="11166"/>
    <cellStyle name="Normal 12 2 2 3 3 5" xfId="11167"/>
    <cellStyle name="Normal 12 2 2 3 3 6" xfId="11168"/>
    <cellStyle name="Normal 12 2 2 3 4" xfId="11169"/>
    <cellStyle name="Normal 12 2 2 3 4 2" xfId="11170"/>
    <cellStyle name="Normal 12 2 2 3 4 2 2" xfId="11171"/>
    <cellStyle name="Normal 12 2 2 3 4 2 3" xfId="11172"/>
    <cellStyle name="Normal 12 2 2 3 4 2 4" xfId="11173"/>
    <cellStyle name="Normal 12 2 2 3 4 3" xfId="11174"/>
    <cellStyle name="Normal 12 2 2 3 4 4" xfId="11175"/>
    <cellStyle name="Normal 12 2 2 3 4 5" xfId="11176"/>
    <cellStyle name="Normal 12 2 2 3 4 6" xfId="11177"/>
    <cellStyle name="Normal 12 2 2 3 5" xfId="11178"/>
    <cellStyle name="Normal 12 2 2 3 5 2" xfId="11179"/>
    <cellStyle name="Normal 12 2 2 3 5 3" xfId="11180"/>
    <cellStyle name="Normal 12 2 2 3 5 4" xfId="11181"/>
    <cellStyle name="Normal 12 2 2 3 6" xfId="11182"/>
    <cellStyle name="Normal 12 2 2 3 7" xfId="11183"/>
    <cellStyle name="Normal 12 2 2 3 8" xfId="11184"/>
    <cellStyle name="Normal 12 2 2 3 9" xfId="11185"/>
    <cellStyle name="Normal 12 2 2 4" xfId="11186"/>
    <cellStyle name="Normal 12 2 2 4 2" xfId="11187"/>
    <cellStyle name="Normal 12 2 2 4 2 2" xfId="11188"/>
    <cellStyle name="Normal 12 2 2 4 2 2 2" xfId="11189"/>
    <cellStyle name="Normal 12 2 2 4 2 2 2 2" xfId="11190"/>
    <cellStyle name="Normal 12 2 2 4 2 2 2 3" xfId="11191"/>
    <cellStyle name="Normal 12 2 2 4 2 2 2 4" xfId="11192"/>
    <cellStyle name="Normal 12 2 2 4 2 2 3" xfId="11193"/>
    <cellStyle name="Normal 12 2 2 4 2 2 4" xfId="11194"/>
    <cellStyle name="Normal 12 2 2 4 2 2 5" xfId="11195"/>
    <cellStyle name="Normal 12 2 2 4 2 3" xfId="11196"/>
    <cellStyle name="Normal 12 2 2 4 2 3 2" xfId="11197"/>
    <cellStyle name="Normal 12 2 2 4 2 3 3" xfId="11198"/>
    <cellStyle name="Normal 12 2 2 4 2 3 4" xfId="11199"/>
    <cellStyle name="Normal 12 2 2 4 2 4" xfId="11200"/>
    <cellStyle name="Normal 12 2 2 4 2 5" xfId="11201"/>
    <cellStyle name="Normal 12 2 2 4 2 6" xfId="11202"/>
    <cellStyle name="Normal 12 2 2 4 3" xfId="11203"/>
    <cellStyle name="Normal 12 2 2 4 3 2" xfId="11204"/>
    <cellStyle name="Normal 12 2 2 4 3 2 2" xfId="11205"/>
    <cellStyle name="Normal 12 2 2 4 3 2 3" xfId="11206"/>
    <cellStyle name="Normal 12 2 2 4 3 2 4" xfId="11207"/>
    <cellStyle name="Normal 12 2 2 4 3 3" xfId="11208"/>
    <cellStyle name="Normal 12 2 2 4 3 4" xfId="11209"/>
    <cellStyle name="Normal 12 2 2 4 3 5" xfId="11210"/>
    <cellStyle name="Normal 12 2 2 4 3 6" xfId="11211"/>
    <cellStyle name="Normal 12 2 2 4 4" xfId="11212"/>
    <cellStyle name="Normal 12 2 2 4 4 2" xfId="11213"/>
    <cellStyle name="Normal 12 2 2 4 4 3" xfId="11214"/>
    <cellStyle name="Normal 12 2 2 4 4 4" xfId="11215"/>
    <cellStyle name="Normal 12 2 2 4 5" xfId="11216"/>
    <cellStyle name="Normal 12 2 2 4 6" xfId="11217"/>
    <cellStyle name="Normal 12 2 2 4 7" xfId="11218"/>
    <cellStyle name="Normal 12 2 2 4 8" xfId="11219"/>
    <cellStyle name="Normal 12 2 2 5" xfId="11220"/>
    <cellStyle name="Normal 12 2 2 5 2" xfId="11221"/>
    <cellStyle name="Normal 12 2 2 5 2 2" xfId="11222"/>
    <cellStyle name="Normal 12 2 2 5 2 2 2" xfId="11223"/>
    <cellStyle name="Normal 12 2 2 5 2 2 3" xfId="11224"/>
    <cellStyle name="Normal 12 2 2 5 2 2 4" xfId="11225"/>
    <cellStyle name="Normal 12 2 2 5 2 3" xfId="11226"/>
    <cellStyle name="Normal 12 2 2 5 2 4" xfId="11227"/>
    <cellStyle name="Normal 12 2 2 5 2 5" xfId="11228"/>
    <cellStyle name="Normal 12 2 2 5 2 6" xfId="11229"/>
    <cellStyle name="Normal 12 2 2 5 3" xfId="11230"/>
    <cellStyle name="Normal 12 2 2 5 3 2" xfId="11231"/>
    <cellStyle name="Normal 12 2 2 5 3 3" xfId="11232"/>
    <cellStyle name="Normal 12 2 2 5 3 4" xfId="11233"/>
    <cellStyle name="Normal 12 2 2 5 4" xfId="11234"/>
    <cellStyle name="Normal 12 2 2 5 5" xfId="11235"/>
    <cellStyle name="Normal 12 2 2 5 6" xfId="11236"/>
    <cellStyle name="Normal 12 2 2 5 7" xfId="11237"/>
    <cellStyle name="Normal 12 2 2 6" xfId="11238"/>
    <cellStyle name="Normal 12 2 2 6 2" xfId="11239"/>
    <cellStyle name="Normal 12 2 2 6 2 2" xfId="11240"/>
    <cellStyle name="Normal 12 2 2 6 2 2 2" xfId="11241"/>
    <cellStyle name="Normal 12 2 2 6 2 2 3" xfId="11242"/>
    <cellStyle name="Normal 12 2 2 6 2 2 4" xfId="11243"/>
    <cellStyle name="Normal 12 2 2 6 2 3" xfId="11244"/>
    <cellStyle name="Normal 12 2 2 6 2 4" xfId="11245"/>
    <cellStyle name="Normal 12 2 2 6 2 5" xfId="11246"/>
    <cellStyle name="Normal 12 2 2 6 3" xfId="11247"/>
    <cellStyle name="Normal 12 2 2 6 3 2" xfId="11248"/>
    <cellStyle name="Normal 12 2 2 6 3 3" xfId="11249"/>
    <cellStyle name="Normal 12 2 2 6 3 4" xfId="11250"/>
    <cellStyle name="Normal 12 2 2 6 4" xfId="11251"/>
    <cellStyle name="Normal 12 2 2 6 5" xfId="11252"/>
    <cellStyle name="Normal 12 2 2 6 6" xfId="11253"/>
    <cellStyle name="Normal 12 2 2 7" xfId="11254"/>
    <cellStyle name="Normal 12 2 2 7 2" xfId="11255"/>
    <cellStyle name="Normal 12 2 2 7 2 2" xfId="11256"/>
    <cellStyle name="Normal 12 2 2 7 2 3" xfId="11257"/>
    <cellStyle name="Normal 12 2 2 7 2 4" xfId="11258"/>
    <cellStyle name="Normal 12 2 2 7 3" xfId="11259"/>
    <cellStyle name="Normal 12 2 2 7 4" xfId="11260"/>
    <cellStyle name="Normal 12 2 2 7 5" xfId="11261"/>
    <cellStyle name="Normal 12 2 2 7 6" xfId="11262"/>
    <cellStyle name="Normal 12 2 2 8" xfId="11263"/>
    <cellStyle name="Normal 12 2 2 8 2" xfId="11264"/>
    <cellStyle name="Normal 12 2 2 8 3" xfId="11265"/>
    <cellStyle name="Normal 12 2 2 8 4" xfId="11266"/>
    <cellStyle name="Normal 12 2 2 9" xfId="11267"/>
    <cellStyle name="Normal 12 2 3" xfId="11268"/>
    <cellStyle name="Normal 12 2 3 10" xfId="11269"/>
    <cellStyle name="Normal 12 2 3 2" xfId="11270"/>
    <cellStyle name="Normal 12 2 3 2 2" xfId="11271"/>
    <cellStyle name="Normal 12 2 3 2 2 2" xfId="11272"/>
    <cellStyle name="Normal 12 2 3 2 2 2 2" xfId="11273"/>
    <cellStyle name="Normal 12 2 3 2 2 2 2 2" xfId="11274"/>
    <cellStyle name="Normal 12 2 3 2 2 2 2 2 2" xfId="11275"/>
    <cellStyle name="Normal 12 2 3 2 2 2 2 2 3" xfId="11276"/>
    <cellStyle name="Normal 12 2 3 2 2 2 2 2 4" xfId="11277"/>
    <cellStyle name="Normal 12 2 3 2 2 2 2 3" xfId="11278"/>
    <cellStyle name="Normal 12 2 3 2 2 2 2 4" xfId="11279"/>
    <cellStyle name="Normal 12 2 3 2 2 2 2 5" xfId="11280"/>
    <cellStyle name="Normal 12 2 3 2 2 2 3" xfId="11281"/>
    <cellStyle name="Normal 12 2 3 2 2 2 3 2" xfId="11282"/>
    <cellStyle name="Normal 12 2 3 2 2 2 3 3" xfId="11283"/>
    <cellStyle name="Normal 12 2 3 2 2 2 3 4" xfId="11284"/>
    <cellStyle name="Normal 12 2 3 2 2 2 4" xfId="11285"/>
    <cellStyle name="Normal 12 2 3 2 2 2 5" xfId="11286"/>
    <cellStyle name="Normal 12 2 3 2 2 2 6" xfId="11287"/>
    <cellStyle name="Normal 12 2 3 2 2 3" xfId="11288"/>
    <cellStyle name="Normal 12 2 3 2 2 3 2" xfId="11289"/>
    <cellStyle name="Normal 12 2 3 2 2 3 2 2" xfId="11290"/>
    <cellStyle name="Normal 12 2 3 2 2 3 2 3" xfId="11291"/>
    <cellStyle name="Normal 12 2 3 2 2 3 2 4" xfId="11292"/>
    <cellStyle name="Normal 12 2 3 2 2 3 3" xfId="11293"/>
    <cellStyle name="Normal 12 2 3 2 2 3 4" xfId="11294"/>
    <cellStyle name="Normal 12 2 3 2 2 3 5" xfId="11295"/>
    <cellStyle name="Normal 12 2 3 2 2 3 6" xfId="11296"/>
    <cellStyle name="Normal 12 2 3 2 2 4" xfId="11297"/>
    <cellStyle name="Normal 12 2 3 2 2 4 2" xfId="11298"/>
    <cellStyle name="Normal 12 2 3 2 2 4 3" xfId="11299"/>
    <cellStyle name="Normal 12 2 3 2 2 4 4" xfId="11300"/>
    <cellStyle name="Normal 12 2 3 2 2 5" xfId="11301"/>
    <cellStyle name="Normal 12 2 3 2 2 6" xfId="11302"/>
    <cellStyle name="Normal 12 2 3 2 2 7" xfId="11303"/>
    <cellStyle name="Normal 12 2 3 2 2 8" xfId="11304"/>
    <cellStyle name="Normal 12 2 3 2 3" xfId="11305"/>
    <cellStyle name="Normal 12 2 3 2 3 2" xfId="11306"/>
    <cellStyle name="Normal 12 2 3 2 3 2 2" xfId="11307"/>
    <cellStyle name="Normal 12 2 3 2 3 2 2 2" xfId="11308"/>
    <cellStyle name="Normal 12 2 3 2 3 2 2 3" xfId="11309"/>
    <cellStyle name="Normal 12 2 3 2 3 2 2 4" xfId="11310"/>
    <cellStyle name="Normal 12 2 3 2 3 2 3" xfId="11311"/>
    <cellStyle name="Normal 12 2 3 2 3 2 4" xfId="11312"/>
    <cellStyle name="Normal 12 2 3 2 3 2 5" xfId="11313"/>
    <cellStyle name="Normal 12 2 3 2 3 3" xfId="11314"/>
    <cellStyle name="Normal 12 2 3 2 3 3 2" xfId="11315"/>
    <cellStyle name="Normal 12 2 3 2 3 3 3" xfId="11316"/>
    <cellStyle name="Normal 12 2 3 2 3 3 4" xfId="11317"/>
    <cellStyle name="Normal 12 2 3 2 3 4" xfId="11318"/>
    <cellStyle name="Normal 12 2 3 2 3 5" xfId="11319"/>
    <cellStyle name="Normal 12 2 3 2 3 6" xfId="11320"/>
    <cellStyle name="Normal 12 2 3 2 4" xfId="11321"/>
    <cellStyle name="Normal 12 2 3 2 4 2" xfId="11322"/>
    <cellStyle name="Normal 12 2 3 2 4 2 2" xfId="11323"/>
    <cellStyle name="Normal 12 2 3 2 4 2 3" xfId="11324"/>
    <cellStyle name="Normal 12 2 3 2 4 2 4" xfId="11325"/>
    <cellStyle name="Normal 12 2 3 2 4 3" xfId="11326"/>
    <cellStyle name="Normal 12 2 3 2 4 4" xfId="11327"/>
    <cellStyle name="Normal 12 2 3 2 4 5" xfId="11328"/>
    <cellStyle name="Normal 12 2 3 2 4 6" xfId="11329"/>
    <cellStyle name="Normal 12 2 3 2 5" xfId="11330"/>
    <cellStyle name="Normal 12 2 3 2 5 2" xfId="11331"/>
    <cellStyle name="Normal 12 2 3 2 5 3" xfId="11332"/>
    <cellStyle name="Normal 12 2 3 2 5 4" xfId="11333"/>
    <cellStyle name="Normal 12 2 3 2 6" xfId="11334"/>
    <cellStyle name="Normal 12 2 3 2 7" xfId="11335"/>
    <cellStyle name="Normal 12 2 3 2 8" xfId="11336"/>
    <cellStyle name="Normal 12 2 3 2 9" xfId="11337"/>
    <cellStyle name="Normal 12 2 3 3" xfId="11338"/>
    <cellStyle name="Normal 12 2 3 3 2" xfId="11339"/>
    <cellStyle name="Normal 12 2 3 3 2 2" xfId="11340"/>
    <cellStyle name="Normal 12 2 3 3 2 2 2" xfId="11341"/>
    <cellStyle name="Normal 12 2 3 3 2 2 2 2" xfId="11342"/>
    <cellStyle name="Normal 12 2 3 3 2 2 2 3" xfId="11343"/>
    <cellStyle name="Normal 12 2 3 3 2 2 2 4" xfId="11344"/>
    <cellStyle name="Normal 12 2 3 3 2 2 3" xfId="11345"/>
    <cellStyle name="Normal 12 2 3 3 2 2 4" xfId="11346"/>
    <cellStyle name="Normal 12 2 3 3 2 2 5" xfId="11347"/>
    <cellStyle name="Normal 12 2 3 3 2 3" xfId="11348"/>
    <cellStyle name="Normal 12 2 3 3 2 3 2" xfId="11349"/>
    <cellStyle name="Normal 12 2 3 3 2 3 3" xfId="11350"/>
    <cellStyle name="Normal 12 2 3 3 2 3 4" xfId="11351"/>
    <cellStyle name="Normal 12 2 3 3 2 4" xfId="11352"/>
    <cellStyle name="Normal 12 2 3 3 2 5" xfId="11353"/>
    <cellStyle name="Normal 12 2 3 3 2 6" xfId="11354"/>
    <cellStyle name="Normal 12 2 3 3 3" xfId="11355"/>
    <cellStyle name="Normal 12 2 3 3 3 2" xfId="11356"/>
    <cellStyle name="Normal 12 2 3 3 3 2 2" xfId="11357"/>
    <cellStyle name="Normal 12 2 3 3 3 2 3" xfId="11358"/>
    <cellStyle name="Normal 12 2 3 3 3 2 4" xfId="11359"/>
    <cellStyle name="Normal 12 2 3 3 3 3" xfId="11360"/>
    <cellStyle name="Normal 12 2 3 3 3 4" xfId="11361"/>
    <cellStyle name="Normal 12 2 3 3 3 5" xfId="11362"/>
    <cellStyle name="Normal 12 2 3 3 3 6" xfId="11363"/>
    <cellStyle name="Normal 12 2 3 3 4" xfId="11364"/>
    <cellStyle name="Normal 12 2 3 3 4 2" xfId="11365"/>
    <cellStyle name="Normal 12 2 3 3 4 3" xfId="11366"/>
    <cellStyle name="Normal 12 2 3 3 4 4" xfId="11367"/>
    <cellStyle name="Normal 12 2 3 3 5" xfId="11368"/>
    <cellStyle name="Normal 12 2 3 3 6" xfId="11369"/>
    <cellStyle name="Normal 12 2 3 3 7" xfId="11370"/>
    <cellStyle name="Normal 12 2 3 3 8" xfId="11371"/>
    <cellStyle name="Normal 12 2 3 4" xfId="11372"/>
    <cellStyle name="Normal 12 2 3 4 2" xfId="11373"/>
    <cellStyle name="Normal 12 2 3 4 2 2" xfId="11374"/>
    <cellStyle name="Normal 12 2 3 4 2 2 2" xfId="11375"/>
    <cellStyle name="Normal 12 2 3 4 2 2 3" xfId="11376"/>
    <cellStyle name="Normal 12 2 3 4 2 2 4" xfId="11377"/>
    <cellStyle name="Normal 12 2 3 4 2 3" xfId="11378"/>
    <cellStyle name="Normal 12 2 3 4 2 4" xfId="11379"/>
    <cellStyle name="Normal 12 2 3 4 2 5" xfId="11380"/>
    <cellStyle name="Normal 12 2 3 4 3" xfId="11381"/>
    <cellStyle name="Normal 12 2 3 4 3 2" xfId="11382"/>
    <cellStyle name="Normal 12 2 3 4 3 3" xfId="11383"/>
    <cellStyle name="Normal 12 2 3 4 3 4" xfId="11384"/>
    <cellStyle name="Normal 12 2 3 4 4" xfId="11385"/>
    <cellStyle name="Normal 12 2 3 4 5" xfId="11386"/>
    <cellStyle name="Normal 12 2 3 4 6" xfId="11387"/>
    <cellStyle name="Normal 12 2 3 5" xfId="11388"/>
    <cellStyle name="Normal 12 2 3 5 2" xfId="11389"/>
    <cellStyle name="Normal 12 2 3 5 2 2" xfId="11390"/>
    <cellStyle name="Normal 12 2 3 5 2 3" xfId="11391"/>
    <cellStyle name="Normal 12 2 3 5 2 4" xfId="11392"/>
    <cellStyle name="Normal 12 2 3 5 3" xfId="11393"/>
    <cellStyle name="Normal 12 2 3 5 4" xfId="11394"/>
    <cellStyle name="Normal 12 2 3 5 5" xfId="11395"/>
    <cellStyle name="Normal 12 2 3 5 6" xfId="11396"/>
    <cellStyle name="Normal 12 2 3 6" xfId="11397"/>
    <cellStyle name="Normal 12 2 3 6 2" xfId="11398"/>
    <cellStyle name="Normal 12 2 3 6 3" xfId="11399"/>
    <cellStyle name="Normal 12 2 3 6 4" xfId="11400"/>
    <cellStyle name="Normal 12 2 3 7" xfId="11401"/>
    <cellStyle name="Normal 12 2 3 8" xfId="11402"/>
    <cellStyle name="Normal 12 2 3 9" xfId="11403"/>
    <cellStyle name="Normal 12 2 4" xfId="11404"/>
    <cellStyle name="Normal 12 2 4 2" xfId="11405"/>
    <cellStyle name="Normal 12 2 4 2 2" xfId="11406"/>
    <cellStyle name="Normal 12 2 4 2 2 2" xfId="11407"/>
    <cellStyle name="Normal 12 2 4 2 2 2 2" xfId="11408"/>
    <cellStyle name="Normal 12 2 4 2 2 2 2 2" xfId="11409"/>
    <cellStyle name="Normal 12 2 4 2 2 2 2 3" xfId="11410"/>
    <cellStyle name="Normal 12 2 4 2 2 2 2 4" xfId="11411"/>
    <cellStyle name="Normal 12 2 4 2 2 2 3" xfId="11412"/>
    <cellStyle name="Normal 12 2 4 2 2 2 4" xfId="11413"/>
    <cellStyle name="Normal 12 2 4 2 2 2 5" xfId="11414"/>
    <cellStyle name="Normal 12 2 4 2 2 3" xfId="11415"/>
    <cellStyle name="Normal 12 2 4 2 2 3 2" xfId="11416"/>
    <cellStyle name="Normal 12 2 4 2 2 3 3" xfId="11417"/>
    <cellStyle name="Normal 12 2 4 2 2 3 4" xfId="11418"/>
    <cellStyle name="Normal 12 2 4 2 2 4" xfId="11419"/>
    <cellStyle name="Normal 12 2 4 2 2 5" xfId="11420"/>
    <cellStyle name="Normal 12 2 4 2 2 6" xfId="11421"/>
    <cellStyle name="Normal 12 2 4 2 3" xfId="11422"/>
    <cellStyle name="Normal 12 2 4 2 3 2" xfId="11423"/>
    <cellStyle name="Normal 12 2 4 2 3 2 2" xfId="11424"/>
    <cellStyle name="Normal 12 2 4 2 3 2 3" xfId="11425"/>
    <cellStyle name="Normal 12 2 4 2 3 2 4" xfId="11426"/>
    <cellStyle name="Normal 12 2 4 2 3 3" xfId="11427"/>
    <cellStyle name="Normal 12 2 4 2 3 4" xfId="11428"/>
    <cellStyle name="Normal 12 2 4 2 3 5" xfId="11429"/>
    <cellStyle name="Normal 12 2 4 2 3 6" xfId="11430"/>
    <cellStyle name="Normal 12 2 4 2 4" xfId="11431"/>
    <cellStyle name="Normal 12 2 4 2 4 2" xfId="11432"/>
    <cellStyle name="Normal 12 2 4 2 4 3" xfId="11433"/>
    <cellStyle name="Normal 12 2 4 2 4 4" xfId="11434"/>
    <cellStyle name="Normal 12 2 4 2 5" xfId="11435"/>
    <cellStyle name="Normal 12 2 4 2 6" xfId="11436"/>
    <cellStyle name="Normal 12 2 4 2 7" xfId="11437"/>
    <cellStyle name="Normal 12 2 4 2 8" xfId="11438"/>
    <cellStyle name="Normal 12 2 4 3" xfId="11439"/>
    <cellStyle name="Normal 12 2 4 3 2" xfId="11440"/>
    <cellStyle name="Normal 12 2 4 3 2 2" xfId="11441"/>
    <cellStyle name="Normal 12 2 4 3 2 2 2" xfId="11442"/>
    <cellStyle name="Normal 12 2 4 3 2 2 3" xfId="11443"/>
    <cellStyle name="Normal 12 2 4 3 2 2 4" xfId="11444"/>
    <cellStyle name="Normal 12 2 4 3 2 3" xfId="11445"/>
    <cellStyle name="Normal 12 2 4 3 2 4" xfId="11446"/>
    <cellStyle name="Normal 12 2 4 3 2 5" xfId="11447"/>
    <cellStyle name="Normal 12 2 4 3 3" xfId="11448"/>
    <cellStyle name="Normal 12 2 4 3 3 2" xfId="11449"/>
    <cellStyle name="Normal 12 2 4 3 3 3" xfId="11450"/>
    <cellStyle name="Normal 12 2 4 3 3 4" xfId="11451"/>
    <cellStyle name="Normal 12 2 4 3 4" xfId="11452"/>
    <cellStyle name="Normal 12 2 4 3 5" xfId="11453"/>
    <cellStyle name="Normal 12 2 4 3 6" xfId="11454"/>
    <cellStyle name="Normal 12 2 4 4" xfId="11455"/>
    <cellStyle name="Normal 12 2 4 4 2" xfId="11456"/>
    <cellStyle name="Normal 12 2 4 4 2 2" xfId="11457"/>
    <cellStyle name="Normal 12 2 4 4 2 3" xfId="11458"/>
    <cellStyle name="Normal 12 2 4 4 2 4" xfId="11459"/>
    <cellStyle name="Normal 12 2 4 4 3" xfId="11460"/>
    <cellStyle name="Normal 12 2 4 4 4" xfId="11461"/>
    <cellStyle name="Normal 12 2 4 4 5" xfId="11462"/>
    <cellStyle name="Normal 12 2 4 4 6" xfId="11463"/>
    <cellStyle name="Normal 12 2 4 5" xfId="11464"/>
    <cellStyle name="Normal 12 2 4 5 2" xfId="11465"/>
    <cellStyle name="Normal 12 2 4 5 3" xfId="11466"/>
    <cellStyle name="Normal 12 2 4 5 4" xfId="11467"/>
    <cellStyle name="Normal 12 2 4 6" xfId="11468"/>
    <cellStyle name="Normal 12 2 4 7" xfId="11469"/>
    <cellStyle name="Normal 12 2 4 8" xfId="11470"/>
    <cellStyle name="Normal 12 2 4 9" xfId="11471"/>
    <cellStyle name="Normal 12 2 5" xfId="11472"/>
    <cellStyle name="Normal 12 2 5 2" xfId="11473"/>
    <cellStyle name="Normal 12 2 5 2 2" xfId="11474"/>
    <cellStyle name="Normal 12 2 5 2 2 2" xfId="11475"/>
    <cellStyle name="Normal 12 2 5 2 2 3" xfId="11476"/>
    <cellStyle name="Normal 12 2 5 2 2 4" xfId="11477"/>
    <cellStyle name="Normal 12 2 5 2 3" xfId="11478"/>
    <cellStyle name="Normal 12 2 5 2 4" xfId="11479"/>
    <cellStyle name="Normal 12 2 5 2 5" xfId="11480"/>
    <cellStyle name="Normal 12 2 5 2 6" xfId="11481"/>
    <cellStyle name="Normal 12 2 5 3" xfId="11482"/>
    <cellStyle name="Normal 12 2 5 3 2" xfId="11483"/>
    <cellStyle name="Normal 12 2 5 3 3" xfId="11484"/>
    <cellStyle name="Normal 12 2 5 3 4" xfId="11485"/>
    <cellStyle name="Normal 12 2 5 4" xfId="11486"/>
    <cellStyle name="Normal 12 2 5 5" xfId="11487"/>
    <cellStyle name="Normal 12 2 5 6" xfId="11488"/>
    <cellStyle name="Normal 12 2 5 7" xfId="11489"/>
    <cellStyle name="Normal 12 2_Rec Tributaria" xfId="11490"/>
    <cellStyle name="Normal 12 20" xfId="11491"/>
    <cellStyle name="Normal 12 21" xfId="11492"/>
    <cellStyle name="Normal 12 22" xfId="11493"/>
    <cellStyle name="Normal 12 22 10" xfId="11494"/>
    <cellStyle name="Normal 12 22 11" xfId="11495"/>
    <cellStyle name="Normal 12 22 12" xfId="11496"/>
    <cellStyle name="Normal 12 22 13" xfId="11497"/>
    <cellStyle name="Normal 12 22 2" xfId="11498"/>
    <cellStyle name="Normal 12 22 2 10" xfId="11499"/>
    <cellStyle name="Normal 12 22 2 2" xfId="11500"/>
    <cellStyle name="Normal 12 22 2 2 2" xfId="11501"/>
    <cellStyle name="Normal 12 22 2 2 2 2" xfId="11502"/>
    <cellStyle name="Normal 12 22 2 2 2 2 2" xfId="11503"/>
    <cellStyle name="Normal 12 22 2 2 2 2 2 2" xfId="11504"/>
    <cellStyle name="Normal 12 22 2 2 2 2 2 2 2" xfId="11505"/>
    <cellStyle name="Normal 12 22 2 2 2 2 2 2 3" xfId="11506"/>
    <cellStyle name="Normal 12 22 2 2 2 2 2 2 4" xfId="11507"/>
    <cellStyle name="Normal 12 22 2 2 2 2 2 3" xfId="11508"/>
    <cellStyle name="Normal 12 22 2 2 2 2 2 4" xfId="11509"/>
    <cellStyle name="Normal 12 22 2 2 2 2 2 5" xfId="11510"/>
    <cellStyle name="Normal 12 22 2 2 2 2 3" xfId="11511"/>
    <cellStyle name="Normal 12 22 2 2 2 2 3 2" xfId="11512"/>
    <cellStyle name="Normal 12 22 2 2 2 2 3 3" xfId="11513"/>
    <cellStyle name="Normal 12 22 2 2 2 2 3 4" xfId="11514"/>
    <cellStyle name="Normal 12 22 2 2 2 2 4" xfId="11515"/>
    <cellStyle name="Normal 12 22 2 2 2 2 5" xfId="11516"/>
    <cellStyle name="Normal 12 22 2 2 2 2 6" xfId="11517"/>
    <cellStyle name="Normal 12 22 2 2 2 3" xfId="11518"/>
    <cellStyle name="Normal 12 22 2 2 2 3 2" xfId="11519"/>
    <cellStyle name="Normal 12 22 2 2 2 3 2 2" xfId="11520"/>
    <cellStyle name="Normal 12 22 2 2 2 3 2 3" xfId="11521"/>
    <cellStyle name="Normal 12 22 2 2 2 3 2 4" xfId="11522"/>
    <cellStyle name="Normal 12 22 2 2 2 3 3" xfId="11523"/>
    <cellStyle name="Normal 12 22 2 2 2 3 4" xfId="11524"/>
    <cellStyle name="Normal 12 22 2 2 2 3 5" xfId="11525"/>
    <cellStyle name="Normal 12 22 2 2 2 3 6" xfId="11526"/>
    <cellStyle name="Normal 12 22 2 2 2 4" xfId="11527"/>
    <cellStyle name="Normal 12 22 2 2 2 4 2" xfId="11528"/>
    <cellStyle name="Normal 12 22 2 2 2 4 3" xfId="11529"/>
    <cellStyle name="Normal 12 22 2 2 2 4 4" xfId="11530"/>
    <cellStyle name="Normal 12 22 2 2 2 5" xfId="11531"/>
    <cellStyle name="Normal 12 22 2 2 2 6" xfId="11532"/>
    <cellStyle name="Normal 12 22 2 2 2 7" xfId="11533"/>
    <cellStyle name="Normal 12 22 2 2 2 8" xfId="11534"/>
    <cellStyle name="Normal 12 22 2 2 3" xfId="11535"/>
    <cellStyle name="Normal 12 22 2 2 3 2" xfId="11536"/>
    <cellStyle name="Normal 12 22 2 2 3 2 2" xfId="11537"/>
    <cellStyle name="Normal 12 22 2 2 3 2 2 2" xfId="11538"/>
    <cellStyle name="Normal 12 22 2 2 3 2 2 3" xfId="11539"/>
    <cellStyle name="Normal 12 22 2 2 3 2 2 4" xfId="11540"/>
    <cellStyle name="Normal 12 22 2 2 3 2 3" xfId="11541"/>
    <cellStyle name="Normal 12 22 2 2 3 2 4" xfId="11542"/>
    <cellStyle name="Normal 12 22 2 2 3 2 5" xfId="11543"/>
    <cellStyle name="Normal 12 22 2 2 3 3" xfId="11544"/>
    <cellStyle name="Normal 12 22 2 2 3 3 2" xfId="11545"/>
    <cellStyle name="Normal 12 22 2 2 3 3 3" xfId="11546"/>
    <cellStyle name="Normal 12 22 2 2 3 3 4" xfId="11547"/>
    <cellStyle name="Normal 12 22 2 2 3 4" xfId="11548"/>
    <cellStyle name="Normal 12 22 2 2 3 5" xfId="11549"/>
    <cellStyle name="Normal 12 22 2 2 3 6" xfId="11550"/>
    <cellStyle name="Normal 12 22 2 2 4" xfId="11551"/>
    <cellStyle name="Normal 12 22 2 2 4 2" xfId="11552"/>
    <cellStyle name="Normal 12 22 2 2 4 2 2" xfId="11553"/>
    <cellStyle name="Normal 12 22 2 2 4 2 3" xfId="11554"/>
    <cellStyle name="Normal 12 22 2 2 4 2 4" xfId="11555"/>
    <cellStyle name="Normal 12 22 2 2 4 3" xfId="11556"/>
    <cellStyle name="Normal 12 22 2 2 4 4" xfId="11557"/>
    <cellStyle name="Normal 12 22 2 2 4 5" xfId="11558"/>
    <cellStyle name="Normal 12 22 2 2 4 6" xfId="11559"/>
    <cellStyle name="Normal 12 22 2 2 5" xfId="11560"/>
    <cellStyle name="Normal 12 22 2 2 5 2" xfId="11561"/>
    <cellStyle name="Normal 12 22 2 2 5 3" xfId="11562"/>
    <cellStyle name="Normal 12 22 2 2 5 4" xfId="11563"/>
    <cellStyle name="Normal 12 22 2 2 6" xfId="11564"/>
    <cellStyle name="Normal 12 22 2 2 7" xfId="11565"/>
    <cellStyle name="Normal 12 22 2 2 8" xfId="11566"/>
    <cellStyle name="Normal 12 22 2 2 9" xfId="11567"/>
    <cellStyle name="Normal 12 22 2 3" xfId="11568"/>
    <cellStyle name="Normal 12 22 2 3 2" xfId="11569"/>
    <cellStyle name="Normal 12 22 2 3 2 2" xfId="11570"/>
    <cellStyle name="Normal 12 22 2 3 2 2 2" xfId="11571"/>
    <cellStyle name="Normal 12 22 2 3 2 2 2 2" xfId="11572"/>
    <cellStyle name="Normal 12 22 2 3 2 2 2 3" xfId="11573"/>
    <cellStyle name="Normal 12 22 2 3 2 2 2 4" xfId="11574"/>
    <cellStyle name="Normal 12 22 2 3 2 2 3" xfId="11575"/>
    <cellStyle name="Normal 12 22 2 3 2 2 4" xfId="11576"/>
    <cellStyle name="Normal 12 22 2 3 2 2 5" xfId="11577"/>
    <cellStyle name="Normal 12 22 2 3 2 3" xfId="11578"/>
    <cellStyle name="Normal 12 22 2 3 2 3 2" xfId="11579"/>
    <cellStyle name="Normal 12 22 2 3 2 3 3" xfId="11580"/>
    <cellStyle name="Normal 12 22 2 3 2 3 4" xfId="11581"/>
    <cellStyle name="Normal 12 22 2 3 2 4" xfId="11582"/>
    <cellStyle name="Normal 12 22 2 3 2 5" xfId="11583"/>
    <cellStyle name="Normal 12 22 2 3 2 6" xfId="11584"/>
    <cellStyle name="Normal 12 22 2 3 3" xfId="11585"/>
    <cellStyle name="Normal 12 22 2 3 3 2" xfId="11586"/>
    <cellStyle name="Normal 12 22 2 3 3 2 2" xfId="11587"/>
    <cellStyle name="Normal 12 22 2 3 3 2 3" xfId="11588"/>
    <cellStyle name="Normal 12 22 2 3 3 2 4" xfId="11589"/>
    <cellStyle name="Normal 12 22 2 3 3 3" xfId="11590"/>
    <cellStyle name="Normal 12 22 2 3 3 4" xfId="11591"/>
    <cellStyle name="Normal 12 22 2 3 3 5" xfId="11592"/>
    <cellStyle name="Normal 12 22 2 3 3 6" xfId="11593"/>
    <cellStyle name="Normal 12 22 2 3 4" xfId="11594"/>
    <cellStyle name="Normal 12 22 2 3 4 2" xfId="11595"/>
    <cellStyle name="Normal 12 22 2 3 4 3" xfId="11596"/>
    <cellStyle name="Normal 12 22 2 3 4 4" xfId="11597"/>
    <cellStyle name="Normal 12 22 2 3 5" xfId="11598"/>
    <cellStyle name="Normal 12 22 2 3 6" xfId="11599"/>
    <cellStyle name="Normal 12 22 2 3 7" xfId="11600"/>
    <cellStyle name="Normal 12 22 2 3 8" xfId="11601"/>
    <cellStyle name="Normal 12 22 2 4" xfId="11602"/>
    <cellStyle name="Normal 12 22 2 4 2" xfId="11603"/>
    <cellStyle name="Normal 12 22 2 4 2 2" xfId="11604"/>
    <cellStyle name="Normal 12 22 2 4 2 2 2" xfId="11605"/>
    <cellStyle name="Normal 12 22 2 4 2 2 3" xfId="11606"/>
    <cellStyle name="Normal 12 22 2 4 2 2 4" xfId="11607"/>
    <cellStyle name="Normal 12 22 2 4 2 3" xfId="11608"/>
    <cellStyle name="Normal 12 22 2 4 2 4" xfId="11609"/>
    <cellStyle name="Normal 12 22 2 4 2 5" xfId="11610"/>
    <cellStyle name="Normal 12 22 2 4 3" xfId="11611"/>
    <cellStyle name="Normal 12 22 2 4 3 2" xfId="11612"/>
    <cellStyle name="Normal 12 22 2 4 3 3" xfId="11613"/>
    <cellStyle name="Normal 12 22 2 4 3 4" xfId="11614"/>
    <cellStyle name="Normal 12 22 2 4 4" xfId="11615"/>
    <cellStyle name="Normal 12 22 2 4 5" xfId="11616"/>
    <cellStyle name="Normal 12 22 2 4 6" xfId="11617"/>
    <cellStyle name="Normal 12 22 2 5" xfId="11618"/>
    <cellStyle name="Normal 12 22 2 5 2" xfId="11619"/>
    <cellStyle name="Normal 12 22 2 5 2 2" xfId="11620"/>
    <cellStyle name="Normal 12 22 2 5 2 3" xfId="11621"/>
    <cellStyle name="Normal 12 22 2 5 2 4" xfId="11622"/>
    <cellStyle name="Normal 12 22 2 5 3" xfId="11623"/>
    <cellStyle name="Normal 12 22 2 5 4" xfId="11624"/>
    <cellStyle name="Normal 12 22 2 5 5" xfId="11625"/>
    <cellStyle name="Normal 12 22 2 5 6" xfId="11626"/>
    <cellStyle name="Normal 12 22 2 6" xfId="11627"/>
    <cellStyle name="Normal 12 22 2 6 2" xfId="11628"/>
    <cellStyle name="Normal 12 22 2 6 3" xfId="11629"/>
    <cellStyle name="Normal 12 22 2 6 4" xfId="11630"/>
    <cellStyle name="Normal 12 22 2 7" xfId="11631"/>
    <cellStyle name="Normal 12 22 2 8" xfId="11632"/>
    <cellStyle name="Normal 12 22 2 9" xfId="11633"/>
    <cellStyle name="Normal 12 22 3" xfId="11634"/>
    <cellStyle name="Normal 12 22 3 2" xfId="11635"/>
    <cellStyle name="Normal 12 22 3 2 2" xfId="11636"/>
    <cellStyle name="Normal 12 22 3 2 2 2" xfId="11637"/>
    <cellStyle name="Normal 12 22 3 2 2 2 2" xfId="11638"/>
    <cellStyle name="Normal 12 22 3 2 2 2 2 2" xfId="11639"/>
    <cellStyle name="Normal 12 22 3 2 2 2 2 3" xfId="11640"/>
    <cellStyle name="Normal 12 22 3 2 2 2 2 4" xfId="11641"/>
    <cellStyle name="Normal 12 22 3 2 2 2 3" xfId="11642"/>
    <cellStyle name="Normal 12 22 3 2 2 2 4" xfId="11643"/>
    <cellStyle name="Normal 12 22 3 2 2 2 5" xfId="11644"/>
    <cellStyle name="Normal 12 22 3 2 2 3" xfId="11645"/>
    <cellStyle name="Normal 12 22 3 2 2 3 2" xfId="11646"/>
    <cellStyle name="Normal 12 22 3 2 2 3 3" xfId="11647"/>
    <cellStyle name="Normal 12 22 3 2 2 3 4" xfId="11648"/>
    <cellStyle name="Normal 12 22 3 2 2 4" xfId="11649"/>
    <cellStyle name="Normal 12 22 3 2 2 5" xfId="11650"/>
    <cellStyle name="Normal 12 22 3 2 2 6" xfId="11651"/>
    <cellStyle name="Normal 12 22 3 2 3" xfId="11652"/>
    <cellStyle name="Normal 12 22 3 2 3 2" xfId="11653"/>
    <cellStyle name="Normal 12 22 3 2 3 2 2" xfId="11654"/>
    <cellStyle name="Normal 12 22 3 2 3 2 3" xfId="11655"/>
    <cellStyle name="Normal 12 22 3 2 3 2 4" xfId="11656"/>
    <cellStyle name="Normal 12 22 3 2 3 3" xfId="11657"/>
    <cellStyle name="Normal 12 22 3 2 3 4" xfId="11658"/>
    <cellStyle name="Normal 12 22 3 2 3 5" xfId="11659"/>
    <cellStyle name="Normal 12 22 3 2 3 6" xfId="11660"/>
    <cellStyle name="Normal 12 22 3 2 4" xfId="11661"/>
    <cellStyle name="Normal 12 22 3 2 4 2" xfId="11662"/>
    <cellStyle name="Normal 12 22 3 2 4 3" xfId="11663"/>
    <cellStyle name="Normal 12 22 3 2 4 4" xfId="11664"/>
    <cellStyle name="Normal 12 22 3 2 5" xfId="11665"/>
    <cellStyle name="Normal 12 22 3 2 6" xfId="11666"/>
    <cellStyle name="Normal 12 22 3 2 7" xfId="11667"/>
    <cellStyle name="Normal 12 22 3 2 8" xfId="11668"/>
    <cellStyle name="Normal 12 22 3 3" xfId="11669"/>
    <cellStyle name="Normal 12 22 3 3 2" xfId="11670"/>
    <cellStyle name="Normal 12 22 3 3 2 2" xfId="11671"/>
    <cellStyle name="Normal 12 22 3 3 2 2 2" xfId="11672"/>
    <cellStyle name="Normal 12 22 3 3 2 2 3" xfId="11673"/>
    <cellStyle name="Normal 12 22 3 3 2 2 4" xfId="11674"/>
    <cellStyle name="Normal 12 22 3 3 2 3" xfId="11675"/>
    <cellStyle name="Normal 12 22 3 3 2 4" xfId="11676"/>
    <cellStyle name="Normal 12 22 3 3 2 5" xfId="11677"/>
    <cellStyle name="Normal 12 22 3 3 3" xfId="11678"/>
    <cellStyle name="Normal 12 22 3 3 3 2" xfId="11679"/>
    <cellStyle name="Normal 12 22 3 3 3 3" xfId="11680"/>
    <cellStyle name="Normal 12 22 3 3 3 4" xfId="11681"/>
    <cellStyle name="Normal 12 22 3 3 4" xfId="11682"/>
    <cellStyle name="Normal 12 22 3 3 5" xfId="11683"/>
    <cellStyle name="Normal 12 22 3 3 6" xfId="11684"/>
    <cellStyle name="Normal 12 22 3 4" xfId="11685"/>
    <cellStyle name="Normal 12 22 3 4 2" xfId="11686"/>
    <cellStyle name="Normal 12 22 3 4 2 2" xfId="11687"/>
    <cellStyle name="Normal 12 22 3 4 2 3" xfId="11688"/>
    <cellStyle name="Normal 12 22 3 4 2 4" xfId="11689"/>
    <cellStyle name="Normal 12 22 3 4 3" xfId="11690"/>
    <cellStyle name="Normal 12 22 3 4 4" xfId="11691"/>
    <cellStyle name="Normal 12 22 3 4 5" xfId="11692"/>
    <cellStyle name="Normal 12 22 3 4 6" xfId="11693"/>
    <cellStyle name="Normal 12 22 3 5" xfId="11694"/>
    <cellStyle name="Normal 12 22 3 5 2" xfId="11695"/>
    <cellStyle name="Normal 12 22 3 5 3" xfId="11696"/>
    <cellStyle name="Normal 12 22 3 5 4" xfId="11697"/>
    <cellStyle name="Normal 12 22 3 6" xfId="11698"/>
    <cellStyle name="Normal 12 22 3 7" xfId="11699"/>
    <cellStyle name="Normal 12 22 3 8" xfId="11700"/>
    <cellStyle name="Normal 12 22 3 9" xfId="11701"/>
    <cellStyle name="Normal 12 22 4" xfId="11702"/>
    <cellStyle name="Normal 12 22 4 2" xfId="11703"/>
    <cellStyle name="Normal 12 22 4 2 2" xfId="11704"/>
    <cellStyle name="Normal 12 22 4 2 2 2" xfId="11705"/>
    <cellStyle name="Normal 12 22 4 2 2 2 2" xfId="11706"/>
    <cellStyle name="Normal 12 22 4 2 2 2 2 2" xfId="11707"/>
    <cellStyle name="Normal 12 22 4 2 2 2 2 3" xfId="11708"/>
    <cellStyle name="Normal 12 22 4 2 2 2 2 4" xfId="11709"/>
    <cellStyle name="Normal 12 22 4 2 2 2 3" xfId="11710"/>
    <cellStyle name="Normal 12 22 4 2 2 2 4" xfId="11711"/>
    <cellStyle name="Normal 12 22 4 2 2 2 5" xfId="11712"/>
    <cellStyle name="Normal 12 22 4 2 2 3" xfId="11713"/>
    <cellStyle name="Normal 12 22 4 2 2 3 2" xfId="11714"/>
    <cellStyle name="Normal 12 22 4 2 2 3 3" xfId="11715"/>
    <cellStyle name="Normal 12 22 4 2 2 3 4" xfId="11716"/>
    <cellStyle name="Normal 12 22 4 2 2 4" xfId="11717"/>
    <cellStyle name="Normal 12 22 4 2 2 5" xfId="11718"/>
    <cellStyle name="Normal 12 22 4 2 2 6" xfId="11719"/>
    <cellStyle name="Normal 12 22 4 2 3" xfId="11720"/>
    <cellStyle name="Normal 12 22 4 2 3 2" xfId="11721"/>
    <cellStyle name="Normal 12 22 4 2 3 2 2" xfId="11722"/>
    <cellStyle name="Normal 12 22 4 2 3 2 3" xfId="11723"/>
    <cellStyle name="Normal 12 22 4 2 3 2 4" xfId="11724"/>
    <cellStyle name="Normal 12 22 4 2 3 3" xfId="11725"/>
    <cellStyle name="Normal 12 22 4 2 3 4" xfId="11726"/>
    <cellStyle name="Normal 12 22 4 2 3 5" xfId="11727"/>
    <cellStyle name="Normal 12 22 4 2 3 6" xfId="11728"/>
    <cellStyle name="Normal 12 22 4 2 4" xfId="11729"/>
    <cellStyle name="Normal 12 22 4 2 4 2" xfId="11730"/>
    <cellStyle name="Normal 12 22 4 2 4 3" xfId="11731"/>
    <cellStyle name="Normal 12 22 4 2 4 4" xfId="11732"/>
    <cellStyle name="Normal 12 22 4 2 5" xfId="11733"/>
    <cellStyle name="Normal 12 22 4 2 6" xfId="11734"/>
    <cellStyle name="Normal 12 22 4 2 7" xfId="11735"/>
    <cellStyle name="Normal 12 22 4 2 8" xfId="11736"/>
    <cellStyle name="Normal 12 22 4 3" xfId="11737"/>
    <cellStyle name="Normal 12 22 4 3 2" xfId="11738"/>
    <cellStyle name="Normal 12 22 4 3 2 2" xfId="11739"/>
    <cellStyle name="Normal 12 22 4 3 2 2 2" xfId="11740"/>
    <cellStyle name="Normal 12 22 4 3 2 2 3" xfId="11741"/>
    <cellStyle name="Normal 12 22 4 3 2 2 4" xfId="11742"/>
    <cellStyle name="Normal 12 22 4 3 2 3" xfId="11743"/>
    <cellStyle name="Normal 12 22 4 3 2 4" xfId="11744"/>
    <cellStyle name="Normal 12 22 4 3 2 5" xfId="11745"/>
    <cellStyle name="Normal 12 22 4 3 3" xfId="11746"/>
    <cellStyle name="Normal 12 22 4 3 3 2" xfId="11747"/>
    <cellStyle name="Normal 12 22 4 3 3 3" xfId="11748"/>
    <cellStyle name="Normal 12 22 4 3 3 4" xfId="11749"/>
    <cellStyle name="Normal 12 22 4 3 4" xfId="11750"/>
    <cellStyle name="Normal 12 22 4 3 5" xfId="11751"/>
    <cellStyle name="Normal 12 22 4 3 6" xfId="11752"/>
    <cellStyle name="Normal 12 22 4 4" xfId="11753"/>
    <cellStyle name="Normal 12 22 4 4 2" xfId="11754"/>
    <cellStyle name="Normal 12 22 4 4 2 2" xfId="11755"/>
    <cellStyle name="Normal 12 22 4 4 2 3" xfId="11756"/>
    <cellStyle name="Normal 12 22 4 4 2 4" xfId="11757"/>
    <cellStyle name="Normal 12 22 4 4 3" xfId="11758"/>
    <cellStyle name="Normal 12 22 4 4 4" xfId="11759"/>
    <cellStyle name="Normal 12 22 4 4 5" xfId="11760"/>
    <cellStyle name="Normal 12 22 4 4 6" xfId="11761"/>
    <cellStyle name="Normal 12 22 4 5" xfId="11762"/>
    <cellStyle name="Normal 12 22 4 5 2" xfId="11763"/>
    <cellStyle name="Normal 12 22 4 5 3" xfId="11764"/>
    <cellStyle name="Normal 12 22 4 5 4" xfId="11765"/>
    <cellStyle name="Normal 12 22 4 6" xfId="11766"/>
    <cellStyle name="Normal 12 22 4 7" xfId="11767"/>
    <cellStyle name="Normal 12 22 4 8" xfId="11768"/>
    <cellStyle name="Normal 12 22 4 9" xfId="11769"/>
    <cellStyle name="Normal 12 22 5" xfId="11770"/>
    <cellStyle name="Normal 12 22 5 2" xfId="11771"/>
    <cellStyle name="Normal 12 22 5 2 2" xfId="11772"/>
    <cellStyle name="Normal 12 22 5 2 2 2" xfId="11773"/>
    <cellStyle name="Normal 12 22 5 2 2 2 2" xfId="11774"/>
    <cellStyle name="Normal 12 22 5 2 2 2 2 2" xfId="11775"/>
    <cellStyle name="Normal 12 22 5 2 2 2 2 3" xfId="11776"/>
    <cellStyle name="Normal 12 22 5 2 2 2 2 4" xfId="11777"/>
    <cellStyle name="Normal 12 22 5 2 2 2 3" xfId="11778"/>
    <cellStyle name="Normal 12 22 5 2 2 2 4" xfId="11779"/>
    <cellStyle name="Normal 12 22 5 2 2 2 5" xfId="11780"/>
    <cellStyle name="Normal 12 22 5 2 2 3" xfId="11781"/>
    <cellStyle name="Normal 12 22 5 2 2 3 2" xfId="11782"/>
    <cellStyle name="Normal 12 22 5 2 2 3 3" xfId="11783"/>
    <cellStyle name="Normal 12 22 5 2 2 3 4" xfId="11784"/>
    <cellStyle name="Normal 12 22 5 2 2 4" xfId="11785"/>
    <cellStyle name="Normal 12 22 5 2 2 5" xfId="11786"/>
    <cellStyle name="Normal 12 22 5 2 2 6" xfId="11787"/>
    <cellStyle name="Normal 12 22 5 2 3" xfId="11788"/>
    <cellStyle name="Normal 12 22 5 2 3 2" xfId="11789"/>
    <cellStyle name="Normal 12 22 5 2 3 2 2" xfId="11790"/>
    <cellStyle name="Normal 12 22 5 2 3 2 3" xfId="11791"/>
    <cellStyle name="Normal 12 22 5 2 3 2 4" xfId="11792"/>
    <cellStyle name="Normal 12 22 5 2 3 3" xfId="11793"/>
    <cellStyle name="Normal 12 22 5 2 3 4" xfId="11794"/>
    <cellStyle name="Normal 12 22 5 2 3 5" xfId="11795"/>
    <cellStyle name="Normal 12 22 5 2 3 6" xfId="11796"/>
    <cellStyle name="Normal 12 22 5 2 4" xfId="11797"/>
    <cellStyle name="Normal 12 22 5 2 4 2" xfId="11798"/>
    <cellStyle name="Normal 12 22 5 2 4 3" xfId="11799"/>
    <cellStyle name="Normal 12 22 5 2 4 4" xfId="11800"/>
    <cellStyle name="Normal 12 22 5 2 5" xfId="11801"/>
    <cellStyle name="Normal 12 22 5 2 6" xfId="11802"/>
    <cellStyle name="Normal 12 22 5 2 7" xfId="11803"/>
    <cellStyle name="Normal 12 22 5 2 8" xfId="11804"/>
    <cellStyle name="Normal 12 22 5 3" xfId="11805"/>
    <cellStyle name="Normal 12 22 5 3 2" xfId="11806"/>
    <cellStyle name="Normal 12 22 5 3 2 2" xfId="11807"/>
    <cellStyle name="Normal 12 22 5 3 2 2 2" xfId="11808"/>
    <cellStyle name="Normal 12 22 5 3 2 2 3" xfId="11809"/>
    <cellStyle name="Normal 12 22 5 3 2 2 4" xfId="11810"/>
    <cellStyle name="Normal 12 22 5 3 2 3" xfId="11811"/>
    <cellStyle name="Normal 12 22 5 3 2 4" xfId="11812"/>
    <cellStyle name="Normal 12 22 5 3 2 5" xfId="11813"/>
    <cellStyle name="Normal 12 22 5 3 3" xfId="11814"/>
    <cellStyle name="Normal 12 22 5 3 3 2" xfId="11815"/>
    <cellStyle name="Normal 12 22 5 3 3 3" xfId="11816"/>
    <cellStyle name="Normal 12 22 5 3 3 4" xfId="11817"/>
    <cellStyle name="Normal 12 22 5 3 4" xfId="11818"/>
    <cellStyle name="Normal 12 22 5 3 5" xfId="11819"/>
    <cellStyle name="Normal 12 22 5 3 6" xfId="11820"/>
    <cellStyle name="Normal 12 22 5 4" xfId="11821"/>
    <cellStyle name="Normal 12 22 5 4 2" xfId="11822"/>
    <cellStyle name="Normal 12 22 5 4 2 2" xfId="11823"/>
    <cellStyle name="Normal 12 22 5 4 2 3" xfId="11824"/>
    <cellStyle name="Normal 12 22 5 4 2 4" xfId="11825"/>
    <cellStyle name="Normal 12 22 5 4 3" xfId="11826"/>
    <cellStyle name="Normal 12 22 5 4 4" xfId="11827"/>
    <cellStyle name="Normal 12 22 5 4 5" xfId="11828"/>
    <cellStyle name="Normal 12 22 5 4 6" xfId="11829"/>
    <cellStyle name="Normal 12 22 5 5" xfId="11830"/>
    <cellStyle name="Normal 12 22 5 5 2" xfId="11831"/>
    <cellStyle name="Normal 12 22 5 5 3" xfId="11832"/>
    <cellStyle name="Normal 12 22 5 5 4" xfId="11833"/>
    <cellStyle name="Normal 12 22 5 6" xfId="11834"/>
    <cellStyle name="Normal 12 22 5 7" xfId="11835"/>
    <cellStyle name="Normal 12 22 5 8" xfId="11836"/>
    <cellStyle name="Normal 12 22 5 9" xfId="11837"/>
    <cellStyle name="Normal 12 22 6" xfId="11838"/>
    <cellStyle name="Normal 12 22 6 2" xfId="11839"/>
    <cellStyle name="Normal 12 22 6 2 2" xfId="11840"/>
    <cellStyle name="Normal 12 22 6 2 2 2" xfId="11841"/>
    <cellStyle name="Normal 12 22 6 2 2 2 2" xfId="11842"/>
    <cellStyle name="Normal 12 22 6 2 2 2 3" xfId="11843"/>
    <cellStyle name="Normal 12 22 6 2 2 2 4" xfId="11844"/>
    <cellStyle name="Normal 12 22 6 2 2 3" xfId="11845"/>
    <cellStyle name="Normal 12 22 6 2 2 4" xfId="11846"/>
    <cellStyle name="Normal 12 22 6 2 2 5" xfId="11847"/>
    <cellStyle name="Normal 12 22 6 2 3" xfId="11848"/>
    <cellStyle name="Normal 12 22 6 2 3 2" xfId="11849"/>
    <cellStyle name="Normal 12 22 6 2 3 3" xfId="11850"/>
    <cellStyle name="Normal 12 22 6 2 3 4" xfId="11851"/>
    <cellStyle name="Normal 12 22 6 2 4" xfId="11852"/>
    <cellStyle name="Normal 12 22 6 2 5" xfId="11853"/>
    <cellStyle name="Normal 12 22 6 2 6" xfId="11854"/>
    <cellStyle name="Normal 12 22 6 3" xfId="11855"/>
    <cellStyle name="Normal 12 22 6 3 2" xfId="11856"/>
    <cellStyle name="Normal 12 22 6 3 2 2" xfId="11857"/>
    <cellStyle name="Normal 12 22 6 3 2 3" xfId="11858"/>
    <cellStyle name="Normal 12 22 6 3 2 4" xfId="11859"/>
    <cellStyle name="Normal 12 22 6 3 3" xfId="11860"/>
    <cellStyle name="Normal 12 22 6 3 4" xfId="11861"/>
    <cellStyle name="Normal 12 22 6 3 5" xfId="11862"/>
    <cellStyle name="Normal 12 22 6 3 6" xfId="11863"/>
    <cellStyle name="Normal 12 22 6 4" xfId="11864"/>
    <cellStyle name="Normal 12 22 6 4 2" xfId="11865"/>
    <cellStyle name="Normal 12 22 6 4 3" xfId="11866"/>
    <cellStyle name="Normal 12 22 6 4 4" xfId="11867"/>
    <cellStyle name="Normal 12 22 6 5" xfId="11868"/>
    <cellStyle name="Normal 12 22 6 6" xfId="11869"/>
    <cellStyle name="Normal 12 22 6 7" xfId="11870"/>
    <cellStyle name="Normal 12 22 6 8" xfId="11871"/>
    <cellStyle name="Normal 12 22 7" xfId="11872"/>
    <cellStyle name="Normal 12 22 7 2" xfId="11873"/>
    <cellStyle name="Normal 12 22 7 2 2" xfId="11874"/>
    <cellStyle name="Normal 12 22 7 2 2 2" xfId="11875"/>
    <cellStyle name="Normal 12 22 7 2 2 3" xfId="11876"/>
    <cellStyle name="Normal 12 22 7 2 2 4" xfId="11877"/>
    <cellStyle name="Normal 12 22 7 2 3" xfId="11878"/>
    <cellStyle name="Normal 12 22 7 2 4" xfId="11879"/>
    <cellStyle name="Normal 12 22 7 2 5" xfId="11880"/>
    <cellStyle name="Normal 12 22 7 3" xfId="11881"/>
    <cellStyle name="Normal 12 22 7 3 2" xfId="11882"/>
    <cellStyle name="Normal 12 22 7 3 3" xfId="11883"/>
    <cellStyle name="Normal 12 22 7 3 4" xfId="11884"/>
    <cellStyle name="Normal 12 22 7 4" xfId="11885"/>
    <cellStyle name="Normal 12 22 7 5" xfId="11886"/>
    <cellStyle name="Normal 12 22 7 6" xfId="11887"/>
    <cellStyle name="Normal 12 22 8" xfId="11888"/>
    <cellStyle name="Normal 12 22 8 2" xfId="11889"/>
    <cellStyle name="Normal 12 22 8 2 2" xfId="11890"/>
    <cellStyle name="Normal 12 22 8 2 3" xfId="11891"/>
    <cellStyle name="Normal 12 22 8 2 4" xfId="11892"/>
    <cellStyle name="Normal 12 22 8 3" xfId="11893"/>
    <cellStyle name="Normal 12 22 8 4" xfId="11894"/>
    <cellStyle name="Normal 12 22 8 5" xfId="11895"/>
    <cellStyle name="Normal 12 22 8 6" xfId="11896"/>
    <cellStyle name="Normal 12 22 9" xfId="11897"/>
    <cellStyle name="Normal 12 22 9 2" xfId="11898"/>
    <cellStyle name="Normal 12 22 9 3" xfId="11899"/>
    <cellStyle name="Normal 12 22 9 4" xfId="11900"/>
    <cellStyle name="Normal 12 23" xfId="11901"/>
    <cellStyle name="Normal 12 23 10" xfId="11902"/>
    <cellStyle name="Normal 12 23 11" xfId="11903"/>
    <cellStyle name="Normal 12 23 12" xfId="11904"/>
    <cellStyle name="Normal 12 23 2" xfId="11905"/>
    <cellStyle name="Normal 12 23 2 10" xfId="11906"/>
    <cellStyle name="Normal 12 23 2 2" xfId="11907"/>
    <cellStyle name="Normal 12 23 2 2 2" xfId="11908"/>
    <cellStyle name="Normal 12 23 2 2 2 2" xfId="11909"/>
    <cellStyle name="Normal 12 23 2 2 2 2 2" xfId="11910"/>
    <cellStyle name="Normal 12 23 2 2 2 2 2 2" xfId="11911"/>
    <cellStyle name="Normal 12 23 2 2 2 2 2 2 2" xfId="11912"/>
    <cellStyle name="Normal 12 23 2 2 2 2 2 2 3" xfId="11913"/>
    <cellStyle name="Normal 12 23 2 2 2 2 2 2 4" xfId="11914"/>
    <cellStyle name="Normal 12 23 2 2 2 2 2 3" xfId="11915"/>
    <cellStyle name="Normal 12 23 2 2 2 2 2 4" xfId="11916"/>
    <cellStyle name="Normal 12 23 2 2 2 2 2 5" xfId="11917"/>
    <cellStyle name="Normal 12 23 2 2 2 2 3" xfId="11918"/>
    <cellStyle name="Normal 12 23 2 2 2 2 3 2" xfId="11919"/>
    <cellStyle name="Normal 12 23 2 2 2 2 3 3" xfId="11920"/>
    <cellStyle name="Normal 12 23 2 2 2 2 3 4" xfId="11921"/>
    <cellStyle name="Normal 12 23 2 2 2 2 4" xfId="11922"/>
    <cellStyle name="Normal 12 23 2 2 2 2 5" xfId="11923"/>
    <cellStyle name="Normal 12 23 2 2 2 2 6" xfId="11924"/>
    <cellStyle name="Normal 12 23 2 2 2 3" xfId="11925"/>
    <cellStyle name="Normal 12 23 2 2 2 3 2" xfId="11926"/>
    <cellStyle name="Normal 12 23 2 2 2 3 2 2" xfId="11927"/>
    <cellStyle name="Normal 12 23 2 2 2 3 2 3" xfId="11928"/>
    <cellStyle name="Normal 12 23 2 2 2 3 2 4" xfId="11929"/>
    <cellStyle name="Normal 12 23 2 2 2 3 3" xfId="11930"/>
    <cellStyle name="Normal 12 23 2 2 2 3 4" xfId="11931"/>
    <cellStyle name="Normal 12 23 2 2 2 3 5" xfId="11932"/>
    <cellStyle name="Normal 12 23 2 2 2 3 6" xfId="11933"/>
    <cellStyle name="Normal 12 23 2 2 2 4" xfId="11934"/>
    <cellStyle name="Normal 12 23 2 2 2 4 2" xfId="11935"/>
    <cellStyle name="Normal 12 23 2 2 2 4 3" xfId="11936"/>
    <cellStyle name="Normal 12 23 2 2 2 4 4" xfId="11937"/>
    <cellStyle name="Normal 12 23 2 2 2 5" xfId="11938"/>
    <cellStyle name="Normal 12 23 2 2 2 6" xfId="11939"/>
    <cellStyle name="Normal 12 23 2 2 2 7" xfId="11940"/>
    <cellStyle name="Normal 12 23 2 2 2 8" xfId="11941"/>
    <cellStyle name="Normal 12 23 2 2 3" xfId="11942"/>
    <cellStyle name="Normal 12 23 2 2 3 2" xfId="11943"/>
    <cellStyle name="Normal 12 23 2 2 3 2 2" xfId="11944"/>
    <cellStyle name="Normal 12 23 2 2 3 2 2 2" xfId="11945"/>
    <cellStyle name="Normal 12 23 2 2 3 2 2 3" xfId="11946"/>
    <cellStyle name="Normal 12 23 2 2 3 2 2 4" xfId="11947"/>
    <cellStyle name="Normal 12 23 2 2 3 2 3" xfId="11948"/>
    <cellStyle name="Normal 12 23 2 2 3 2 4" xfId="11949"/>
    <cellStyle name="Normal 12 23 2 2 3 2 5" xfId="11950"/>
    <cellStyle name="Normal 12 23 2 2 3 3" xfId="11951"/>
    <cellStyle name="Normal 12 23 2 2 3 3 2" xfId="11952"/>
    <cellStyle name="Normal 12 23 2 2 3 3 3" xfId="11953"/>
    <cellStyle name="Normal 12 23 2 2 3 3 4" xfId="11954"/>
    <cellStyle name="Normal 12 23 2 2 3 4" xfId="11955"/>
    <cellStyle name="Normal 12 23 2 2 3 5" xfId="11956"/>
    <cellStyle name="Normal 12 23 2 2 3 6" xfId="11957"/>
    <cellStyle name="Normal 12 23 2 2 4" xfId="11958"/>
    <cellStyle name="Normal 12 23 2 2 4 2" xfId="11959"/>
    <cellStyle name="Normal 12 23 2 2 4 2 2" xfId="11960"/>
    <cellStyle name="Normal 12 23 2 2 4 2 3" xfId="11961"/>
    <cellStyle name="Normal 12 23 2 2 4 2 4" xfId="11962"/>
    <cellStyle name="Normal 12 23 2 2 4 3" xfId="11963"/>
    <cellStyle name="Normal 12 23 2 2 4 4" xfId="11964"/>
    <cellStyle name="Normal 12 23 2 2 4 5" xfId="11965"/>
    <cellStyle name="Normal 12 23 2 2 4 6" xfId="11966"/>
    <cellStyle name="Normal 12 23 2 2 5" xfId="11967"/>
    <cellStyle name="Normal 12 23 2 2 5 2" xfId="11968"/>
    <cellStyle name="Normal 12 23 2 2 5 3" xfId="11969"/>
    <cellStyle name="Normal 12 23 2 2 5 4" xfId="11970"/>
    <cellStyle name="Normal 12 23 2 2 6" xfId="11971"/>
    <cellStyle name="Normal 12 23 2 2 7" xfId="11972"/>
    <cellStyle name="Normal 12 23 2 2 8" xfId="11973"/>
    <cellStyle name="Normal 12 23 2 2 9" xfId="11974"/>
    <cellStyle name="Normal 12 23 2 3" xfId="11975"/>
    <cellStyle name="Normal 12 23 2 3 2" xfId="11976"/>
    <cellStyle name="Normal 12 23 2 3 2 2" xfId="11977"/>
    <cellStyle name="Normal 12 23 2 3 2 2 2" xfId="11978"/>
    <cellStyle name="Normal 12 23 2 3 2 2 2 2" xfId="11979"/>
    <cellStyle name="Normal 12 23 2 3 2 2 2 3" xfId="11980"/>
    <cellStyle name="Normal 12 23 2 3 2 2 2 4" xfId="11981"/>
    <cellStyle name="Normal 12 23 2 3 2 2 3" xfId="11982"/>
    <cellStyle name="Normal 12 23 2 3 2 2 4" xfId="11983"/>
    <cellStyle name="Normal 12 23 2 3 2 2 5" xfId="11984"/>
    <cellStyle name="Normal 12 23 2 3 2 3" xfId="11985"/>
    <cellStyle name="Normal 12 23 2 3 2 3 2" xfId="11986"/>
    <cellStyle name="Normal 12 23 2 3 2 3 3" xfId="11987"/>
    <cellStyle name="Normal 12 23 2 3 2 3 4" xfId="11988"/>
    <cellStyle name="Normal 12 23 2 3 2 4" xfId="11989"/>
    <cellStyle name="Normal 12 23 2 3 2 5" xfId="11990"/>
    <cellStyle name="Normal 12 23 2 3 2 6" xfId="11991"/>
    <cellStyle name="Normal 12 23 2 3 3" xfId="11992"/>
    <cellStyle name="Normal 12 23 2 3 3 2" xfId="11993"/>
    <cellStyle name="Normal 12 23 2 3 3 2 2" xfId="11994"/>
    <cellStyle name="Normal 12 23 2 3 3 2 3" xfId="11995"/>
    <cellStyle name="Normal 12 23 2 3 3 2 4" xfId="11996"/>
    <cellStyle name="Normal 12 23 2 3 3 3" xfId="11997"/>
    <cellStyle name="Normal 12 23 2 3 3 4" xfId="11998"/>
    <cellStyle name="Normal 12 23 2 3 3 5" xfId="11999"/>
    <cellStyle name="Normal 12 23 2 3 3 6" xfId="12000"/>
    <cellStyle name="Normal 12 23 2 3 4" xfId="12001"/>
    <cellStyle name="Normal 12 23 2 3 4 2" xfId="12002"/>
    <cellStyle name="Normal 12 23 2 3 4 3" xfId="12003"/>
    <cellStyle name="Normal 12 23 2 3 4 4" xfId="12004"/>
    <cellStyle name="Normal 12 23 2 3 5" xfId="12005"/>
    <cellStyle name="Normal 12 23 2 3 6" xfId="12006"/>
    <cellStyle name="Normal 12 23 2 3 7" xfId="12007"/>
    <cellStyle name="Normal 12 23 2 3 8" xfId="12008"/>
    <cellStyle name="Normal 12 23 2 4" xfId="12009"/>
    <cellStyle name="Normal 12 23 2 4 2" xfId="12010"/>
    <cellStyle name="Normal 12 23 2 4 2 2" xfId="12011"/>
    <cellStyle name="Normal 12 23 2 4 2 2 2" xfId="12012"/>
    <cellStyle name="Normal 12 23 2 4 2 2 3" xfId="12013"/>
    <cellStyle name="Normal 12 23 2 4 2 2 4" xfId="12014"/>
    <cellStyle name="Normal 12 23 2 4 2 3" xfId="12015"/>
    <cellStyle name="Normal 12 23 2 4 2 4" xfId="12016"/>
    <cellStyle name="Normal 12 23 2 4 2 5" xfId="12017"/>
    <cellStyle name="Normal 12 23 2 4 3" xfId="12018"/>
    <cellStyle name="Normal 12 23 2 4 3 2" xfId="12019"/>
    <cellStyle name="Normal 12 23 2 4 3 3" xfId="12020"/>
    <cellStyle name="Normal 12 23 2 4 3 4" xfId="12021"/>
    <cellStyle name="Normal 12 23 2 4 4" xfId="12022"/>
    <cellStyle name="Normal 12 23 2 4 5" xfId="12023"/>
    <cellStyle name="Normal 12 23 2 4 6" xfId="12024"/>
    <cellStyle name="Normal 12 23 2 5" xfId="12025"/>
    <cellStyle name="Normal 12 23 2 5 2" xfId="12026"/>
    <cellStyle name="Normal 12 23 2 5 2 2" xfId="12027"/>
    <cellStyle name="Normal 12 23 2 5 2 3" xfId="12028"/>
    <cellStyle name="Normal 12 23 2 5 2 4" xfId="12029"/>
    <cellStyle name="Normal 12 23 2 5 3" xfId="12030"/>
    <cellStyle name="Normal 12 23 2 5 4" xfId="12031"/>
    <cellStyle name="Normal 12 23 2 5 5" xfId="12032"/>
    <cellStyle name="Normal 12 23 2 5 6" xfId="12033"/>
    <cellStyle name="Normal 12 23 2 6" xfId="12034"/>
    <cellStyle name="Normal 12 23 2 6 2" xfId="12035"/>
    <cellStyle name="Normal 12 23 2 6 3" xfId="12036"/>
    <cellStyle name="Normal 12 23 2 6 4" xfId="12037"/>
    <cellStyle name="Normal 12 23 2 7" xfId="12038"/>
    <cellStyle name="Normal 12 23 2 8" xfId="12039"/>
    <cellStyle name="Normal 12 23 2 9" xfId="12040"/>
    <cellStyle name="Normal 12 23 3" xfId="12041"/>
    <cellStyle name="Normal 12 23 3 2" xfId="12042"/>
    <cellStyle name="Normal 12 23 3 2 2" xfId="12043"/>
    <cellStyle name="Normal 12 23 3 2 2 2" xfId="12044"/>
    <cellStyle name="Normal 12 23 3 2 2 2 2" xfId="12045"/>
    <cellStyle name="Normal 12 23 3 2 2 2 2 2" xfId="12046"/>
    <cellStyle name="Normal 12 23 3 2 2 2 2 3" xfId="12047"/>
    <cellStyle name="Normal 12 23 3 2 2 2 2 4" xfId="12048"/>
    <cellStyle name="Normal 12 23 3 2 2 2 3" xfId="12049"/>
    <cellStyle name="Normal 12 23 3 2 2 2 4" xfId="12050"/>
    <cellStyle name="Normal 12 23 3 2 2 2 5" xfId="12051"/>
    <cellStyle name="Normal 12 23 3 2 2 3" xfId="12052"/>
    <cellStyle name="Normal 12 23 3 2 2 3 2" xfId="12053"/>
    <cellStyle name="Normal 12 23 3 2 2 3 3" xfId="12054"/>
    <cellStyle name="Normal 12 23 3 2 2 3 4" xfId="12055"/>
    <cellStyle name="Normal 12 23 3 2 2 4" xfId="12056"/>
    <cellStyle name="Normal 12 23 3 2 2 5" xfId="12057"/>
    <cellStyle name="Normal 12 23 3 2 2 6" xfId="12058"/>
    <cellStyle name="Normal 12 23 3 2 3" xfId="12059"/>
    <cellStyle name="Normal 12 23 3 2 3 2" xfId="12060"/>
    <cellStyle name="Normal 12 23 3 2 3 2 2" xfId="12061"/>
    <cellStyle name="Normal 12 23 3 2 3 2 3" xfId="12062"/>
    <cellStyle name="Normal 12 23 3 2 3 2 4" xfId="12063"/>
    <cellStyle name="Normal 12 23 3 2 3 3" xfId="12064"/>
    <cellStyle name="Normal 12 23 3 2 3 4" xfId="12065"/>
    <cellStyle name="Normal 12 23 3 2 3 5" xfId="12066"/>
    <cellStyle name="Normal 12 23 3 2 3 6" xfId="12067"/>
    <cellStyle name="Normal 12 23 3 2 4" xfId="12068"/>
    <cellStyle name="Normal 12 23 3 2 4 2" xfId="12069"/>
    <cellStyle name="Normal 12 23 3 2 4 3" xfId="12070"/>
    <cellStyle name="Normal 12 23 3 2 4 4" xfId="12071"/>
    <cellStyle name="Normal 12 23 3 2 5" xfId="12072"/>
    <cellStyle name="Normal 12 23 3 2 6" xfId="12073"/>
    <cellStyle name="Normal 12 23 3 2 7" xfId="12074"/>
    <cellStyle name="Normal 12 23 3 2 8" xfId="12075"/>
    <cellStyle name="Normal 12 23 3 3" xfId="12076"/>
    <cellStyle name="Normal 12 23 3 3 2" xfId="12077"/>
    <cellStyle name="Normal 12 23 3 3 2 2" xfId="12078"/>
    <cellStyle name="Normal 12 23 3 3 2 2 2" xfId="12079"/>
    <cellStyle name="Normal 12 23 3 3 2 2 3" xfId="12080"/>
    <cellStyle name="Normal 12 23 3 3 2 2 4" xfId="12081"/>
    <cellStyle name="Normal 12 23 3 3 2 3" xfId="12082"/>
    <cellStyle name="Normal 12 23 3 3 2 4" xfId="12083"/>
    <cellStyle name="Normal 12 23 3 3 2 5" xfId="12084"/>
    <cellStyle name="Normal 12 23 3 3 3" xfId="12085"/>
    <cellStyle name="Normal 12 23 3 3 3 2" xfId="12086"/>
    <cellStyle name="Normal 12 23 3 3 3 3" xfId="12087"/>
    <cellStyle name="Normal 12 23 3 3 3 4" xfId="12088"/>
    <cellStyle name="Normal 12 23 3 3 4" xfId="12089"/>
    <cellStyle name="Normal 12 23 3 3 5" xfId="12090"/>
    <cellStyle name="Normal 12 23 3 3 6" xfId="12091"/>
    <cellStyle name="Normal 12 23 3 4" xfId="12092"/>
    <cellStyle name="Normal 12 23 3 4 2" xfId="12093"/>
    <cellStyle name="Normal 12 23 3 4 2 2" xfId="12094"/>
    <cellStyle name="Normal 12 23 3 4 2 3" xfId="12095"/>
    <cellStyle name="Normal 12 23 3 4 2 4" xfId="12096"/>
    <cellStyle name="Normal 12 23 3 4 3" xfId="12097"/>
    <cellStyle name="Normal 12 23 3 4 4" xfId="12098"/>
    <cellStyle name="Normal 12 23 3 4 5" xfId="12099"/>
    <cellStyle name="Normal 12 23 3 4 6" xfId="12100"/>
    <cellStyle name="Normal 12 23 3 5" xfId="12101"/>
    <cellStyle name="Normal 12 23 3 5 2" xfId="12102"/>
    <cellStyle name="Normal 12 23 3 5 3" xfId="12103"/>
    <cellStyle name="Normal 12 23 3 5 4" xfId="12104"/>
    <cellStyle name="Normal 12 23 3 6" xfId="12105"/>
    <cellStyle name="Normal 12 23 3 7" xfId="12106"/>
    <cellStyle name="Normal 12 23 3 8" xfId="12107"/>
    <cellStyle name="Normal 12 23 3 9" xfId="12108"/>
    <cellStyle name="Normal 12 23 4" xfId="12109"/>
    <cellStyle name="Normal 12 23 4 2" xfId="12110"/>
    <cellStyle name="Normal 12 23 4 2 2" xfId="12111"/>
    <cellStyle name="Normal 12 23 4 2 2 2" xfId="12112"/>
    <cellStyle name="Normal 12 23 4 2 2 2 2" xfId="12113"/>
    <cellStyle name="Normal 12 23 4 2 2 2 2 2" xfId="12114"/>
    <cellStyle name="Normal 12 23 4 2 2 2 2 3" xfId="12115"/>
    <cellStyle name="Normal 12 23 4 2 2 2 2 4" xfId="12116"/>
    <cellStyle name="Normal 12 23 4 2 2 2 3" xfId="12117"/>
    <cellStyle name="Normal 12 23 4 2 2 2 4" xfId="12118"/>
    <cellStyle name="Normal 12 23 4 2 2 2 5" xfId="12119"/>
    <cellStyle name="Normal 12 23 4 2 2 3" xfId="12120"/>
    <cellStyle name="Normal 12 23 4 2 2 3 2" xfId="12121"/>
    <cellStyle name="Normal 12 23 4 2 2 3 3" xfId="12122"/>
    <cellStyle name="Normal 12 23 4 2 2 3 4" xfId="12123"/>
    <cellStyle name="Normal 12 23 4 2 2 4" xfId="12124"/>
    <cellStyle name="Normal 12 23 4 2 2 5" xfId="12125"/>
    <cellStyle name="Normal 12 23 4 2 2 6" xfId="12126"/>
    <cellStyle name="Normal 12 23 4 2 3" xfId="12127"/>
    <cellStyle name="Normal 12 23 4 2 3 2" xfId="12128"/>
    <cellStyle name="Normal 12 23 4 2 3 2 2" xfId="12129"/>
    <cellStyle name="Normal 12 23 4 2 3 2 3" xfId="12130"/>
    <cellStyle name="Normal 12 23 4 2 3 2 4" xfId="12131"/>
    <cellStyle name="Normal 12 23 4 2 3 3" xfId="12132"/>
    <cellStyle name="Normal 12 23 4 2 3 4" xfId="12133"/>
    <cellStyle name="Normal 12 23 4 2 3 5" xfId="12134"/>
    <cellStyle name="Normal 12 23 4 2 3 6" xfId="12135"/>
    <cellStyle name="Normal 12 23 4 2 4" xfId="12136"/>
    <cellStyle name="Normal 12 23 4 2 4 2" xfId="12137"/>
    <cellStyle name="Normal 12 23 4 2 4 3" xfId="12138"/>
    <cellStyle name="Normal 12 23 4 2 4 4" xfId="12139"/>
    <cellStyle name="Normal 12 23 4 2 5" xfId="12140"/>
    <cellStyle name="Normal 12 23 4 2 6" xfId="12141"/>
    <cellStyle name="Normal 12 23 4 2 7" xfId="12142"/>
    <cellStyle name="Normal 12 23 4 2 8" xfId="12143"/>
    <cellStyle name="Normal 12 23 4 3" xfId="12144"/>
    <cellStyle name="Normal 12 23 4 3 2" xfId="12145"/>
    <cellStyle name="Normal 12 23 4 3 2 2" xfId="12146"/>
    <cellStyle name="Normal 12 23 4 3 2 2 2" xfId="12147"/>
    <cellStyle name="Normal 12 23 4 3 2 2 3" xfId="12148"/>
    <cellStyle name="Normal 12 23 4 3 2 2 4" xfId="12149"/>
    <cellStyle name="Normal 12 23 4 3 2 3" xfId="12150"/>
    <cellStyle name="Normal 12 23 4 3 2 4" xfId="12151"/>
    <cellStyle name="Normal 12 23 4 3 2 5" xfId="12152"/>
    <cellStyle name="Normal 12 23 4 3 3" xfId="12153"/>
    <cellStyle name="Normal 12 23 4 3 3 2" xfId="12154"/>
    <cellStyle name="Normal 12 23 4 3 3 3" xfId="12155"/>
    <cellStyle name="Normal 12 23 4 3 3 4" xfId="12156"/>
    <cellStyle name="Normal 12 23 4 3 4" xfId="12157"/>
    <cellStyle name="Normal 12 23 4 3 5" xfId="12158"/>
    <cellStyle name="Normal 12 23 4 3 6" xfId="12159"/>
    <cellStyle name="Normal 12 23 4 4" xfId="12160"/>
    <cellStyle name="Normal 12 23 4 4 2" xfId="12161"/>
    <cellStyle name="Normal 12 23 4 4 2 2" xfId="12162"/>
    <cellStyle name="Normal 12 23 4 4 2 3" xfId="12163"/>
    <cellStyle name="Normal 12 23 4 4 2 4" xfId="12164"/>
    <cellStyle name="Normal 12 23 4 4 3" xfId="12165"/>
    <cellStyle name="Normal 12 23 4 4 4" xfId="12166"/>
    <cellStyle name="Normal 12 23 4 4 5" xfId="12167"/>
    <cellStyle name="Normal 12 23 4 4 6" xfId="12168"/>
    <cellStyle name="Normal 12 23 4 5" xfId="12169"/>
    <cellStyle name="Normal 12 23 4 5 2" xfId="12170"/>
    <cellStyle name="Normal 12 23 4 5 3" xfId="12171"/>
    <cellStyle name="Normal 12 23 4 5 4" xfId="12172"/>
    <cellStyle name="Normal 12 23 4 6" xfId="12173"/>
    <cellStyle name="Normal 12 23 4 7" xfId="12174"/>
    <cellStyle name="Normal 12 23 4 8" xfId="12175"/>
    <cellStyle name="Normal 12 23 4 9" xfId="12176"/>
    <cellStyle name="Normal 12 23 5" xfId="12177"/>
    <cellStyle name="Normal 12 23 5 2" xfId="12178"/>
    <cellStyle name="Normal 12 23 5 2 2" xfId="12179"/>
    <cellStyle name="Normal 12 23 5 2 2 2" xfId="12180"/>
    <cellStyle name="Normal 12 23 5 2 2 2 2" xfId="12181"/>
    <cellStyle name="Normal 12 23 5 2 2 2 3" xfId="12182"/>
    <cellStyle name="Normal 12 23 5 2 2 2 4" xfId="12183"/>
    <cellStyle name="Normal 12 23 5 2 2 3" xfId="12184"/>
    <cellStyle name="Normal 12 23 5 2 2 4" xfId="12185"/>
    <cellStyle name="Normal 12 23 5 2 2 5" xfId="12186"/>
    <cellStyle name="Normal 12 23 5 2 3" xfId="12187"/>
    <cellStyle name="Normal 12 23 5 2 3 2" xfId="12188"/>
    <cellStyle name="Normal 12 23 5 2 3 3" xfId="12189"/>
    <cellStyle name="Normal 12 23 5 2 3 4" xfId="12190"/>
    <cellStyle name="Normal 12 23 5 2 4" xfId="12191"/>
    <cellStyle name="Normal 12 23 5 2 5" xfId="12192"/>
    <cellStyle name="Normal 12 23 5 2 6" xfId="12193"/>
    <cellStyle name="Normal 12 23 5 3" xfId="12194"/>
    <cellStyle name="Normal 12 23 5 3 2" xfId="12195"/>
    <cellStyle name="Normal 12 23 5 3 2 2" xfId="12196"/>
    <cellStyle name="Normal 12 23 5 3 2 3" xfId="12197"/>
    <cellStyle name="Normal 12 23 5 3 2 4" xfId="12198"/>
    <cellStyle name="Normal 12 23 5 3 3" xfId="12199"/>
    <cellStyle name="Normal 12 23 5 3 4" xfId="12200"/>
    <cellStyle name="Normal 12 23 5 3 5" xfId="12201"/>
    <cellStyle name="Normal 12 23 5 3 6" xfId="12202"/>
    <cellStyle name="Normal 12 23 5 4" xfId="12203"/>
    <cellStyle name="Normal 12 23 5 4 2" xfId="12204"/>
    <cellStyle name="Normal 12 23 5 4 3" xfId="12205"/>
    <cellStyle name="Normal 12 23 5 4 4" xfId="12206"/>
    <cellStyle name="Normal 12 23 5 5" xfId="12207"/>
    <cellStyle name="Normal 12 23 5 6" xfId="12208"/>
    <cellStyle name="Normal 12 23 5 7" xfId="12209"/>
    <cellStyle name="Normal 12 23 5 8" xfId="12210"/>
    <cellStyle name="Normal 12 23 6" xfId="12211"/>
    <cellStyle name="Normal 12 23 6 2" xfId="12212"/>
    <cellStyle name="Normal 12 23 6 2 2" xfId="12213"/>
    <cellStyle name="Normal 12 23 6 2 2 2" xfId="12214"/>
    <cellStyle name="Normal 12 23 6 2 2 3" xfId="12215"/>
    <cellStyle name="Normal 12 23 6 2 2 4" xfId="12216"/>
    <cellStyle name="Normal 12 23 6 2 3" xfId="12217"/>
    <cellStyle name="Normal 12 23 6 2 4" xfId="12218"/>
    <cellStyle name="Normal 12 23 6 2 5" xfId="12219"/>
    <cellStyle name="Normal 12 23 6 3" xfId="12220"/>
    <cellStyle name="Normal 12 23 6 3 2" xfId="12221"/>
    <cellStyle name="Normal 12 23 6 3 3" xfId="12222"/>
    <cellStyle name="Normal 12 23 6 3 4" xfId="12223"/>
    <cellStyle name="Normal 12 23 6 4" xfId="12224"/>
    <cellStyle name="Normal 12 23 6 5" xfId="12225"/>
    <cellStyle name="Normal 12 23 6 6" xfId="12226"/>
    <cellStyle name="Normal 12 23 7" xfId="12227"/>
    <cellStyle name="Normal 12 23 7 2" xfId="12228"/>
    <cellStyle name="Normal 12 23 7 2 2" xfId="12229"/>
    <cellStyle name="Normal 12 23 7 2 3" xfId="12230"/>
    <cellStyle name="Normal 12 23 7 2 4" xfId="12231"/>
    <cellStyle name="Normal 12 23 7 3" xfId="12232"/>
    <cellStyle name="Normal 12 23 7 4" xfId="12233"/>
    <cellStyle name="Normal 12 23 7 5" xfId="12234"/>
    <cellStyle name="Normal 12 23 7 6" xfId="12235"/>
    <cellStyle name="Normal 12 23 8" xfId="12236"/>
    <cellStyle name="Normal 12 23 8 2" xfId="12237"/>
    <cellStyle name="Normal 12 23 8 3" xfId="12238"/>
    <cellStyle name="Normal 12 23 8 4" xfId="12239"/>
    <cellStyle name="Normal 12 23 9" xfId="12240"/>
    <cellStyle name="Normal 12 24" xfId="12241"/>
    <cellStyle name="Normal 12 24 10" xfId="12242"/>
    <cellStyle name="Normal 12 24 11" xfId="12243"/>
    <cellStyle name="Normal 12 24 12" xfId="12244"/>
    <cellStyle name="Normal 12 24 2" xfId="12245"/>
    <cellStyle name="Normal 12 24 2 10" xfId="12246"/>
    <cellStyle name="Normal 12 24 2 2" xfId="12247"/>
    <cellStyle name="Normal 12 24 2 2 2" xfId="12248"/>
    <cellStyle name="Normal 12 24 2 2 2 2" xfId="12249"/>
    <cellStyle name="Normal 12 24 2 2 2 2 2" xfId="12250"/>
    <cellStyle name="Normal 12 24 2 2 2 2 2 2" xfId="12251"/>
    <cellStyle name="Normal 12 24 2 2 2 2 2 2 2" xfId="12252"/>
    <cellStyle name="Normal 12 24 2 2 2 2 2 2 3" xfId="12253"/>
    <cellStyle name="Normal 12 24 2 2 2 2 2 2 4" xfId="12254"/>
    <cellStyle name="Normal 12 24 2 2 2 2 2 3" xfId="12255"/>
    <cellStyle name="Normal 12 24 2 2 2 2 2 4" xfId="12256"/>
    <cellStyle name="Normal 12 24 2 2 2 2 2 5" xfId="12257"/>
    <cellStyle name="Normal 12 24 2 2 2 2 3" xfId="12258"/>
    <cellStyle name="Normal 12 24 2 2 2 2 3 2" xfId="12259"/>
    <cellStyle name="Normal 12 24 2 2 2 2 3 3" xfId="12260"/>
    <cellStyle name="Normal 12 24 2 2 2 2 3 4" xfId="12261"/>
    <cellStyle name="Normal 12 24 2 2 2 2 4" xfId="12262"/>
    <cellStyle name="Normal 12 24 2 2 2 2 5" xfId="12263"/>
    <cellStyle name="Normal 12 24 2 2 2 2 6" xfId="12264"/>
    <cellStyle name="Normal 12 24 2 2 2 3" xfId="12265"/>
    <cellStyle name="Normal 12 24 2 2 2 3 2" xfId="12266"/>
    <cellStyle name="Normal 12 24 2 2 2 3 2 2" xfId="12267"/>
    <cellStyle name="Normal 12 24 2 2 2 3 2 3" xfId="12268"/>
    <cellStyle name="Normal 12 24 2 2 2 3 2 4" xfId="12269"/>
    <cellStyle name="Normal 12 24 2 2 2 3 3" xfId="12270"/>
    <cellStyle name="Normal 12 24 2 2 2 3 4" xfId="12271"/>
    <cellStyle name="Normal 12 24 2 2 2 3 5" xfId="12272"/>
    <cellStyle name="Normal 12 24 2 2 2 3 6" xfId="12273"/>
    <cellStyle name="Normal 12 24 2 2 2 4" xfId="12274"/>
    <cellStyle name="Normal 12 24 2 2 2 4 2" xfId="12275"/>
    <cellStyle name="Normal 12 24 2 2 2 4 3" xfId="12276"/>
    <cellStyle name="Normal 12 24 2 2 2 4 4" xfId="12277"/>
    <cellStyle name="Normal 12 24 2 2 2 5" xfId="12278"/>
    <cellStyle name="Normal 12 24 2 2 2 6" xfId="12279"/>
    <cellStyle name="Normal 12 24 2 2 2 7" xfId="12280"/>
    <cellStyle name="Normal 12 24 2 2 2 8" xfId="12281"/>
    <cellStyle name="Normal 12 24 2 2 3" xfId="12282"/>
    <cellStyle name="Normal 12 24 2 2 3 2" xfId="12283"/>
    <cellStyle name="Normal 12 24 2 2 3 2 2" xfId="12284"/>
    <cellStyle name="Normal 12 24 2 2 3 2 2 2" xfId="12285"/>
    <cellStyle name="Normal 12 24 2 2 3 2 2 3" xfId="12286"/>
    <cellStyle name="Normal 12 24 2 2 3 2 2 4" xfId="12287"/>
    <cellStyle name="Normal 12 24 2 2 3 2 3" xfId="12288"/>
    <cellStyle name="Normal 12 24 2 2 3 2 4" xfId="12289"/>
    <cellStyle name="Normal 12 24 2 2 3 2 5" xfId="12290"/>
    <cellStyle name="Normal 12 24 2 2 3 3" xfId="12291"/>
    <cellStyle name="Normal 12 24 2 2 3 3 2" xfId="12292"/>
    <cellStyle name="Normal 12 24 2 2 3 3 3" xfId="12293"/>
    <cellStyle name="Normal 12 24 2 2 3 3 4" xfId="12294"/>
    <cellStyle name="Normal 12 24 2 2 3 4" xfId="12295"/>
    <cellStyle name="Normal 12 24 2 2 3 5" xfId="12296"/>
    <cellStyle name="Normal 12 24 2 2 3 6" xfId="12297"/>
    <cellStyle name="Normal 12 24 2 2 4" xfId="12298"/>
    <cellStyle name="Normal 12 24 2 2 4 2" xfId="12299"/>
    <cellStyle name="Normal 12 24 2 2 4 2 2" xfId="12300"/>
    <cellStyle name="Normal 12 24 2 2 4 2 3" xfId="12301"/>
    <cellStyle name="Normal 12 24 2 2 4 2 4" xfId="12302"/>
    <cellStyle name="Normal 12 24 2 2 4 3" xfId="12303"/>
    <cellStyle name="Normal 12 24 2 2 4 4" xfId="12304"/>
    <cellStyle name="Normal 12 24 2 2 4 5" xfId="12305"/>
    <cellStyle name="Normal 12 24 2 2 4 6" xfId="12306"/>
    <cellStyle name="Normal 12 24 2 2 5" xfId="12307"/>
    <cellStyle name="Normal 12 24 2 2 5 2" xfId="12308"/>
    <cellStyle name="Normal 12 24 2 2 5 3" xfId="12309"/>
    <cellStyle name="Normal 12 24 2 2 5 4" xfId="12310"/>
    <cellStyle name="Normal 12 24 2 2 6" xfId="12311"/>
    <cellStyle name="Normal 12 24 2 2 7" xfId="12312"/>
    <cellStyle name="Normal 12 24 2 2 8" xfId="12313"/>
    <cellStyle name="Normal 12 24 2 2 9" xfId="12314"/>
    <cellStyle name="Normal 12 24 2 3" xfId="12315"/>
    <cellStyle name="Normal 12 24 2 3 2" xfId="12316"/>
    <cellStyle name="Normal 12 24 2 3 2 2" xfId="12317"/>
    <cellStyle name="Normal 12 24 2 3 2 2 2" xfId="12318"/>
    <cellStyle name="Normal 12 24 2 3 2 2 2 2" xfId="12319"/>
    <cellStyle name="Normal 12 24 2 3 2 2 2 3" xfId="12320"/>
    <cellStyle name="Normal 12 24 2 3 2 2 2 4" xfId="12321"/>
    <cellStyle name="Normal 12 24 2 3 2 2 3" xfId="12322"/>
    <cellStyle name="Normal 12 24 2 3 2 2 4" xfId="12323"/>
    <cellStyle name="Normal 12 24 2 3 2 2 5" xfId="12324"/>
    <cellStyle name="Normal 12 24 2 3 2 3" xfId="12325"/>
    <cellStyle name="Normal 12 24 2 3 2 3 2" xfId="12326"/>
    <cellStyle name="Normal 12 24 2 3 2 3 3" xfId="12327"/>
    <cellStyle name="Normal 12 24 2 3 2 3 4" xfId="12328"/>
    <cellStyle name="Normal 12 24 2 3 2 4" xfId="12329"/>
    <cellStyle name="Normal 12 24 2 3 2 5" xfId="12330"/>
    <cellStyle name="Normal 12 24 2 3 2 6" xfId="12331"/>
    <cellStyle name="Normal 12 24 2 3 3" xfId="12332"/>
    <cellStyle name="Normal 12 24 2 3 3 2" xfId="12333"/>
    <cellStyle name="Normal 12 24 2 3 3 2 2" xfId="12334"/>
    <cellStyle name="Normal 12 24 2 3 3 2 3" xfId="12335"/>
    <cellStyle name="Normal 12 24 2 3 3 2 4" xfId="12336"/>
    <cellStyle name="Normal 12 24 2 3 3 3" xfId="12337"/>
    <cellStyle name="Normal 12 24 2 3 3 4" xfId="12338"/>
    <cellStyle name="Normal 12 24 2 3 3 5" xfId="12339"/>
    <cellStyle name="Normal 12 24 2 3 3 6" xfId="12340"/>
    <cellStyle name="Normal 12 24 2 3 4" xfId="12341"/>
    <cellStyle name="Normal 12 24 2 3 4 2" xfId="12342"/>
    <cellStyle name="Normal 12 24 2 3 4 3" xfId="12343"/>
    <cellStyle name="Normal 12 24 2 3 4 4" xfId="12344"/>
    <cellStyle name="Normal 12 24 2 3 5" xfId="12345"/>
    <cellStyle name="Normal 12 24 2 3 6" xfId="12346"/>
    <cellStyle name="Normal 12 24 2 3 7" xfId="12347"/>
    <cellStyle name="Normal 12 24 2 3 8" xfId="12348"/>
    <cellStyle name="Normal 12 24 2 4" xfId="12349"/>
    <cellStyle name="Normal 12 24 2 4 2" xfId="12350"/>
    <cellStyle name="Normal 12 24 2 4 2 2" xfId="12351"/>
    <cellStyle name="Normal 12 24 2 4 2 2 2" xfId="12352"/>
    <cellStyle name="Normal 12 24 2 4 2 2 3" xfId="12353"/>
    <cellStyle name="Normal 12 24 2 4 2 2 4" xfId="12354"/>
    <cellStyle name="Normal 12 24 2 4 2 3" xfId="12355"/>
    <cellStyle name="Normal 12 24 2 4 2 4" xfId="12356"/>
    <cellStyle name="Normal 12 24 2 4 2 5" xfId="12357"/>
    <cellStyle name="Normal 12 24 2 4 3" xfId="12358"/>
    <cellStyle name="Normal 12 24 2 4 3 2" xfId="12359"/>
    <cellStyle name="Normal 12 24 2 4 3 3" xfId="12360"/>
    <cellStyle name="Normal 12 24 2 4 3 4" xfId="12361"/>
    <cellStyle name="Normal 12 24 2 4 4" xfId="12362"/>
    <cellStyle name="Normal 12 24 2 4 5" xfId="12363"/>
    <cellStyle name="Normal 12 24 2 4 6" xfId="12364"/>
    <cellStyle name="Normal 12 24 2 5" xfId="12365"/>
    <cellStyle name="Normal 12 24 2 5 2" xfId="12366"/>
    <cellStyle name="Normal 12 24 2 5 2 2" xfId="12367"/>
    <cellStyle name="Normal 12 24 2 5 2 3" xfId="12368"/>
    <cellStyle name="Normal 12 24 2 5 2 4" xfId="12369"/>
    <cellStyle name="Normal 12 24 2 5 3" xfId="12370"/>
    <cellStyle name="Normal 12 24 2 5 4" xfId="12371"/>
    <cellStyle name="Normal 12 24 2 5 5" xfId="12372"/>
    <cellStyle name="Normal 12 24 2 5 6" xfId="12373"/>
    <cellStyle name="Normal 12 24 2 6" xfId="12374"/>
    <cellStyle name="Normal 12 24 2 6 2" xfId="12375"/>
    <cellStyle name="Normal 12 24 2 6 3" xfId="12376"/>
    <cellStyle name="Normal 12 24 2 6 4" xfId="12377"/>
    <cellStyle name="Normal 12 24 2 7" xfId="12378"/>
    <cellStyle name="Normal 12 24 2 8" xfId="12379"/>
    <cellStyle name="Normal 12 24 2 9" xfId="12380"/>
    <cellStyle name="Normal 12 24 3" xfId="12381"/>
    <cellStyle name="Normal 12 24 3 2" xfId="12382"/>
    <cellStyle name="Normal 12 24 3 2 2" xfId="12383"/>
    <cellStyle name="Normal 12 24 3 2 2 2" xfId="12384"/>
    <cellStyle name="Normal 12 24 3 2 2 2 2" xfId="12385"/>
    <cellStyle name="Normal 12 24 3 2 2 2 2 2" xfId="12386"/>
    <cellStyle name="Normal 12 24 3 2 2 2 2 3" xfId="12387"/>
    <cellStyle name="Normal 12 24 3 2 2 2 2 4" xfId="12388"/>
    <cellStyle name="Normal 12 24 3 2 2 2 3" xfId="12389"/>
    <cellStyle name="Normal 12 24 3 2 2 2 4" xfId="12390"/>
    <cellStyle name="Normal 12 24 3 2 2 2 5" xfId="12391"/>
    <cellStyle name="Normal 12 24 3 2 2 3" xfId="12392"/>
    <cellStyle name="Normal 12 24 3 2 2 3 2" xfId="12393"/>
    <cellStyle name="Normal 12 24 3 2 2 3 3" xfId="12394"/>
    <cellStyle name="Normal 12 24 3 2 2 3 4" xfId="12395"/>
    <cellStyle name="Normal 12 24 3 2 2 4" xfId="12396"/>
    <cellStyle name="Normal 12 24 3 2 2 5" xfId="12397"/>
    <cellStyle name="Normal 12 24 3 2 2 6" xfId="12398"/>
    <cellStyle name="Normal 12 24 3 2 3" xfId="12399"/>
    <cellStyle name="Normal 12 24 3 2 3 2" xfId="12400"/>
    <cellStyle name="Normal 12 24 3 2 3 2 2" xfId="12401"/>
    <cellStyle name="Normal 12 24 3 2 3 2 3" xfId="12402"/>
    <cellStyle name="Normal 12 24 3 2 3 2 4" xfId="12403"/>
    <cellStyle name="Normal 12 24 3 2 3 3" xfId="12404"/>
    <cellStyle name="Normal 12 24 3 2 3 4" xfId="12405"/>
    <cellStyle name="Normal 12 24 3 2 3 5" xfId="12406"/>
    <cellStyle name="Normal 12 24 3 2 3 6" xfId="12407"/>
    <cellStyle name="Normal 12 24 3 2 4" xfId="12408"/>
    <cellStyle name="Normal 12 24 3 2 4 2" xfId="12409"/>
    <cellStyle name="Normal 12 24 3 2 4 3" xfId="12410"/>
    <cellStyle name="Normal 12 24 3 2 4 4" xfId="12411"/>
    <cellStyle name="Normal 12 24 3 2 5" xfId="12412"/>
    <cellStyle name="Normal 12 24 3 2 6" xfId="12413"/>
    <cellStyle name="Normal 12 24 3 2 7" xfId="12414"/>
    <cellStyle name="Normal 12 24 3 2 8" xfId="12415"/>
    <cellStyle name="Normal 12 24 3 3" xfId="12416"/>
    <cellStyle name="Normal 12 24 3 3 2" xfId="12417"/>
    <cellStyle name="Normal 12 24 3 3 2 2" xfId="12418"/>
    <cellStyle name="Normal 12 24 3 3 2 2 2" xfId="12419"/>
    <cellStyle name="Normal 12 24 3 3 2 2 3" xfId="12420"/>
    <cellStyle name="Normal 12 24 3 3 2 2 4" xfId="12421"/>
    <cellStyle name="Normal 12 24 3 3 2 3" xfId="12422"/>
    <cellStyle name="Normal 12 24 3 3 2 4" xfId="12423"/>
    <cellStyle name="Normal 12 24 3 3 2 5" xfId="12424"/>
    <cellStyle name="Normal 12 24 3 3 3" xfId="12425"/>
    <cellStyle name="Normal 12 24 3 3 3 2" xfId="12426"/>
    <cellStyle name="Normal 12 24 3 3 3 3" xfId="12427"/>
    <cellStyle name="Normal 12 24 3 3 3 4" xfId="12428"/>
    <cellStyle name="Normal 12 24 3 3 4" xfId="12429"/>
    <cellStyle name="Normal 12 24 3 3 5" xfId="12430"/>
    <cellStyle name="Normal 12 24 3 3 6" xfId="12431"/>
    <cellStyle name="Normal 12 24 3 4" xfId="12432"/>
    <cellStyle name="Normal 12 24 3 4 2" xfId="12433"/>
    <cellStyle name="Normal 12 24 3 4 2 2" xfId="12434"/>
    <cellStyle name="Normal 12 24 3 4 2 3" xfId="12435"/>
    <cellStyle name="Normal 12 24 3 4 2 4" xfId="12436"/>
    <cellStyle name="Normal 12 24 3 4 3" xfId="12437"/>
    <cellStyle name="Normal 12 24 3 4 4" xfId="12438"/>
    <cellStyle name="Normal 12 24 3 4 5" xfId="12439"/>
    <cellStyle name="Normal 12 24 3 4 6" xfId="12440"/>
    <cellStyle name="Normal 12 24 3 5" xfId="12441"/>
    <cellStyle name="Normal 12 24 3 5 2" xfId="12442"/>
    <cellStyle name="Normal 12 24 3 5 3" xfId="12443"/>
    <cellStyle name="Normal 12 24 3 5 4" xfId="12444"/>
    <cellStyle name="Normal 12 24 3 6" xfId="12445"/>
    <cellStyle name="Normal 12 24 3 7" xfId="12446"/>
    <cellStyle name="Normal 12 24 3 8" xfId="12447"/>
    <cellStyle name="Normal 12 24 3 9" xfId="12448"/>
    <cellStyle name="Normal 12 24 4" xfId="12449"/>
    <cellStyle name="Normal 12 24 4 2" xfId="12450"/>
    <cellStyle name="Normal 12 24 4 2 2" xfId="12451"/>
    <cellStyle name="Normal 12 24 4 2 2 2" xfId="12452"/>
    <cellStyle name="Normal 12 24 4 2 2 2 2" xfId="12453"/>
    <cellStyle name="Normal 12 24 4 2 2 2 2 2" xfId="12454"/>
    <cellStyle name="Normal 12 24 4 2 2 2 2 3" xfId="12455"/>
    <cellStyle name="Normal 12 24 4 2 2 2 2 4" xfId="12456"/>
    <cellStyle name="Normal 12 24 4 2 2 2 3" xfId="12457"/>
    <cellStyle name="Normal 12 24 4 2 2 2 4" xfId="12458"/>
    <cellStyle name="Normal 12 24 4 2 2 2 5" xfId="12459"/>
    <cellStyle name="Normal 12 24 4 2 2 3" xfId="12460"/>
    <cellStyle name="Normal 12 24 4 2 2 3 2" xfId="12461"/>
    <cellStyle name="Normal 12 24 4 2 2 3 3" xfId="12462"/>
    <cellStyle name="Normal 12 24 4 2 2 3 4" xfId="12463"/>
    <cellStyle name="Normal 12 24 4 2 2 4" xfId="12464"/>
    <cellStyle name="Normal 12 24 4 2 2 5" xfId="12465"/>
    <cellStyle name="Normal 12 24 4 2 2 6" xfId="12466"/>
    <cellStyle name="Normal 12 24 4 2 3" xfId="12467"/>
    <cellStyle name="Normal 12 24 4 2 3 2" xfId="12468"/>
    <cellStyle name="Normal 12 24 4 2 3 2 2" xfId="12469"/>
    <cellStyle name="Normal 12 24 4 2 3 2 3" xfId="12470"/>
    <cellStyle name="Normal 12 24 4 2 3 2 4" xfId="12471"/>
    <cellStyle name="Normal 12 24 4 2 3 3" xfId="12472"/>
    <cellStyle name="Normal 12 24 4 2 3 4" xfId="12473"/>
    <cellStyle name="Normal 12 24 4 2 3 5" xfId="12474"/>
    <cellStyle name="Normal 12 24 4 2 3 6" xfId="12475"/>
    <cellStyle name="Normal 12 24 4 2 4" xfId="12476"/>
    <cellStyle name="Normal 12 24 4 2 4 2" xfId="12477"/>
    <cellStyle name="Normal 12 24 4 2 4 3" xfId="12478"/>
    <cellStyle name="Normal 12 24 4 2 4 4" xfId="12479"/>
    <cellStyle name="Normal 12 24 4 2 5" xfId="12480"/>
    <cellStyle name="Normal 12 24 4 2 6" xfId="12481"/>
    <cellStyle name="Normal 12 24 4 2 7" xfId="12482"/>
    <cellStyle name="Normal 12 24 4 2 8" xfId="12483"/>
    <cellStyle name="Normal 12 24 4 3" xfId="12484"/>
    <cellStyle name="Normal 12 24 4 3 2" xfId="12485"/>
    <cellStyle name="Normal 12 24 4 3 2 2" xfId="12486"/>
    <cellStyle name="Normal 12 24 4 3 2 2 2" xfId="12487"/>
    <cellStyle name="Normal 12 24 4 3 2 2 3" xfId="12488"/>
    <cellStyle name="Normal 12 24 4 3 2 2 4" xfId="12489"/>
    <cellStyle name="Normal 12 24 4 3 2 3" xfId="12490"/>
    <cellStyle name="Normal 12 24 4 3 2 4" xfId="12491"/>
    <cellStyle name="Normal 12 24 4 3 2 5" xfId="12492"/>
    <cellStyle name="Normal 12 24 4 3 3" xfId="12493"/>
    <cellStyle name="Normal 12 24 4 3 3 2" xfId="12494"/>
    <cellStyle name="Normal 12 24 4 3 3 3" xfId="12495"/>
    <cellStyle name="Normal 12 24 4 3 3 4" xfId="12496"/>
    <cellStyle name="Normal 12 24 4 3 4" xfId="12497"/>
    <cellStyle name="Normal 12 24 4 3 5" xfId="12498"/>
    <cellStyle name="Normal 12 24 4 3 6" xfId="12499"/>
    <cellStyle name="Normal 12 24 4 4" xfId="12500"/>
    <cellStyle name="Normal 12 24 4 4 2" xfId="12501"/>
    <cellStyle name="Normal 12 24 4 4 2 2" xfId="12502"/>
    <cellStyle name="Normal 12 24 4 4 2 3" xfId="12503"/>
    <cellStyle name="Normal 12 24 4 4 2 4" xfId="12504"/>
    <cellStyle name="Normal 12 24 4 4 3" xfId="12505"/>
    <cellStyle name="Normal 12 24 4 4 4" xfId="12506"/>
    <cellStyle name="Normal 12 24 4 4 5" xfId="12507"/>
    <cellStyle name="Normal 12 24 4 4 6" xfId="12508"/>
    <cellStyle name="Normal 12 24 4 5" xfId="12509"/>
    <cellStyle name="Normal 12 24 4 5 2" xfId="12510"/>
    <cellStyle name="Normal 12 24 4 5 3" xfId="12511"/>
    <cellStyle name="Normal 12 24 4 5 4" xfId="12512"/>
    <cellStyle name="Normal 12 24 4 6" xfId="12513"/>
    <cellStyle name="Normal 12 24 4 7" xfId="12514"/>
    <cellStyle name="Normal 12 24 4 8" xfId="12515"/>
    <cellStyle name="Normal 12 24 4 9" xfId="12516"/>
    <cellStyle name="Normal 12 24 5" xfId="12517"/>
    <cellStyle name="Normal 12 24 5 2" xfId="12518"/>
    <cellStyle name="Normal 12 24 5 2 2" xfId="12519"/>
    <cellStyle name="Normal 12 24 5 2 2 2" xfId="12520"/>
    <cellStyle name="Normal 12 24 5 2 2 2 2" xfId="12521"/>
    <cellStyle name="Normal 12 24 5 2 2 2 3" xfId="12522"/>
    <cellStyle name="Normal 12 24 5 2 2 2 4" xfId="12523"/>
    <cellStyle name="Normal 12 24 5 2 2 3" xfId="12524"/>
    <cellStyle name="Normal 12 24 5 2 2 4" xfId="12525"/>
    <cellStyle name="Normal 12 24 5 2 2 5" xfId="12526"/>
    <cellStyle name="Normal 12 24 5 2 3" xfId="12527"/>
    <cellStyle name="Normal 12 24 5 2 3 2" xfId="12528"/>
    <cellStyle name="Normal 12 24 5 2 3 3" xfId="12529"/>
    <cellStyle name="Normal 12 24 5 2 3 4" xfId="12530"/>
    <cellStyle name="Normal 12 24 5 2 4" xfId="12531"/>
    <cellStyle name="Normal 12 24 5 2 5" xfId="12532"/>
    <cellStyle name="Normal 12 24 5 2 6" xfId="12533"/>
    <cellStyle name="Normal 12 24 5 3" xfId="12534"/>
    <cellStyle name="Normal 12 24 5 3 2" xfId="12535"/>
    <cellStyle name="Normal 12 24 5 3 2 2" xfId="12536"/>
    <cellStyle name="Normal 12 24 5 3 2 3" xfId="12537"/>
    <cellStyle name="Normal 12 24 5 3 2 4" xfId="12538"/>
    <cellStyle name="Normal 12 24 5 3 3" xfId="12539"/>
    <cellStyle name="Normal 12 24 5 3 4" xfId="12540"/>
    <cellStyle name="Normal 12 24 5 3 5" xfId="12541"/>
    <cellStyle name="Normal 12 24 5 3 6" xfId="12542"/>
    <cellStyle name="Normal 12 24 5 4" xfId="12543"/>
    <cellStyle name="Normal 12 24 5 4 2" xfId="12544"/>
    <cellStyle name="Normal 12 24 5 4 3" xfId="12545"/>
    <cellStyle name="Normal 12 24 5 4 4" xfId="12546"/>
    <cellStyle name="Normal 12 24 5 5" xfId="12547"/>
    <cellStyle name="Normal 12 24 5 6" xfId="12548"/>
    <cellStyle name="Normal 12 24 5 7" xfId="12549"/>
    <cellStyle name="Normal 12 24 5 8" xfId="12550"/>
    <cellStyle name="Normal 12 24 6" xfId="12551"/>
    <cellStyle name="Normal 12 24 6 2" xfId="12552"/>
    <cellStyle name="Normal 12 24 6 2 2" xfId="12553"/>
    <cellStyle name="Normal 12 24 6 2 2 2" xfId="12554"/>
    <cellStyle name="Normal 12 24 6 2 2 3" xfId="12555"/>
    <cellStyle name="Normal 12 24 6 2 2 4" xfId="12556"/>
    <cellStyle name="Normal 12 24 6 2 3" xfId="12557"/>
    <cellStyle name="Normal 12 24 6 2 4" xfId="12558"/>
    <cellStyle name="Normal 12 24 6 2 5" xfId="12559"/>
    <cellStyle name="Normal 12 24 6 3" xfId="12560"/>
    <cellStyle name="Normal 12 24 6 3 2" xfId="12561"/>
    <cellStyle name="Normal 12 24 6 3 3" xfId="12562"/>
    <cellStyle name="Normal 12 24 6 3 4" xfId="12563"/>
    <cellStyle name="Normal 12 24 6 4" xfId="12564"/>
    <cellStyle name="Normal 12 24 6 5" xfId="12565"/>
    <cellStyle name="Normal 12 24 6 6" xfId="12566"/>
    <cellStyle name="Normal 12 24 7" xfId="12567"/>
    <cellStyle name="Normal 12 24 7 2" xfId="12568"/>
    <cellStyle name="Normal 12 24 7 2 2" xfId="12569"/>
    <cellStyle name="Normal 12 24 7 2 3" xfId="12570"/>
    <cellStyle name="Normal 12 24 7 2 4" xfId="12571"/>
    <cellStyle name="Normal 12 24 7 3" xfId="12572"/>
    <cellStyle name="Normal 12 24 7 4" xfId="12573"/>
    <cellStyle name="Normal 12 24 7 5" xfId="12574"/>
    <cellStyle name="Normal 12 24 7 6" xfId="12575"/>
    <cellStyle name="Normal 12 24 8" xfId="12576"/>
    <cellStyle name="Normal 12 24 8 2" xfId="12577"/>
    <cellStyle name="Normal 12 24 8 3" xfId="12578"/>
    <cellStyle name="Normal 12 24 8 4" xfId="12579"/>
    <cellStyle name="Normal 12 24 9" xfId="12580"/>
    <cellStyle name="Normal 12 25" xfId="12581"/>
    <cellStyle name="Normal 12 25 10" xfId="12582"/>
    <cellStyle name="Normal 12 25 2" xfId="12583"/>
    <cellStyle name="Normal 12 25 2 2" xfId="12584"/>
    <cellStyle name="Normal 12 25 2 2 2" xfId="12585"/>
    <cellStyle name="Normal 12 25 2 2 2 2" xfId="12586"/>
    <cellStyle name="Normal 12 25 2 2 2 2 2" xfId="12587"/>
    <cellStyle name="Normal 12 25 2 2 2 2 2 2" xfId="12588"/>
    <cellStyle name="Normal 12 25 2 2 2 2 2 3" xfId="12589"/>
    <cellStyle name="Normal 12 25 2 2 2 2 2 4" xfId="12590"/>
    <cellStyle name="Normal 12 25 2 2 2 2 3" xfId="12591"/>
    <cellStyle name="Normal 12 25 2 2 2 2 4" xfId="12592"/>
    <cellStyle name="Normal 12 25 2 2 2 2 5" xfId="12593"/>
    <cellStyle name="Normal 12 25 2 2 2 3" xfId="12594"/>
    <cellStyle name="Normal 12 25 2 2 2 3 2" xfId="12595"/>
    <cellStyle name="Normal 12 25 2 2 2 3 3" xfId="12596"/>
    <cellStyle name="Normal 12 25 2 2 2 3 4" xfId="12597"/>
    <cellStyle name="Normal 12 25 2 2 2 4" xfId="12598"/>
    <cellStyle name="Normal 12 25 2 2 2 5" xfId="12599"/>
    <cellStyle name="Normal 12 25 2 2 2 6" xfId="12600"/>
    <cellStyle name="Normal 12 25 2 2 3" xfId="12601"/>
    <cellStyle name="Normal 12 25 2 2 3 2" xfId="12602"/>
    <cellStyle name="Normal 12 25 2 2 3 2 2" xfId="12603"/>
    <cellStyle name="Normal 12 25 2 2 3 2 3" xfId="12604"/>
    <cellStyle name="Normal 12 25 2 2 3 2 4" xfId="12605"/>
    <cellStyle name="Normal 12 25 2 2 3 3" xfId="12606"/>
    <cellStyle name="Normal 12 25 2 2 3 4" xfId="12607"/>
    <cellStyle name="Normal 12 25 2 2 3 5" xfId="12608"/>
    <cellStyle name="Normal 12 25 2 2 3 6" xfId="12609"/>
    <cellStyle name="Normal 12 25 2 2 4" xfId="12610"/>
    <cellStyle name="Normal 12 25 2 2 4 2" xfId="12611"/>
    <cellStyle name="Normal 12 25 2 2 4 3" xfId="12612"/>
    <cellStyle name="Normal 12 25 2 2 4 4" xfId="12613"/>
    <cellStyle name="Normal 12 25 2 2 5" xfId="12614"/>
    <cellStyle name="Normal 12 25 2 2 6" xfId="12615"/>
    <cellStyle name="Normal 12 25 2 2 7" xfId="12616"/>
    <cellStyle name="Normal 12 25 2 2 8" xfId="12617"/>
    <cellStyle name="Normal 12 25 2 3" xfId="12618"/>
    <cellStyle name="Normal 12 25 2 3 2" xfId="12619"/>
    <cellStyle name="Normal 12 25 2 3 2 2" xfId="12620"/>
    <cellStyle name="Normal 12 25 2 3 2 2 2" xfId="12621"/>
    <cellStyle name="Normal 12 25 2 3 2 2 3" xfId="12622"/>
    <cellStyle name="Normal 12 25 2 3 2 2 4" xfId="12623"/>
    <cellStyle name="Normal 12 25 2 3 2 3" xfId="12624"/>
    <cellStyle name="Normal 12 25 2 3 2 4" xfId="12625"/>
    <cellStyle name="Normal 12 25 2 3 2 5" xfId="12626"/>
    <cellStyle name="Normal 12 25 2 3 3" xfId="12627"/>
    <cellStyle name="Normal 12 25 2 3 3 2" xfId="12628"/>
    <cellStyle name="Normal 12 25 2 3 3 3" xfId="12629"/>
    <cellStyle name="Normal 12 25 2 3 3 4" xfId="12630"/>
    <cellStyle name="Normal 12 25 2 3 4" xfId="12631"/>
    <cellStyle name="Normal 12 25 2 3 5" xfId="12632"/>
    <cellStyle name="Normal 12 25 2 3 6" xfId="12633"/>
    <cellStyle name="Normal 12 25 2 4" xfId="12634"/>
    <cellStyle name="Normal 12 25 2 4 2" xfId="12635"/>
    <cellStyle name="Normal 12 25 2 4 2 2" xfId="12636"/>
    <cellStyle name="Normal 12 25 2 4 2 3" xfId="12637"/>
    <cellStyle name="Normal 12 25 2 4 2 4" xfId="12638"/>
    <cellStyle name="Normal 12 25 2 4 3" xfId="12639"/>
    <cellStyle name="Normal 12 25 2 4 4" xfId="12640"/>
    <cellStyle name="Normal 12 25 2 4 5" xfId="12641"/>
    <cellStyle name="Normal 12 25 2 4 6" xfId="12642"/>
    <cellStyle name="Normal 12 25 2 5" xfId="12643"/>
    <cellStyle name="Normal 12 25 2 5 2" xfId="12644"/>
    <cellStyle name="Normal 12 25 2 5 3" xfId="12645"/>
    <cellStyle name="Normal 12 25 2 5 4" xfId="12646"/>
    <cellStyle name="Normal 12 25 2 6" xfId="12647"/>
    <cellStyle name="Normal 12 25 2 7" xfId="12648"/>
    <cellStyle name="Normal 12 25 2 8" xfId="12649"/>
    <cellStyle name="Normal 12 25 2 9" xfId="12650"/>
    <cellStyle name="Normal 12 25 3" xfId="12651"/>
    <cellStyle name="Normal 12 25 3 2" xfId="12652"/>
    <cellStyle name="Normal 12 25 3 2 2" xfId="12653"/>
    <cellStyle name="Normal 12 25 3 2 2 2" xfId="12654"/>
    <cellStyle name="Normal 12 25 3 2 2 2 2" xfId="12655"/>
    <cellStyle name="Normal 12 25 3 2 2 2 3" xfId="12656"/>
    <cellStyle name="Normal 12 25 3 2 2 2 4" xfId="12657"/>
    <cellStyle name="Normal 12 25 3 2 2 3" xfId="12658"/>
    <cellStyle name="Normal 12 25 3 2 2 4" xfId="12659"/>
    <cellStyle name="Normal 12 25 3 2 2 5" xfId="12660"/>
    <cellStyle name="Normal 12 25 3 2 3" xfId="12661"/>
    <cellStyle name="Normal 12 25 3 2 3 2" xfId="12662"/>
    <cellStyle name="Normal 12 25 3 2 3 3" xfId="12663"/>
    <cellStyle name="Normal 12 25 3 2 3 4" xfId="12664"/>
    <cellStyle name="Normal 12 25 3 2 4" xfId="12665"/>
    <cellStyle name="Normal 12 25 3 2 5" xfId="12666"/>
    <cellStyle name="Normal 12 25 3 2 6" xfId="12667"/>
    <cellStyle name="Normal 12 25 3 3" xfId="12668"/>
    <cellStyle name="Normal 12 25 3 3 2" xfId="12669"/>
    <cellStyle name="Normal 12 25 3 3 2 2" xfId="12670"/>
    <cellStyle name="Normal 12 25 3 3 2 3" xfId="12671"/>
    <cellStyle name="Normal 12 25 3 3 2 4" xfId="12672"/>
    <cellStyle name="Normal 12 25 3 3 3" xfId="12673"/>
    <cellStyle name="Normal 12 25 3 3 4" xfId="12674"/>
    <cellStyle name="Normal 12 25 3 3 5" xfId="12675"/>
    <cellStyle name="Normal 12 25 3 3 6" xfId="12676"/>
    <cellStyle name="Normal 12 25 3 4" xfId="12677"/>
    <cellStyle name="Normal 12 25 3 4 2" xfId="12678"/>
    <cellStyle name="Normal 12 25 3 4 3" xfId="12679"/>
    <cellStyle name="Normal 12 25 3 4 4" xfId="12680"/>
    <cellStyle name="Normal 12 25 3 5" xfId="12681"/>
    <cellStyle name="Normal 12 25 3 6" xfId="12682"/>
    <cellStyle name="Normal 12 25 3 7" xfId="12683"/>
    <cellStyle name="Normal 12 25 3 8" xfId="12684"/>
    <cellStyle name="Normal 12 25 4" xfId="12685"/>
    <cellStyle name="Normal 12 25 4 2" xfId="12686"/>
    <cellStyle name="Normal 12 25 4 2 2" xfId="12687"/>
    <cellStyle name="Normal 12 25 4 2 2 2" xfId="12688"/>
    <cellStyle name="Normal 12 25 4 2 2 3" xfId="12689"/>
    <cellStyle name="Normal 12 25 4 2 2 4" xfId="12690"/>
    <cellStyle name="Normal 12 25 4 2 3" xfId="12691"/>
    <cellStyle name="Normal 12 25 4 2 4" xfId="12692"/>
    <cellStyle name="Normal 12 25 4 2 5" xfId="12693"/>
    <cellStyle name="Normal 12 25 4 3" xfId="12694"/>
    <cellStyle name="Normal 12 25 4 3 2" xfId="12695"/>
    <cellStyle name="Normal 12 25 4 3 3" xfId="12696"/>
    <cellStyle name="Normal 12 25 4 3 4" xfId="12697"/>
    <cellStyle name="Normal 12 25 4 4" xfId="12698"/>
    <cellStyle name="Normal 12 25 4 5" xfId="12699"/>
    <cellStyle name="Normal 12 25 4 6" xfId="12700"/>
    <cellStyle name="Normal 12 25 5" xfId="12701"/>
    <cellStyle name="Normal 12 25 5 2" xfId="12702"/>
    <cellStyle name="Normal 12 25 5 2 2" xfId="12703"/>
    <cellStyle name="Normal 12 25 5 2 3" xfId="12704"/>
    <cellStyle name="Normal 12 25 5 2 4" xfId="12705"/>
    <cellStyle name="Normal 12 25 5 3" xfId="12706"/>
    <cellStyle name="Normal 12 25 5 4" xfId="12707"/>
    <cellStyle name="Normal 12 25 5 5" xfId="12708"/>
    <cellStyle name="Normal 12 25 5 6" xfId="12709"/>
    <cellStyle name="Normal 12 25 6" xfId="12710"/>
    <cellStyle name="Normal 12 25 6 2" xfId="12711"/>
    <cellStyle name="Normal 12 25 6 3" xfId="12712"/>
    <cellStyle name="Normal 12 25 6 4" xfId="12713"/>
    <cellStyle name="Normal 12 25 7" xfId="12714"/>
    <cellStyle name="Normal 12 25 8" xfId="12715"/>
    <cellStyle name="Normal 12 25 9" xfId="12716"/>
    <cellStyle name="Normal 12 26" xfId="12717"/>
    <cellStyle name="Normal 12 26 10" xfId="12718"/>
    <cellStyle name="Normal 12 26 2" xfId="12719"/>
    <cellStyle name="Normal 12 26 2 2" xfId="12720"/>
    <cellStyle name="Normal 12 26 2 2 2" xfId="12721"/>
    <cellStyle name="Normal 12 26 2 2 2 2" xfId="12722"/>
    <cellStyle name="Normal 12 26 2 2 2 2 2" xfId="12723"/>
    <cellStyle name="Normal 12 26 2 2 2 2 2 2" xfId="12724"/>
    <cellStyle name="Normal 12 26 2 2 2 2 2 3" xfId="12725"/>
    <cellStyle name="Normal 12 26 2 2 2 2 2 4" xfId="12726"/>
    <cellStyle name="Normal 12 26 2 2 2 2 3" xfId="12727"/>
    <cellStyle name="Normal 12 26 2 2 2 2 4" xfId="12728"/>
    <cellStyle name="Normal 12 26 2 2 2 2 5" xfId="12729"/>
    <cellStyle name="Normal 12 26 2 2 2 3" xfId="12730"/>
    <cellStyle name="Normal 12 26 2 2 2 3 2" xfId="12731"/>
    <cellStyle name="Normal 12 26 2 2 2 3 3" xfId="12732"/>
    <cellStyle name="Normal 12 26 2 2 2 3 4" xfId="12733"/>
    <cellStyle name="Normal 12 26 2 2 2 4" xfId="12734"/>
    <cellStyle name="Normal 12 26 2 2 2 5" xfId="12735"/>
    <cellStyle name="Normal 12 26 2 2 2 6" xfId="12736"/>
    <cellStyle name="Normal 12 26 2 2 3" xfId="12737"/>
    <cellStyle name="Normal 12 26 2 2 3 2" xfId="12738"/>
    <cellStyle name="Normal 12 26 2 2 3 2 2" xfId="12739"/>
    <cellStyle name="Normal 12 26 2 2 3 2 3" xfId="12740"/>
    <cellStyle name="Normal 12 26 2 2 3 2 4" xfId="12741"/>
    <cellStyle name="Normal 12 26 2 2 3 3" xfId="12742"/>
    <cellStyle name="Normal 12 26 2 2 3 4" xfId="12743"/>
    <cellStyle name="Normal 12 26 2 2 3 5" xfId="12744"/>
    <cellStyle name="Normal 12 26 2 2 3 6" xfId="12745"/>
    <cellStyle name="Normal 12 26 2 2 4" xfId="12746"/>
    <cellStyle name="Normal 12 26 2 2 4 2" xfId="12747"/>
    <cellStyle name="Normal 12 26 2 2 4 3" xfId="12748"/>
    <cellStyle name="Normal 12 26 2 2 4 4" xfId="12749"/>
    <cellStyle name="Normal 12 26 2 2 5" xfId="12750"/>
    <cellStyle name="Normal 12 26 2 2 6" xfId="12751"/>
    <cellStyle name="Normal 12 26 2 2 7" xfId="12752"/>
    <cellStyle name="Normal 12 26 2 2 8" xfId="12753"/>
    <cellStyle name="Normal 12 26 2 3" xfId="12754"/>
    <cellStyle name="Normal 12 26 2 3 2" xfId="12755"/>
    <cellStyle name="Normal 12 26 2 3 2 2" xfId="12756"/>
    <cellStyle name="Normal 12 26 2 3 2 2 2" xfId="12757"/>
    <cellStyle name="Normal 12 26 2 3 2 2 3" xfId="12758"/>
    <cellStyle name="Normal 12 26 2 3 2 2 4" xfId="12759"/>
    <cellStyle name="Normal 12 26 2 3 2 3" xfId="12760"/>
    <cellStyle name="Normal 12 26 2 3 2 4" xfId="12761"/>
    <cellStyle name="Normal 12 26 2 3 2 5" xfId="12762"/>
    <cellStyle name="Normal 12 26 2 3 3" xfId="12763"/>
    <cellStyle name="Normal 12 26 2 3 3 2" xfId="12764"/>
    <cellStyle name="Normal 12 26 2 3 3 3" xfId="12765"/>
    <cellStyle name="Normal 12 26 2 3 3 4" xfId="12766"/>
    <cellStyle name="Normal 12 26 2 3 4" xfId="12767"/>
    <cellStyle name="Normal 12 26 2 3 5" xfId="12768"/>
    <cellStyle name="Normal 12 26 2 3 6" xfId="12769"/>
    <cellStyle name="Normal 12 26 2 4" xfId="12770"/>
    <cellStyle name="Normal 12 26 2 4 2" xfId="12771"/>
    <cellStyle name="Normal 12 26 2 4 2 2" xfId="12772"/>
    <cellStyle name="Normal 12 26 2 4 2 3" xfId="12773"/>
    <cellStyle name="Normal 12 26 2 4 2 4" xfId="12774"/>
    <cellStyle name="Normal 12 26 2 4 3" xfId="12775"/>
    <cellStyle name="Normal 12 26 2 4 4" xfId="12776"/>
    <cellStyle name="Normal 12 26 2 4 5" xfId="12777"/>
    <cellStyle name="Normal 12 26 2 4 6" xfId="12778"/>
    <cellStyle name="Normal 12 26 2 5" xfId="12779"/>
    <cellStyle name="Normal 12 26 2 5 2" xfId="12780"/>
    <cellStyle name="Normal 12 26 2 5 3" xfId="12781"/>
    <cellStyle name="Normal 12 26 2 5 4" xfId="12782"/>
    <cellStyle name="Normal 12 26 2 6" xfId="12783"/>
    <cellStyle name="Normal 12 26 2 7" xfId="12784"/>
    <cellStyle name="Normal 12 26 2 8" xfId="12785"/>
    <cellStyle name="Normal 12 26 2 9" xfId="12786"/>
    <cellStyle name="Normal 12 26 3" xfId="12787"/>
    <cellStyle name="Normal 12 26 3 2" xfId="12788"/>
    <cellStyle name="Normal 12 26 3 2 2" xfId="12789"/>
    <cellStyle name="Normal 12 26 3 2 2 2" xfId="12790"/>
    <cellStyle name="Normal 12 26 3 2 2 2 2" xfId="12791"/>
    <cellStyle name="Normal 12 26 3 2 2 2 3" xfId="12792"/>
    <cellStyle name="Normal 12 26 3 2 2 2 4" xfId="12793"/>
    <cellStyle name="Normal 12 26 3 2 2 3" xfId="12794"/>
    <cellStyle name="Normal 12 26 3 2 2 4" xfId="12795"/>
    <cellStyle name="Normal 12 26 3 2 2 5" xfId="12796"/>
    <cellStyle name="Normal 12 26 3 2 3" xfId="12797"/>
    <cellStyle name="Normal 12 26 3 2 3 2" xfId="12798"/>
    <cellStyle name="Normal 12 26 3 2 3 3" xfId="12799"/>
    <cellStyle name="Normal 12 26 3 2 3 4" xfId="12800"/>
    <cellStyle name="Normal 12 26 3 2 4" xfId="12801"/>
    <cellStyle name="Normal 12 26 3 2 5" xfId="12802"/>
    <cellStyle name="Normal 12 26 3 2 6" xfId="12803"/>
    <cellStyle name="Normal 12 26 3 3" xfId="12804"/>
    <cellStyle name="Normal 12 26 3 3 2" xfId="12805"/>
    <cellStyle name="Normal 12 26 3 3 2 2" xfId="12806"/>
    <cellStyle name="Normal 12 26 3 3 2 3" xfId="12807"/>
    <cellStyle name="Normal 12 26 3 3 2 4" xfId="12808"/>
    <cellStyle name="Normal 12 26 3 3 3" xfId="12809"/>
    <cellStyle name="Normal 12 26 3 3 4" xfId="12810"/>
    <cellStyle name="Normal 12 26 3 3 5" xfId="12811"/>
    <cellStyle name="Normal 12 26 3 3 6" xfId="12812"/>
    <cellStyle name="Normal 12 26 3 4" xfId="12813"/>
    <cellStyle name="Normal 12 26 3 4 2" xfId="12814"/>
    <cellStyle name="Normal 12 26 3 4 3" xfId="12815"/>
    <cellStyle name="Normal 12 26 3 4 4" xfId="12816"/>
    <cellStyle name="Normal 12 26 3 5" xfId="12817"/>
    <cellStyle name="Normal 12 26 3 6" xfId="12818"/>
    <cellStyle name="Normal 12 26 3 7" xfId="12819"/>
    <cellStyle name="Normal 12 26 3 8" xfId="12820"/>
    <cellStyle name="Normal 12 26 4" xfId="12821"/>
    <cellStyle name="Normal 12 26 4 2" xfId="12822"/>
    <cellStyle name="Normal 12 26 4 2 2" xfId="12823"/>
    <cellStyle name="Normal 12 26 4 2 2 2" xfId="12824"/>
    <cellStyle name="Normal 12 26 4 2 2 3" xfId="12825"/>
    <cellStyle name="Normal 12 26 4 2 2 4" xfId="12826"/>
    <cellStyle name="Normal 12 26 4 2 3" xfId="12827"/>
    <cellStyle name="Normal 12 26 4 2 4" xfId="12828"/>
    <cellStyle name="Normal 12 26 4 2 5" xfId="12829"/>
    <cellStyle name="Normal 12 26 4 3" xfId="12830"/>
    <cellStyle name="Normal 12 26 4 3 2" xfId="12831"/>
    <cellStyle name="Normal 12 26 4 3 3" xfId="12832"/>
    <cellStyle name="Normal 12 26 4 3 4" xfId="12833"/>
    <cellStyle name="Normal 12 26 4 4" xfId="12834"/>
    <cellStyle name="Normal 12 26 4 5" xfId="12835"/>
    <cellStyle name="Normal 12 26 4 6" xfId="12836"/>
    <cellStyle name="Normal 12 26 5" xfId="12837"/>
    <cellStyle name="Normal 12 26 5 2" xfId="12838"/>
    <cellStyle name="Normal 12 26 5 2 2" xfId="12839"/>
    <cellStyle name="Normal 12 26 5 2 3" xfId="12840"/>
    <cellStyle name="Normal 12 26 5 2 4" xfId="12841"/>
    <cellStyle name="Normal 12 26 5 3" xfId="12842"/>
    <cellStyle name="Normal 12 26 5 4" xfId="12843"/>
    <cellStyle name="Normal 12 26 5 5" xfId="12844"/>
    <cellStyle name="Normal 12 26 5 6" xfId="12845"/>
    <cellStyle name="Normal 12 26 6" xfId="12846"/>
    <cellStyle name="Normal 12 26 6 2" xfId="12847"/>
    <cellStyle name="Normal 12 26 6 3" xfId="12848"/>
    <cellStyle name="Normal 12 26 6 4" xfId="12849"/>
    <cellStyle name="Normal 12 26 7" xfId="12850"/>
    <cellStyle name="Normal 12 26 8" xfId="12851"/>
    <cellStyle name="Normal 12 26 9" xfId="12852"/>
    <cellStyle name="Normal 12 27" xfId="12853"/>
    <cellStyle name="Normal 12 27 2" xfId="12854"/>
    <cellStyle name="Normal 12 27 2 2" xfId="12855"/>
    <cellStyle name="Normal 12 27 2 2 2" xfId="12856"/>
    <cellStyle name="Normal 12 27 2 2 2 2" xfId="12857"/>
    <cellStyle name="Normal 12 27 2 2 2 2 2" xfId="12858"/>
    <cellStyle name="Normal 12 27 2 2 2 2 3" xfId="12859"/>
    <cellStyle name="Normal 12 27 2 2 2 2 4" xfId="12860"/>
    <cellStyle name="Normal 12 27 2 2 2 3" xfId="12861"/>
    <cellStyle name="Normal 12 27 2 2 2 4" xfId="12862"/>
    <cellStyle name="Normal 12 27 2 2 2 5" xfId="12863"/>
    <cellStyle name="Normal 12 27 2 2 3" xfId="12864"/>
    <cellStyle name="Normal 12 27 2 2 3 2" xfId="12865"/>
    <cellStyle name="Normal 12 27 2 2 3 3" xfId="12866"/>
    <cellStyle name="Normal 12 27 2 2 3 4" xfId="12867"/>
    <cellStyle name="Normal 12 27 2 2 4" xfId="12868"/>
    <cellStyle name="Normal 12 27 2 2 5" xfId="12869"/>
    <cellStyle name="Normal 12 27 2 2 6" xfId="12870"/>
    <cellStyle name="Normal 12 27 2 3" xfId="12871"/>
    <cellStyle name="Normal 12 27 2 3 2" xfId="12872"/>
    <cellStyle name="Normal 12 27 2 3 2 2" xfId="12873"/>
    <cellStyle name="Normal 12 27 2 3 2 3" xfId="12874"/>
    <cellStyle name="Normal 12 27 2 3 2 4" xfId="12875"/>
    <cellStyle name="Normal 12 27 2 3 3" xfId="12876"/>
    <cellStyle name="Normal 12 27 2 3 4" xfId="12877"/>
    <cellStyle name="Normal 12 27 2 3 5" xfId="12878"/>
    <cellStyle name="Normal 12 27 2 3 6" xfId="12879"/>
    <cellStyle name="Normal 12 27 2 4" xfId="12880"/>
    <cellStyle name="Normal 12 27 2 4 2" xfId="12881"/>
    <cellStyle name="Normal 12 27 2 4 3" xfId="12882"/>
    <cellStyle name="Normal 12 27 2 4 4" xfId="12883"/>
    <cellStyle name="Normal 12 27 2 5" xfId="12884"/>
    <cellStyle name="Normal 12 27 2 6" xfId="12885"/>
    <cellStyle name="Normal 12 27 2 7" xfId="12886"/>
    <cellStyle name="Normal 12 27 2 8" xfId="12887"/>
    <cellStyle name="Normal 12 27 3" xfId="12888"/>
    <cellStyle name="Normal 12 27 3 2" xfId="12889"/>
    <cellStyle name="Normal 12 27 3 2 2" xfId="12890"/>
    <cellStyle name="Normal 12 27 3 2 2 2" xfId="12891"/>
    <cellStyle name="Normal 12 27 3 2 2 3" xfId="12892"/>
    <cellStyle name="Normal 12 27 3 2 2 4" xfId="12893"/>
    <cellStyle name="Normal 12 27 3 2 3" xfId="12894"/>
    <cellStyle name="Normal 12 27 3 2 4" xfId="12895"/>
    <cellStyle name="Normal 12 27 3 2 5" xfId="12896"/>
    <cellStyle name="Normal 12 27 3 3" xfId="12897"/>
    <cellStyle name="Normal 12 27 3 3 2" xfId="12898"/>
    <cellStyle name="Normal 12 27 3 3 3" xfId="12899"/>
    <cellStyle name="Normal 12 27 3 3 4" xfId="12900"/>
    <cellStyle name="Normal 12 27 3 4" xfId="12901"/>
    <cellStyle name="Normal 12 27 3 5" xfId="12902"/>
    <cellStyle name="Normal 12 27 3 6" xfId="12903"/>
    <cellStyle name="Normal 12 27 4" xfId="12904"/>
    <cellStyle name="Normal 12 27 4 2" xfId="12905"/>
    <cellStyle name="Normal 12 27 4 2 2" xfId="12906"/>
    <cellStyle name="Normal 12 27 4 2 3" xfId="12907"/>
    <cellStyle name="Normal 12 27 4 2 4" xfId="12908"/>
    <cellStyle name="Normal 12 27 4 3" xfId="12909"/>
    <cellStyle name="Normal 12 27 4 4" xfId="12910"/>
    <cellStyle name="Normal 12 27 4 5" xfId="12911"/>
    <cellStyle name="Normal 12 27 4 6" xfId="12912"/>
    <cellStyle name="Normal 12 27 5" xfId="12913"/>
    <cellStyle name="Normal 12 27 5 2" xfId="12914"/>
    <cellStyle name="Normal 12 27 5 3" xfId="12915"/>
    <cellStyle name="Normal 12 27 5 4" xfId="12916"/>
    <cellStyle name="Normal 12 27 6" xfId="12917"/>
    <cellStyle name="Normal 12 27 7" xfId="12918"/>
    <cellStyle name="Normal 12 27 8" xfId="12919"/>
    <cellStyle name="Normal 12 27 9" xfId="12920"/>
    <cellStyle name="Normal 12 28" xfId="12921"/>
    <cellStyle name="Normal 12 28 2" xfId="12922"/>
    <cellStyle name="Normal 12 28 2 2" xfId="12923"/>
    <cellStyle name="Normal 12 28 2 2 2" xfId="12924"/>
    <cellStyle name="Normal 12 28 2 2 2 2" xfId="12925"/>
    <cellStyle name="Normal 12 28 2 2 2 2 2" xfId="12926"/>
    <cellStyle name="Normal 12 28 2 2 2 2 3" xfId="12927"/>
    <cellStyle name="Normal 12 28 2 2 2 2 4" xfId="12928"/>
    <cellStyle name="Normal 12 28 2 2 2 3" xfId="12929"/>
    <cellStyle name="Normal 12 28 2 2 2 4" xfId="12930"/>
    <cellStyle name="Normal 12 28 2 2 2 5" xfId="12931"/>
    <cellStyle name="Normal 12 28 2 2 3" xfId="12932"/>
    <cellStyle name="Normal 12 28 2 2 3 2" xfId="12933"/>
    <cellStyle name="Normal 12 28 2 2 3 3" xfId="12934"/>
    <cellStyle name="Normal 12 28 2 2 3 4" xfId="12935"/>
    <cellStyle name="Normal 12 28 2 2 4" xfId="12936"/>
    <cellStyle name="Normal 12 28 2 2 5" xfId="12937"/>
    <cellStyle name="Normal 12 28 2 2 6" xfId="12938"/>
    <cellStyle name="Normal 12 28 2 3" xfId="12939"/>
    <cellStyle name="Normal 12 28 2 3 2" xfId="12940"/>
    <cellStyle name="Normal 12 28 2 3 2 2" xfId="12941"/>
    <cellStyle name="Normal 12 28 2 3 2 3" xfId="12942"/>
    <cellStyle name="Normal 12 28 2 3 2 4" xfId="12943"/>
    <cellStyle name="Normal 12 28 2 3 3" xfId="12944"/>
    <cellStyle name="Normal 12 28 2 3 4" xfId="12945"/>
    <cellStyle name="Normal 12 28 2 3 5" xfId="12946"/>
    <cellStyle name="Normal 12 28 2 3 6" xfId="12947"/>
    <cellStyle name="Normal 12 28 2 4" xfId="12948"/>
    <cellStyle name="Normal 12 28 2 4 2" xfId="12949"/>
    <cellStyle name="Normal 12 28 2 4 3" xfId="12950"/>
    <cellStyle name="Normal 12 28 2 4 4" xfId="12951"/>
    <cellStyle name="Normal 12 28 2 5" xfId="12952"/>
    <cellStyle name="Normal 12 28 2 6" xfId="12953"/>
    <cellStyle name="Normal 12 28 2 7" xfId="12954"/>
    <cellStyle name="Normal 12 28 2 8" xfId="12955"/>
    <cellStyle name="Normal 12 28 3" xfId="12956"/>
    <cellStyle name="Normal 12 28 3 2" xfId="12957"/>
    <cellStyle name="Normal 12 28 3 2 2" xfId="12958"/>
    <cellStyle name="Normal 12 28 3 2 2 2" xfId="12959"/>
    <cellStyle name="Normal 12 28 3 2 2 3" xfId="12960"/>
    <cellStyle name="Normal 12 28 3 2 2 4" xfId="12961"/>
    <cellStyle name="Normal 12 28 3 2 3" xfId="12962"/>
    <cellStyle name="Normal 12 28 3 2 4" xfId="12963"/>
    <cellStyle name="Normal 12 28 3 2 5" xfId="12964"/>
    <cellStyle name="Normal 12 28 3 3" xfId="12965"/>
    <cellStyle name="Normal 12 28 3 3 2" xfId="12966"/>
    <cellStyle name="Normal 12 28 3 3 3" xfId="12967"/>
    <cellStyle name="Normal 12 28 3 3 4" xfId="12968"/>
    <cellStyle name="Normal 12 28 3 4" xfId="12969"/>
    <cellStyle name="Normal 12 28 3 5" xfId="12970"/>
    <cellStyle name="Normal 12 28 3 6" xfId="12971"/>
    <cellStyle name="Normal 12 28 4" xfId="12972"/>
    <cellStyle name="Normal 12 28 4 2" xfId="12973"/>
    <cellStyle name="Normal 12 28 4 2 2" xfId="12974"/>
    <cellStyle name="Normal 12 28 4 2 3" xfId="12975"/>
    <cellStyle name="Normal 12 28 4 2 4" xfId="12976"/>
    <cellStyle name="Normal 12 28 4 3" xfId="12977"/>
    <cellStyle name="Normal 12 28 4 4" xfId="12978"/>
    <cellStyle name="Normal 12 28 4 5" xfId="12979"/>
    <cellStyle name="Normal 12 28 4 6" xfId="12980"/>
    <cellStyle name="Normal 12 28 5" xfId="12981"/>
    <cellStyle name="Normal 12 28 5 2" xfId="12982"/>
    <cellStyle name="Normal 12 28 5 3" xfId="12983"/>
    <cellStyle name="Normal 12 28 5 4" xfId="12984"/>
    <cellStyle name="Normal 12 28 6" xfId="12985"/>
    <cellStyle name="Normal 12 28 7" xfId="12986"/>
    <cellStyle name="Normal 12 28 8" xfId="12987"/>
    <cellStyle name="Normal 12 28 9" xfId="12988"/>
    <cellStyle name="Normal 12 29" xfId="12989"/>
    <cellStyle name="Normal 12 29 2" xfId="12990"/>
    <cellStyle name="Normal 12 29 2 2" xfId="12991"/>
    <cellStyle name="Normal 12 29 2 2 2" xfId="12992"/>
    <cellStyle name="Normal 12 29 2 2 3" xfId="12993"/>
    <cellStyle name="Normal 12 29 2 2 4" xfId="12994"/>
    <cellStyle name="Normal 12 29 2 3" xfId="12995"/>
    <cellStyle name="Normal 12 29 2 4" xfId="12996"/>
    <cellStyle name="Normal 12 29 2 5" xfId="12997"/>
    <cellStyle name="Normal 12 29 2 6" xfId="12998"/>
    <cellStyle name="Normal 12 29 3" xfId="12999"/>
    <cellStyle name="Normal 12 29 3 2" xfId="13000"/>
    <cellStyle name="Normal 12 29 3 3" xfId="13001"/>
    <cellStyle name="Normal 12 29 3 4" xfId="13002"/>
    <cellStyle name="Normal 12 29 4" xfId="13003"/>
    <cellStyle name="Normal 12 29 5" xfId="13004"/>
    <cellStyle name="Normal 12 29 6" xfId="13005"/>
    <cellStyle name="Normal 12 29 7" xfId="13006"/>
    <cellStyle name="Normal 12 3" xfId="13007"/>
    <cellStyle name="Normal 12 3 2" xfId="13008"/>
    <cellStyle name="Normal 12 3 2 2" xfId="13009"/>
    <cellStyle name="Normal 12 3 2 2 2" xfId="13010"/>
    <cellStyle name="Normal 12 3 2 2 2 2" xfId="13011"/>
    <cellStyle name="Normal 12 3 2 2 2 2 2" xfId="13012"/>
    <cellStyle name="Normal 12 3 2 2 2 2 2 2" xfId="13013"/>
    <cellStyle name="Normal 12 3 2 2 2 2 2 3" xfId="13014"/>
    <cellStyle name="Normal 12 3 2 2 2 2 2 4" xfId="13015"/>
    <cellStyle name="Normal 12 3 2 2 2 2 3" xfId="13016"/>
    <cellStyle name="Normal 12 3 2 2 2 2 4" xfId="13017"/>
    <cellStyle name="Normal 12 3 2 2 2 2 5" xfId="13018"/>
    <cellStyle name="Normal 12 3 2 2 2 3" xfId="13019"/>
    <cellStyle name="Normal 12 3 2 2 2 3 2" xfId="13020"/>
    <cellStyle name="Normal 12 3 2 2 2 3 3" xfId="13021"/>
    <cellStyle name="Normal 12 3 2 2 2 3 4" xfId="13022"/>
    <cellStyle name="Normal 12 3 2 2 2 4" xfId="13023"/>
    <cellStyle name="Normal 12 3 2 2 2 5" xfId="13024"/>
    <cellStyle name="Normal 12 3 2 2 2 6" xfId="13025"/>
    <cellStyle name="Normal 12 3 2 2 3" xfId="13026"/>
    <cellStyle name="Normal 12 3 2 2 3 2" xfId="13027"/>
    <cellStyle name="Normal 12 3 2 2 3 2 2" xfId="13028"/>
    <cellStyle name="Normal 12 3 2 2 3 2 3" xfId="13029"/>
    <cellStyle name="Normal 12 3 2 2 3 2 4" xfId="13030"/>
    <cellStyle name="Normal 12 3 2 2 3 3" xfId="13031"/>
    <cellStyle name="Normal 12 3 2 2 3 4" xfId="13032"/>
    <cellStyle name="Normal 12 3 2 2 3 5" xfId="13033"/>
    <cellStyle name="Normal 12 3 2 2 3 6" xfId="13034"/>
    <cellStyle name="Normal 12 3 2 2 4" xfId="13035"/>
    <cellStyle name="Normal 12 3 2 2 4 2" xfId="13036"/>
    <cellStyle name="Normal 12 3 2 2 4 3" xfId="13037"/>
    <cellStyle name="Normal 12 3 2 2 4 4" xfId="13038"/>
    <cellStyle name="Normal 12 3 2 2 5" xfId="13039"/>
    <cellStyle name="Normal 12 3 2 2 6" xfId="13040"/>
    <cellStyle name="Normal 12 3 2 2 7" xfId="13041"/>
    <cellStyle name="Normal 12 3 2 2 8" xfId="13042"/>
    <cellStyle name="Normal 12 3 2 3" xfId="13043"/>
    <cellStyle name="Normal 12 3 2 3 2" xfId="13044"/>
    <cellStyle name="Normal 12 3 2 3 2 2" xfId="13045"/>
    <cellStyle name="Normal 12 3 2 3 2 2 2" xfId="13046"/>
    <cellStyle name="Normal 12 3 2 3 2 2 3" xfId="13047"/>
    <cellStyle name="Normal 12 3 2 3 2 2 4" xfId="13048"/>
    <cellStyle name="Normal 12 3 2 3 2 3" xfId="13049"/>
    <cellStyle name="Normal 12 3 2 3 2 4" xfId="13050"/>
    <cellStyle name="Normal 12 3 2 3 2 5" xfId="13051"/>
    <cellStyle name="Normal 12 3 2 3 3" xfId="13052"/>
    <cellStyle name="Normal 12 3 2 3 3 2" xfId="13053"/>
    <cellStyle name="Normal 12 3 2 3 3 3" xfId="13054"/>
    <cellStyle name="Normal 12 3 2 3 3 4" xfId="13055"/>
    <cellStyle name="Normal 12 3 2 3 4" xfId="13056"/>
    <cellStyle name="Normal 12 3 2 3 5" xfId="13057"/>
    <cellStyle name="Normal 12 3 2 3 6" xfId="13058"/>
    <cellStyle name="Normal 12 3 2 4" xfId="13059"/>
    <cellStyle name="Normal 12 3 2 4 2" xfId="13060"/>
    <cellStyle name="Normal 12 3 2 4 2 2" xfId="13061"/>
    <cellStyle name="Normal 12 3 2 4 2 3" xfId="13062"/>
    <cellStyle name="Normal 12 3 2 4 2 4" xfId="13063"/>
    <cellStyle name="Normal 12 3 2 4 3" xfId="13064"/>
    <cellStyle name="Normal 12 3 2 4 4" xfId="13065"/>
    <cellStyle name="Normal 12 3 2 4 5" xfId="13066"/>
    <cellStyle name="Normal 12 3 2 4 6" xfId="13067"/>
    <cellStyle name="Normal 12 3 2 5" xfId="13068"/>
    <cellStyle name="Normal 12 3 2 5 2" xfId="13069"/>
    <cellStyle name="Normal 12 3 2 5 3" xfId="13070"/>
    <cellStyle name="Normal 12 3 2 5 4" xfId="13071"/>
    <cellStyle name="Normal 12 3 2 6" xfId="13072"/>
    <cellStyle name="Normal 12 3 2 7" xfId="13073"/>
    <cellStyle name="Normal 12 3 2 8" xfId="13074"/>
    <cellStyle name="Normal 12 3 2 9" xfId="13075"/>
    <cellStyle name="Normal 12 3 3" xfId="13076"/>
    <cellStyle name="Normal 12 3 3 2" xfId="13077"/>
    <cellStyle name="Normal 12 3 3 2 2" xfId="13078"/>
    <cellStyle name="Normal 12 3 3 2 2 2" xfId="13079"/>
    <cellStyle name="Normal 12 3 3 2 2 3" xfId="13080"/>
    <cellStyle name="Normal 12 3 3 2 2 4" xfId="13081"/>
    <cellStyle name="Normal 12 3 3 2 3" xfId="13082"/>
    <cellStyle name="Normal 12 3 3 2 4" xfId="13083"/>
    <cellStyle name="Normal 12 3 3 2 5" xfId="13084"/>
    <cellStyle name="Normal 12 3 3 2 6" xfId="13085"/>
    <cellStyle name="Normal 12 3 3 3" xfId="13086"/>
    <cellStyle name="Normal 12 3 3 3 2" xfId="13087"/>
    <cellStyle name="Normal 12 3 3 3 3" xfId="13088"/>
    <cellStyle name="Normal 12 3 3 3 4" xfId="13089"/>
    <cellStyle name="Normal 12 3 3 4" xfId="13090"/>
    <cellStyle name="Normal 12 3 3 5" xfId="13091"/>
    <cellStyle name="Normal 12 3 3 6" xfId="13092"/>
    <cellStyle name="Normal 12 3 3 7" xfId="13093"/>
    <cellStyle name="Normal 12 4" xfId="13094"/>
    <cellStyle name="Normal 12 5" xfId="13095"/>
    <cellStyle name="Normal 12 6" xfId="13096"/>
    <cellStyle name="Normal 12 7" xfId="13097"/>
    <cellStyle name="Normal 12 8" xfId="13098"/>
    <cellStyle name="Normal 12 9" xfId="13099"/>
    <cellStyle name="Normal 12_Rec Tributaria" xfId="13100"/>
    <cellStyle name="Normal 120" xfId="13101"/>
    <cellStyle name="Normal 1200" xfId="61229"/>
    <cellStyle name="Normal 1201" xfId="61230"/>
    <cellStyle name="Normal 1202" xfId="61231"/>
    <cellStyle name="Normal 1203" xfId="61232"/>
    <cellStyle name="Normal 1204" xfId="61233"/>
    <cellStyle name="Normal 1205" xfId="61234"/>
    <cellStyle name="Normal 1206" xfId="61235"/>
    <cellStyle name="Normal 1207" xfId="61236"/>
    <cellStyle name="Normal 1208" xfId="61237"/>
    <cellStyle name="Normal 1209" xfId="61238"/>
    <cellStyle name="Normal 121" xfId="13102"/>
    <cellStyle name="Normal 1210" xfId="61239"/>
    <cellStyle name="Normal 1211" xfId="61240"/>
    <cellStyle name="Normal 1212" xfId="61241"/>
    <cellStyle name="Normal 1213" xfId="61242"/>
    <cellStyle name="Normal 1214" xfId="61243"/>
    <cellStyle name="Normal 1215" xfId="61244"/>
    <cellStyle name="Normal 1216" xfId="61245"/>
    <cellStyle name="Normal 1217" xfId="61246"/>
    <cellStyle name="Normal 1218" xfId="61247"/>
    <cellStyle name="Normal 1219" xfId="61248"/>
    <cellStyle name="Normal 122" xfId="13103"/>
    <cellStyle name="Normal 1220" xfId="61249"/>
    <cellStyle name="Normal 1221" xfId="61250"/>
    <cellStyle name="Normal 1222" xfId="61251"/>
    <cellStyle name="Normal 1223" xfId="61252"/>
    <cellStyle name="Normal 1224" xfId="61253"/>
    <cellStyle name="Normal 1225" xfId="61254"/>
    <cellStyle name="Normal 1226" xfId="61255"/>
    <cellStyle name="Normal 1227" xfId="61256"/>
    <cellStyle name="Normal 1228" xfId="61257"/>
    <cellStyle name="Normal 1229" xfId="61258"/>
    <cellStyle name="Normal 123" xfId="13104"/>
    <cellStyle name="Normal 1230" xfId="61259"/>
    <cellStyle name="Normal 1231" xfId="61260"/>
    <cellStyle name="Normal 1232" xfId="61261"/>
    <cellStyle name="Normal 1233" xfId="61262"/>
    <cellStyle name="Normal 1234" xfId="61263"/>
    <cellStyle name="Normal 1235" xfId="61264"/>
    <cellStyle name="Normal 1236" xfId="61265"/>
    <cellStyle name="Normal 1237" xfId="61266"/>
    <cellStyle name="Normal 1238" xfId="61267"/>
    <cellStyle name="Normal 1239" xfId="61268"/>
    <cellStyle name="Normal 124" xfId="13105"/>
    <cellStyle name="Normal 1240" xfId="61269"/>
    <cellStyle name="Normal 1241" xfId="61270"/>
    <cellStyle name="Normal 1242" xfId="61271"/>
    <cellStyle name="Normal 1243" xfId="61272"/>
    <cellStyle name="Normal 1244" xfId="61273"/>
    <cellStyle name="Normal 1245" xfId="61274"/>
    <cellStyle name="Normal 1246" xfId="61275"/>
    <cellStyle name="Normal 1247" xfId="61276"/>
    <cellStyle name="Normal 1248" xfId="61277"/>
    <cellStyle name="Normal 1249" xfId="61278"/>
    <cellStyle name="Normal 125" xfId="13106"/>
    <cellStyle name="Normal 1250" xfId="61279"/>
    <cellStyle name="Normal 1251" xfId="61280"/>
    <cellStyle name="Normal 1252" xfId="61281"/>
    <cellStyle name="Normal 1253" xfId="61282"/>
    <cellStyle name="Normal 1254" xfId="61283"/>
    <cellStyle name="Normal 1255" xfId="61284"/>
    <cellStyle name="Normal 1256" xfId="61285"/>
    <cellStyle name="Normal 1257" xfId="61286"/>
    <cellStyle name="Normal 1258" xfId="61287"/>
    <cellStyle name="Normal 1259" xfId="61288"/>
    <cellStyle name="Normal 126" xfId="13107"/>
    <cellStyle name="Normal 1260" xfId="61289"/>
    <cellStyle name="Normal 1261" xfId="61290"/>
    <cellStyle name="Normal 1262" xfId="61291"/>
    <cellStyle name="Normal 1263" xfId="61292"/>
    <cellStyle name="Normal 1264" xfId="61293"/>
    <cellStyle name="Normal 1265" xfId="61294"/>
    <cellStyle name="Normal 1266" xfId="61295"/>
    <cellStyle name="Normal 1267" xfId="61296"/>
    <cellStyle name="Normal 1268" xfId="61297"/>
    <cellStyle name="Normal 1269" xfId="61298"/>
    <cellStyle name="Normal 127" xfId="13108"/>
    <cellStyle name="Normal 1270" xfId="61299"/>
    <cellStyle name="Normal 1271" xfId="61300"/>
    <cellStyle name="Normal 1272" xfId="61301"/>
    <cellStyle name="Normal 1273" xfId="61302"/>
    <cellStyle name="Normal 1274" xfId="61303"/>
    <cellStyle name="Normal 1275" xfId="61304"/>
    <cellStyle name="Normal 1276" xfId="61305"/>
    <cellStyle name="Normal 1277" xfId="61306"/>
    <cellStyle name="Normal 1278" xfId="61307"/>
    <cellStyle name="Normal 1279" xfId="61308"/>
    <cellStyle name="Normal 128" xfId="13109"/>
    <cellStyle name="Normal 1280" xfId="61309"/>
    <cellStyle name="Normal 1281" xfId="61310"/>
    <cellStyle name="Normal 1282" xfId="61311"/>
    <cellStyle name="Normal 1283" xfId="61312"/>
    <cellStyle name="Normal 1284" xfId="61313"/>
    <cellStyle name="Normal 1285" xfId="61314"/>
    <cellStyle name="Normal 1286" xfId="61315"/>
    <cellStyle name="Normal 1287" xfId="61316"/>
    <cellStyle name="Normal 1288" xfId="61317"/>
    <cellStyle name="Normal 1289" xfId="61318"/>
    <cellStyle name="Normal 129" xfId="13110"/>
    <cellStyle name="Normal 1290" xfId="61319"/>
    <cellStyle name="Normal 1291" xfId="61320"/>
    <cellStyle name="Normal 1292" xfId="61321"/>
    <cellStyle name="Normal 1293" xfId="61322"/>
    <cellStyle name="Normal 1294" xfId="61323"/>
    <cellStyle name="Normal 1295" xfId="61324"/>
    <cellStyle name="Normal 1296" xfId="61325"/>
    <cellStyle name="Normal 1297" xfId="61326"/>
    <cellStyle name="Normal 1298" xfId="61327"/>
    <cellStyle name="Normal 1299" xfId="61328"/>
    <cellStyle name="Normal 13" xfId="13111"/>
    <cellStyle name="Normal 13 10" xfId="13112"/>
    <cellStyle name="Normal 13 11" xfId="13113"/>
    <cellStyle name="Normal 13 12" xfId="13114"/>
    <cellStyle name="Normal 13 13" xfId="13115"/>
    <cellStyle name="Normal 13 14" xfId="13116"/>
    <cellStyle name="Normal 13 15" xfId="13117"/>
    <cellStyle name="Normal 13 16" xfId="13118"/>
    <cellStyle name="Normal 13 17" xfId="13119"/>
    <cellStyle name="Normal 13 18" xfId="13120"/>
    <cellStyle name="Normal 13 19" xfId="13121"/>
    <cellStyle name="Normal 13 2" xfId="13122"/>
    <cellStyle name="Normal 13 2 2" xfId="13123"/>
    <cellStyle name="Normal 13 2 2 10" xfId="13124"/>
    <cellStyle name="Normal 13 2 2 11" xfId="13125"/>
    <cellStyle name="Normal 13 2 2 12" xfId="13126"/>
    <cellStyle name="Normal 13 2 2 2" xfId="13127"/>
    <cellStyle name="Normal 13 2 2 2 2" xfId="13128"/>
    <cellStyle name="Normal 13 2 2 2 2 2" xfId="13129"/>
    <cellStyle name="Normal 13 2 2 2 2 2 2" xfId="13130"/>
    <cellStyle name="Normal 13 2 2 2 2 2 2 2" xfId="13131"/>
    <cellStyle name="Normal 13 2 2 2 2 2 2 2 2" xfId="13132"/>
    <cellStyle name="Normal 13 2 2 2 2 2 2 2 3" xfId="13133"/>
    <cellStyle name="Normal 13 2 2 2 2 2 2 2 4" xfId="13134"/>
    <cellStyle name="Normal 13 2 2 2 2 2 2 3" xfId="13135"/>
    <cellStyle name="Normal 13 2 2 2 2 2 2 4" xfId="13136"/>
    <cellStyle name="Normal 13 2 2 2 2 2 2 5" xfId="13137"/>
    <cellStyle name="Normal 13 2 2 2 2 2 3" xfId="13138"/>
    <cellStyle name="Normal 13 2 2 2 2 2 3 2" xfId="13139"/>
    <cellStyle name="Normal 13 2 2 2 2 2 3 3" xfId="13140"/>
    <cellStyle name="Normal 13 2 2 2 2 2 3 4" xfId="13141"/>
    <cellStyle name="Normal 13 2 2 2 2 2 4" xfId="13142"/>
    <cellStyle name="Normal 13 2 2 2 2 2 5" xfId="13143"/>
    <cellStyle name="Normal 13 2 2 2 2 2 6" xfId="13144"/>
    <cellStyle name="Normal 13 2 2 2 2 3" xfId="13145"/>
    <cellStyle name="Normal 13 2 2 2 2 3 2" xfId="13146"/>
    <cellStyle name="Normal 13 2 2 2 2 3 2 2" xfId="13147"/>
    <cellStyle name="Normal 13 2 2 2 2 3 2 3" xfId="13148"/>
    <cellStyle name="Normal 13 2 2 2 2 3 2 4" xfId="13149"/>
    <cellStyle name="Normal 13 2 2 2 2 3 3" xfId="13150"/>
    <cellStyle name="Normal 13 2 2 2 2 3 4" xfId="13151"/>
    <cellStyle name="Normal 13 2 2 2 2 3 5" xfId="13152"/>
    <cellStyle name="Normal 13 2 2 2 2 3 6" xfId="13153"/>
    <cellStyle name="Normal 13 2 2 2 2 4" xfId="13154"/>
    <cellStyle name="Normal 13 2 2 2 2 4 2" xfId="13155"/>
    <cellStyle name="Normal 13 2 2 2 2 4 3" xfId="13156"/>
    <cellStyle name="Normal 13 2 2 2 2 4 4" xfId="13157"/>
    <cellStyle name="Normal 13 2 2 2 2 5" xfId="13158"/>
    <cellStyle name="Normal 13 2 2 2 2 6" xfId="13159"/>
    <cellStyle name="Normal 13 2 2 2 2 7" xfId="13160"/>
    <cellStyle name="Normal 13 2 2 2 2 8" xfId="13161"/>
    <cellStyle name="Normal 13 2 2 2 3" xfId="13162"/>
    <cellStyle name="Normal 13 2 2 2 3 2" xfId="13163"/>
    <cellStyle name="Normal 13 2 2 2 3 2 2" xfId="13164"/>
    <cellStyle name="Normal 13 2 2 2 3 2 2 2" xfId="13165"/>
    <cellStyle name="Normal 13 2 2 2 3 2 2 3" xfId="13166"/>
    <cellStyle name="Normal 13 2 2 2 3 2 2 4" xfId="13167"/>
    <cellStyle name="Normal 13 2 2 2 3 2 3" xfId="13168"/>
    <cellStyle name="Normal 13 2 2 2 3 2 4" xfId="13169"/>
    <cellStyle name="Normal 13 2 2 2 3 2 5" xfId="13170"/>
    <cellStyle name="Normal 13 2 2 2 3 3" xfId="13171"/>
    <cellStyle name="Normal 13 2 2 2 3 3 2" xfId="13172"/>
    <cellStyle name="Normal 13 2 2 2 3 3 3" xfId="13173"/>
    <cellStyle name="Normal 13 2 2 2 3 3 4" xfId="13174"/>
    <cellStyle name="Normal 13 2 2 2 3 4" xfId="13175"/>
    <cellStyle name="Normal 13 2 2 2 3 5" xfId="13176"/>
    <cellStyle name="Normal 13 2 2 2 3 6" xfId="13177"/>
    <cellStyle name="Normal 13 2 2 2 4" xfId="13178"/>
    <cellStyle name="Normal 13 2 2 2 4 2" xfId="13179"/>
    <cellStyle name="Normal 13 2 2 2 4 2 2" xfId="13180"/>
    <cellStyle name="Normal 13 2 2 2 4 2 3" xfId="13181"/>
    <cellStyle name="Normal 13 2 2 2 4 2 4" xfId="13182"/>
    <cellStyle name="Normal 13 2 2 2 4 3" xfId="13183"/>
    <cellStyle name="Normal 13 2 2 2 4 4" xfId="13184"/>
    <cellStyle name="Normal 13 2 2 2 4 5" xfId="13185"/>
    <cellStyle name="Normal 13 2 2 2 4 6" xfId="13186"/>
    <cellStyle name="Normal 13 2 2 2 5" xfId="13187"/>
    <cellStyle name="Normal 13 2 2 2 5 2" xfId="13188"/>
    <cellStyle name="Normal 13 2 2 2 5 3" xfId="13189"/>
    <cellStyle name="Normal 13 2 2 2 5 4" xfId="13190"/>
    <cellStyle name="Normal 13 2 2 2 6" xfId="13191"/>
    <cellStyle name="Normal 13 2 2 2 7" xfId="13192"/>
    <cellStyle name="Normal 13 2 2 2 8" xfId="13193"/>
    <cellStyle name="Normal 13 2 2 2 9" xfId="13194"/>
    <cellStyle name="Normal 13 2 2 3" xfId="13195"/>
    <cellStyle name="Normal 13 2 2 3 2" xfId="13196"/>
    <cellStyle name="Normal 13 2 2 3 2 2" xfId="13197"/>
    <cellStyle name="Normal 13 2 2 3 2 2 2" xfId="13198"/>
    <cellStyle name="Normal 13 2 2 3 2 2 2 2" xfId="13199"/>
    <cellStyle name="Normal 13 2 2 3 2 2 2 2 2" xfId="13200"/>
    <cellStyle name="Normal 13 2 2 3 2 2 2 2 3" xfId="13201"/>
    <cellStyle name="Normal 13 2 2 3 2 2 2 2 4" xfId="13202"/>
    <cellStyle name="Normal 13 2 2 3 2 2 2 3" xfId="13203"/>
    <cellStyle name="Normal 13 2 2 3 2 2 2 4" xfId="13204"/>
    <cellStyle name="Normal 13 2 2 3 2 2 2 5" xfId="13205"/>
    <cellStyle name="Normal 13 2 2 3 2 2 3" xfId="13206"/>
    <cellStyle name="Normal 13 2 2 3 2 2 3 2" xfId="13207"/>
    <cellStyle name="Normal 13 2 2 3 2 2 3 3" xfId="13208"/>
    <cellStyle name="Normal 13 2 2 3 2 2 3 4" xfId="13209"/>
    <cellStyle name="Normal 13 2 2 3 2 2 4" xfId="13210"/>
    <cellStyle name="Normal 13 2 2 3 2 2 5" xfId="13211"/>
    <cellStyle name="Normal 13 2 2 3 2 2 6" xfId="13212"/>
    <cellStyle name="Normal 13 2 2 3 2 3" xfId="13213"/>
    <cellStyle name="Normal 13 2 2 3 2 3 2" xfId="13214"/>
    <cellStyle name="Normal 13 2 2 3 2 3 2 2" xfId="13215"/>
    <cellStyle name="Normal 13 2 2 3 2 3 2 3" xfId="13216"/>
    <cellStyle name="Normal 13 2 2 3 2 3 2 4" xfId="13217"/>
    <cellStyle name="Normal 13 2 2 3 2 3 3" xfId="13218"/>
    <cellStyle name="Normal 13 2 2 3 2 3 4" xfId="13219"/>
    <cellStyle name="Normal 13 2 2 3 2 3 5" xfId="13220"/>
    <cellStyle name="Normal 13 2 2 3 2 3 6" xfId="13221"/>
    <cellStyle name="Normal 13 2 2 3 2 4" xfId="13222"/>
    <cellStyle name="Normal 13 2 2 3 2 4 2" xfId="13223"/>
    <cellStyle name="Normal 13 2 2 3 2 4 3" xfId="13224"/>
    <cellStyle name="Normal 13 2 2 3 2 4 4" xfId="13225"/>
    <cellStyle name="Normal 13 2 2 3 2 5" xfId="13226"/>
    <cellStyle name="Normal 13 2 2 3 2 6" xfId="13227"/>
    <cellStyle name="Normal 13 2 2 3 2 7" xfId="13228"/>
    <cellStyle name="Normal 13 2 2 3 2 8" xfId="13229"/>
    <cellStyle name="Normal 13 2 2 3 3" xfId="13230"/>
    <cellStyle name="Normal 13 2 2 3 3 2" xfId="13231"/>
    <cellStyle name="Normal 13 2 2 3 3 2 2" xfId="13232"/>
    <cellStyle name="Normal 13 2 2 3 3 2 2 2" xfId="13233"/>
    <cellStyle name="Normal 13 2 2 3 3 2 2 3" xfId="13234"/>
    <cellStyle name="Normal 13 2 2 3 3 2 2 4" xfId="13235"/>
    <cellStyle name="Normal 13 2 2 3 3 2 3" xfId="13236"/>
    <cellStyle name="Normal 13 2 2 3 3 2 4" xfId="13237"/>
    <cellStyle name="Normal 13 2 2 3 3 2 5" xfId="13238"/>
    <cellStyle name="Normal 13 2 2 3 3 3" xfId="13239"/>
    <cellStyle name="Normal 13 2 2 3 3 3 2" xfId="13240"/>
    <cellStyle name="Normal 13 2 2 3 3 3 3" xfId="13241"/>
    <cellStyle name="Normal 13 2 2 3 3 3 4" xfId="13242"/>
    <cellStyle name="Normal 13 2 2 3 3 4" xfId="13243"/>
    <cellStyle name="Normal 13 2 2 3 3 5" xfId="13244"/>
    <cellStyle name="Normal 13 2 2 3 3 6" xfId="13245"/>
    <cellStyle name="Normal 13 2 2 3 4" xfId="13246"/>
    <cellStyle name="Normal 13 2 2 3 4 2" xfId="13247"/>
    <cellStyle name="Normal 13 2 2 3 4 2 2" xfId="13248"/>
    <cellStyle name="Normal 13 2 2 3 4 2 3" xfId="13249"/>
    <cellStyle name="Normal 13 2 2 3 4 2 4" xfId="13250"/>
    <cellStyle name="Normal 13 2 2 3 4 3" xfId="13251"/>
    <cellStyle name="Normal 13 2 2 3 4 4" xfId="13252"/>
    <cellStyle name="Normal 13 2 2 3 4 5" xfId="13253"/>
    <cellStyle name="Normal 13 2 2 3 4 6" xfId="13254"/>
    <cellStyle name="Normal 13 2 2 3 5" xfId="13255"/>
    <cellStyle name="Normal 13 2 2 3 5 2" xfId="13256"/>
    <cellStyle name="Normal 13 2 2 3 5 3" xfId="13257"/>
    <cellStyle name="Normal 13 2 2 3 5 4" xfId="13258"/>
    <cellStyle name="Normal 13 2 2 3 6" xfId="13259"/>
    <cellStyle name="Normal 13 2 2 3 7" xfId="13260"/>
    <cellStyle name="Normal 13 2 2 3 8" xfId="13261"/>
    <cellStyle name="Normal 13 2 2 3 9" xfId="13262"/>
    <cellStyle name="Normal 13 2 2 4" xfId="13263"/>
    <cellStyle name="Normal 13 2 2 4 2" xfId="13264"/>
    <cellStyle name="Normal 13 2 2 4 2 2" xfId="13265"/>
    <cellStyle name="Normal 13 2 2 4 2 2 2" xfId="13266"/>
    <cellStyle name="Normal 13 2 2 4 2 2 2 2" xfId="13267"/>
    <cellStyle name="Normal 13 2 2 4 2 2 2 3" xfId="13268"/>
    <cellStyle name="Normal 13 2 2 4 2 2 2 4" xfId="13269"/>
    <cellStyle name="Normal 13 2 2 4 2 2 3" xfId="13270"/>
    <cellStyle name="Normal 13 2 2 4 2 2 4" xfId="13271"/>
    <cellStyle name="Normal 13 2 2 4 2 2 5" xfId="13272"/>
    <cellStyle name="Normal 13 2 2 4 2 3" xfId="13273"/>
    <cellStyle name="Normal 13 2 2 4 2 3 2" xfId="13274"/>
    <cellStyle name="Normal 13 2 2 4 2 3 3" xfId="13275"/>
    <cellStyle name="Normal 13 2 2 4 2 3 4" xfId="13276"/>
    <cellStyle name="Normal 13 2 2 4 2 4" xfId="13277"/>
    <cellStyle name="Normal 13 2 2 4 2 5" xfId="13278"/>
    <cellStyle name="Normal 13 2 2 4 2 6" xfId="13279"/>
    <cellStyle name="Normal 13 2 2 4 3" xfId="13280"/>
    <cellStyle name="Normal 13 2 2 4 3 2" xfId="13281"/>
    <cellStyle name="Normal 13 2 2 4 3 2 2" xfId="13282"/>
    <cellStyle name="Normal 13 2 2 4 3 2 3" xfId="13283"/>
    <cellStyle name="Normal 13 2 2 4 3 2 4" xfId="13284"/>
    <cellStyle name="Normal 13 2 2 4 3 3" xfId="13285"/>
    <cellStyle name="Normal 13 2 2 4 3 4" xfId="13286"/>
    <cellStyle name="Normal 13 2 2 4 3 5" xfId="13287"/>
    <cellStyle name="Normal 13 2 2 4 3 6" xfId="13288"/>
    <cellStyle name="Normal 13 2 2 4 4" xfId="13289"/>
    <cellStyle name="Normal 13 2 2 4 4 2" xfId="13290"/>
    <cellStyle name="Normal 13 2 2 4 4 3" xfId="13291"/>
    <cellStyle name="Normal 13 2 2 4 4 4" xfId="13292"/>
    <cellStyle name="Normal 13 2 2 4 5" xfId="13293"/>
    <cellStyle name="Normal 13 2 2 4 6" xfId="13294"/>
    <cellStyle name="Normal 13 2 2 4 7" xfId="13295"/>
    <cellStyle name="Normal 13 2 2 4 8" xfId="13296"/>
    <cellStyle name="Normal 13 2 2 5" xfId="13297"/>
    <cellStyle name="Normal 13 2 2 5 2" xfId="13298"/>
    <cellStyle name="Normal 13 2 2 5 2 2" xfId="13299"/>
    <cellStyle name="Normal 13 2 2 5 2 2 2" xfId="13300"/>
    <cellStyle name="Normal 13 2 2 5 2 2 3" xfId="13301"/>
    <cellStyle name="Normal 13 2 2 5 2 2 4" xfId="13302"/>
    <cellStyle name="Normal 13 2 2 5 2 3" xfId="13303"/>
    <cellStyle name="Normal 13 2 2 5 2 4" xfId="13304"/>
    <cellStyle name="Normal 13 2 2 5 2 5" xfId="13305"/>
    <cellStyle name="Normal 13 2 2 5 2 6" xfId="13306"/>
    <cellStyle name="Normal 13 2 2 5 3" xfId="13307"/>
    <cellStyle name="Normal 13 2 2 5 3 2" xfId="13308"/>
    <cellStyle name="Normal 13 2 2 5 3 3" xfId="13309"/>
    <cellStyle name="Normal 13 2 2 5 3 4" xfId="13310"/>
    <cellStyle name="Normal 13 2 2 5 4" xfId="13311"/>
    <cellStyle name="Normal 13 2 2 5 5" xfId="13312"/>
    <cellStyle name="Normal 13 2 2 5 6" xfId="13313"/>
    <cellStyle name="Normal 13 2 2 5 7" xfId="13314"/>
    <cellStyle name="Normal 13 2 2 6" xfId="13315"/>
    <cellStyle name="Normal 13 2 2 6 2" xfId="13316"/>
    <cellStyle name="Normal 13 2 2 6 2 2" xfId="13317"/>
    <cellStyle name="Normal 13 2 2 6 2 2 2" xfId="13318"/>
    <cellStyle name="Normal 13 2 2 6 2 2 3" xfId="13319"/>
    <cellStyle name="Normal 13 2 2 6 2 2 4" xfId="13320"/>
    <cellStyle name="Normal 13 2 2 6 2 3" xfId="13321"/>
    <cellStyle name="Normal 13 2 2 6 2 4" xfId="13322"/>
    <cellStyle name="Normal 13 2 2 6 2 5" xfId="13323"/>
    <cellStyle name="Normal 13 2 2 6 3" xfId="13324"/>
    <cellStyle name="Normal 13 2 2 6 3 2" xfId="13325"/>
    <cellStyle name="Normal 13 2 2 6 3 3" xfId="13326"/>
    <cellStyle name="Normal 13 2 2 6 3 4" xfId="13327"/>
    <cellStyle name="Normal 13 2 2 6 4" xfId="13328"/>
    <cellStyle name="Normal 13 2 2 6 5" xfId="13329"/>
    <cellStyle name="Normal 13 2 2 6 6" xfId="13330"/>
    <cellStyle name="Normal 13 2 2 7" xfId="13331"/>
    <cellStyle name="Normal 13 2 2 7 2" xfId="13332"/>
    <cellStyle name="Normal 13 2 2 7 2 2" xfId="13333"/>
    <cellStyle name="Normal 13 2 2 7 2 3" xfId="13334"/>
    <cellStyle name="Normal 13 2 2 7 2 4" xfId="13335"/>
    <cellStyle name="Normal 13 2 2 7 3" xfId="13336"/>
    <cellStyle name="Normal 13 2 2 7 4" xfId="13337"/>
    <cellStyle name="Normal 13 2 2 7 5" xfId="13338"/>
    <cellStyle name="Normal 13 2 2 7 6" xfId="13339"/>
    <cellStyle name="Normal 13 2 2 8" xfId="13340"/>
    <cellStyle name="Normal 13 2 2 8 2" xfId="13341"/>
    <cellStyle name="Normal 13 2 2 8 3" xfId="13342"/>
    <cellStyle name="Normal 13 2 2 8 4" xfId="13343"/>
    <cellStyle name="Normal 13 2 2 9" xfId="13344"/>
    <cellStyle name="Normal 13 2 3" xfId="13345"/>
    <cellStyle name="Normal 13 2 3 10" xfId="13346"/>
    <cellStyle name="Normal 13 2 3 2" xfId="13347"/>
    <cellStyle name="Normal 13 2 3 2 2" xfId="13348"/>
    <cellStyle name="Normal 13 2 3 2 2 2" xfId="13349"/>
    <cellStyle name="Normal 13 2 3 2 2 2 2" xfId="13350"/>
    <cellStyle name="Normal 13 2 3 2 2 2 2 2" xfId="13351"/>
    <cellStyle name="Normal 13 2 3 2 2 2 2 2 2" xfId="13352"/>
    <cellStyle name="Normal 13 2 3 2 2 2 2 2 3" xfId="13353"/>
    <cellStyle name="Normal 13 2 3 2 2 2 2 2 4" xfId="13354"/>
    <cellStyle name="Normal 13 2 3 2 2 2 2 3" xfId="13355"/>
    <cellStyle name="Normal 13 2 3 2 2 2 2 4" xfId="13356"/>
    <cellStyle name="Normal 13 2 3 2 2 2 2 5" xfId="13357"/>
    <cellStyle name="Normal 13 2 3 2 2 2 3" xfId="13358"/>
    <cellStyle name="Normal 13 2 3 2 2 2 3 2" xfId="13359"/>
    <cellStyle name="Normal 13 2 3 2 2 2 3 3" xfId="13360"/>
    <cellStyle name="Normal 13 2 3 2 2 2 3 4" xfId="13361"/>
    <cellStyle name="Normal 13 2 3 2 2 2 4" xfId="13362"/>
    <cellStyle name="Normal 13 2 3 2 2 2 5" xfId="13363"/>
    <cellStyle name="Normal 13 2 3 2 2 2 6" xfId="13364"/>
    <cellStyle name="Normal 13 2 3 2 2 3" xfId="13365"/>
    <cellStyle name="Normal 13 2 3 2 2 3 2" xfId="13366"/>
    <cellStyle name="Normal 13 2 3 2 2 3 2 2" xfId="13367"/>
    <cellStyle name="Normal 13 2 3 2 2 3 2 3" xfId="13368"/>
    <cellStyle name="Normal 13 2 3 2 2 3 2 4" xfId="13369"/>
    <cellStyle name="Normal 13 2 3 2 2 3 3" xfId="13370"/>
    <cellStyle name="Normal 13 2 3 2 2 3 4" xfId="13371"/>
    <cellStyle name="Normal 13 2 3 2 2 3 5" xfId="13372"/>
    <cellStyle name="Normal 13 2 3 2 2 3 6" xfId="13373"/>
    <cellStyle name="Normal 13 2 3 2 2 4" xfId="13374"/>
    <cellStyle name="Normal 13 2 3 2 2 4 2" xfId="13375"/>
    <cellStyle name="Normal 13 2 3 2 2 4 3" xfId="13376"/>
    <cellStyle name="Normal 13 2 3 2 2 4 4" xfId="13377"/>
    <cellStyle name="Normal 13 2 3 2 2 5" xfId="13378"/>
    <cellStyle name="Normal 13 2 3 2 2 6" xfId="13379"/>
    <cellStyle name="Normal 13 2 3 2 2 7" xfId="13380"/>
    <cellStyle name="Normal 13 2 3 2 2 8" xfId="13381"/>
    <cellStyle name="Normal 13 2 3 2 3" xfId="13382"/>
    <cellStyle name="Normal 13 2 3 2 3 2" xfId="13383"/>
    <cellStyle name="Normal 13 2 3 2 3 2 2" xfId="13384"/>
    <cellStyle name="Normal 13 2 3 2 3 2 2 2" xfId="13385"/>
    <cellStyle name="Normal 13 2 3 2 3 2 2 3" xfId="13386"/>
    <cellStyle name="Normal 13 2 3 2 3 2 2 4" xfId="13387"/>
    <cellStyle name="Normal 13 2 3 2 3 2 3" xfId="13388"/>
    <cellStyle name="Normal 13 2 3 2 3 2 4" xfId="13389"/>
    <cellStyle name="Normal 13 2 3 2 3 2 5" xfId="13390"/>
    <cellStyle name="Normal 13 2 3 2 3 3" xfId="13391"/>
    <cellStyle name="Normal 13 2 3 2 3 3 2" xfId="13392"/>
    <cellStyle name="Normal 13 2 3 2 3 3 3" xfId="13393"/>
    <cellStyle name="Normal 13 2 3 2 3 3 4" xfId="13394"/>
    <cellStyle name="Normal 13 2 3 2 3 4" xfId="13395"/>
    <cellStyle name="Normal 13 2 3 2 3 5" xfId="13396"/>
    <cellStyle name="Normal 13 2 3 2 3 6" xfId="13397"/>
    <cellStyle name="Normal 13 2 3 2 4" xfId="13398"/>
    <cellStyle name="Normal 13 2 3 2 4 2" xfId="13399"/>
    <cellStyle name="Normal 13 2 3 2 4 2 2" xfId="13400"/>
    <cellStyle name="Normal 13 2 3 2 4 2 3" xfId="13401"/>
    <cellStyle name="Normal 13 2 3 2 4 2 4" xfId="13402"/>
    <cellStyle name="Normal 13 2 3 2 4 3" xfId="13403"/>
    <cellStyle name="Normal 13 2 3 2 4 4" xfId="13404"/>
    <cellStyle name="Normal 13 2 3 2 4 5" xfId="13405"/>
    <cellStyle name="Normal 13 2 3 2 4 6" xfId="13406"/>
    <cellStyle name="Normal 13 2 3 2 5" xfId="13407"/>
    <cellStyle name="Normal 13 2 3 2 5 2" xfId="13408"/>
    <cellStyle name="Normal 13 2 3 2 5 3" xfId="13409"/>
    <cellStyle name="Normal 13 2 3 2 5 4" xfId="13410"/>
    <cellStyle name="Normal 13 2 3 2 6" xfId="13411"/>
    <cellStyle name="Normal 13 2 3 2 7" xfId="13412"/>
    <cellStyle name="Normal 13 2 3 2 8" xfId="13413"/>
    <cellStyle name="Normal 13 2 3 2 9" xfId="13414"/>
    <cellStyle name="Normal 13 2 3 3" xfId="13415"/>
    <cellStyle name="Normal 13 2 3 3 2" xfId="13416"/>
    <cellStyle name="Normal 13 2 3 3 2 2" xfId="13417"/>
    <cellStyle name="Normal 13 2 3 3 2 2 2" xfId="13418"/>
    <cellStyle name="Normal 13 2 3 3 2 2 2 2" xfId="13419"/>
    <cellStyle name="Normal 13 2 3 3 2 2 2 3" xfId="13420"/>
    <cellStyle name="Normal 13 2 3 3 2 2 2 4" xfId="13421"/>
    <cellStyle name="Normal 13 2 3 3 2 2 3" xfId="13422"/>
    <cellStyle name="Normal 13 2 3 3 2 2 4" xfId="13423"/>
    <cellStyle name="Normal 13 2 3 3 2 2 5" xfId="13424"/>
    <cellStyle name="Normal 13 2 3 3 2 3" xfId="13425"/>
    <cellStyle name="Normal 13 2 3 3 2 3 2" xfId="13426"/>
    <cellStyle name="Normal 13 2 3 3 2 3 3" xfId="13427"/>
    <cellStyle name="Normal 13 2 3 3 2 3 4" xfId="13428"/>
    <cellStyle name="Normal 13 2 3 3 2 4" xfId="13429"/>
    <cellStyle name="Normal 13 2 3 3 2 5" xfId="13430"/>
    <cellStyle name="Normal 13 2 3 3 2 6" xfId="13431"/>
    <cellStyle name="Normal 13 2 3 3 3" xfId="13432"/>
    <cellStyle name="Normal 13 2 3 3 3 2" xfId="13433"/>
    <cellStyle name="Normal 13 2 3 3 3 2 2" xfId="13434"/>
    <cellStyle name="Normal 13 2 3 3 3 2 3" xfId="13435"/>
    <cellStyle name="Normal 13 2 3 3 3 2 4" xfId="13436"/>
    <cellStyle name="Normal 13 2 3 3 3 3" xfId="13437"/>
    <cellStyle name="Normal 13 2 3 3 3 4" xfId="13438"/>
    <cellStyle name="Normal 13 2 3 3 3 5" xfId="13439"/>
    <cellStyle name="Normal 13 2 3 3 3 6" xfId="13440"/>
    <cellStyle name="Normal 13 2 3 3 4" xfId="13441"/>
    <cellStyle name="Normal 13 2 3 3 4 2" xfId="13442"/>
    <cellStyle name="Normal 13 2 3 3 4 3" xfId="13443"/>
    <cellStyle name="Normal 13 2 3 3 4 4" xfId="13444"/>
    <cellStyle name="Normal 13 2 3 3 5" xfId="13445"/>
    <cellStyle name="Normal 13 2 3 3 6" xfId="13446"/>
    <cellStyle name="Normal 13 2 3 3 7" xfId="13447"/>
    <cellStyle name="Normal 13 2 3 3 8" xfId="13448"/>
    <cellStyle name="Normal 13 2 3 4" xfId="13449"/>
    <cellStyle name="Normal 13 2 3 4 2" xfId="13450"/>
    <cellStyle name="Normal 13 2 3 4 2 2" xfId="13451"/>
    <cellStyle name="Normal 13 2 3 4 2 2 2" xfId="13452"/>
    <cellStyle name="Normal 13 2 3 4 2 2 3" xfId="13453"/>
    <cellStyle name="Normal 13 2 3 4 2 2 4" xfId="13454"/>
    <cellStyle name="Normal 13 2 3 4 2 3" xfId="13455"/>
    <cellStyle name="Normal 13 2 3 4 2 4" xfId="13456"/>
    <cellStyle name="Normal 13 2 3 4 2 5" xfId="13457"/>
    <cellStyle name="Normal 13 2 3 4 3" xfId="13458"/>
    <cellStyle name="Normal 13 2 3 4 3 2" xfId="13459"/>
    <cellStyle name="Normal 13 2 3 4 3 3" xfId="13460"/>
    <cellStyle name="Normal 13 2 3 4 3 4" xfId="13461"/>
    <cellStyle name="Normal 13 2 3 4 4" xfId="13462"/>
    <cellStyle name="Normal 13 2 3 4 5" xfId="13463"/>
    <cellStyle name="Normal 13 2 3 4 6" xfId="13464"/>
    <cellStyle name="Normal 13 2 3 5" xfId="13465"/>
    <cellStyle name="Normal 13 2 3 5 2" xfId="13466"/>
    <cellStyle name="Normal 13 2 3 5 2 2" xfId="13467"/>
    <cellStyle name="Normal 13 2 3 5 2 3" xfId="13468"/>
    <cellStyle name="Normal 13 2 3 5 2 4" xfId="13469"/>
    <cellStyle name="Normal 13 2 3 5 3" xfId="13470"/>
    <cellStyle name="Normal 13 2 3 5 4" xfId="13471"/>
    <cellStyle name="Normal 13 2 3 5 5" xfId="13472"/>
    <cellStyle name="Normal 13 2 3 5 6" xfId="13473"/>
    <cellStyle name="Normal 13 2 3 6" xfId="13474"/>
    <cellStyle name="Normal 13 2 3 6 2" xfId="13475"/>
    <cellStyle name="Normal 13 2 3 6 3" xfId="13476"/>
    <cellStyle name="Normal 13 2 3 6 4" xfId="13477"/>
    <cellStyle name="Normal 13 2 3 7" xfId="13478"/>
    <cellStyle name="Normal 13 2 3 8" xfId="13479"/>
    <cellStyle name="Normal 13 2 3 9" xfId="13480"/>
    <cellStyle name="Normal 13 2 4" xfId="13481"/>
    <cellStyle name="Normal 13 2 4 2" xfId="13482"/>
    <cellStyle name="Normal 13 2 4 2 2" xfId="13483"/>
    <cellStyle name="Normal 13 2 4 2 2 2" xfId="13484"/>
    <cellStyle name="Normal 13 2 4 2 2 2 2" xfId="13485"/>
    <cellStyle name="Normal 13 2 4 2 2 2 2 2" xfId="13486"/>
    <cellStyle name="Normal 13 2 4 2 2 2 2 3" xfId="13487"/>
    <cellStyle name="Normal 13 2 4 2 2 2 2 4" xfId="13488"/>
    <cellStyle name="Normal 13 2 4 2 2 2 3" xfId="13489"/>
    <cellStyle name="Normal 13 2 4 2 2 2 4" xfId="13490"/>
    <cellStyle name="Normal 13 2 4 2 2 2 5" xfId="13491"/>
    <cellStyle name="Normal 13 2 4 2 2 3" xfId="13492"/>
    <cellStyle name="Normal 13 2 4 2 2 3 2" xfId="13493"/>
    <cellStyle name="Normal 13 2 4 2 2 3 3" xfId="13494"/>
    <cellStyle name="Normal 13 2 4 2 2 3 4" xfId="13495"/>
    <cellStyle name="Normal 13 2 4 2 2 4" xfId="13496"/>
    <cellStyle name="Normal 13 2 4 2 2 5" xfId="13497"/>
    <cellStyle name="Normal 13 2 4 2 2 6" xfId="13498"/>
    <cellStyle name="Normal 13 2 4 2 3" xfId="13499"/>
    <cellStyle name="Normal 13 2 4 2 3 2" xfId="13500"/>
    <cellStyle name="Normal 13 2 4 2 3 2 2" xfId="13501"/>
    <cellStyle name="Normal 13 2 4 2 3 2 3" xfId="13502"/>
    <cellStyle name="Normal 13 2 4 2 3 2 4" xfId="13503"/>
    <cellStyle name="Normal 13 2 4 2 3 3" xfId="13504"/>
    <cellStyle name="Normal 13 2 4 2 3 4" xfId="13505"/>
    <cellStyle name="Normal 13 2 4 2 3 5" xfId="13506"/>
    <cellStyle name="Normal 13 2 4 2 3 6" xfId="13507"/>
    <cellStyle name="Normal 13 2 4 2 4" xfId="13508"/>
    <cellStyle name="Normal 13 2 4 2 4 2" xfId="13509"/>
    <cellStyle name="Normal 13 2 4 2 4 3" xfId="13510"/>
    <cellStyle name="Normal 13 2 4 2 4 4" xfId="13511"/>
    <cellStyle name="Normal 13 2 4 2 5" xfId="13512"/>
    <cellStyle name="Normal 13 2 4 2 6" xfId="13513"/>
    <cellStyle name="Normal 13 2 4 2 7" xfId="13514"/>
    <cellStyle name="Normal 13 2 4 2 8" xfId="13515"/>
    <cellStyle name="Normal 13 2 4 3" xfId="13516"/>
    <cellStyle name="Normal 13 2 4 3 2" xfId="13517"/>
    <cellStyle name="Normal 13 2 4 3 2 2" xfId="13518"/>
    <cellStyle name="Normal 13 2 4 3 2 2 2" xfId="13519"/>
    <cellStyle name="Normal 13 2 4 3 2 2 3" xfId="13520"/>
    <cellStyle name="Normal 13 2 4 3 2 2 4" xfId="13521"/>
    <cellStyle name="Normal 13 2 4 3 2 3" xfId="13522"/>
    <cellStyle name="Normal 13 2 4 3 2 4" xfId="13523"/>
    <cellStyle name="Normal 13 2 4 3 2 5" xfId="13524"/>
    <cellStyle name="Normal 13 2 4 3 3" xfId="13525"/>
    <cellStyle name="Normal 13 2 4 3 3 2" xfId="13526"/>
    <cellStyle name="Normal 13 2 4 3 3 3" xfId="13527"/>
    <cellStyle name="Normal 13 2 4 3 3 4" xfId="13528"/>
    <cellStyle name="Normal 13 2 4 3 4" xfId="13529"/>
    <cellStyle name="Normal 13 2 4 3 5" xfId="13530"/>
    <cellStyle name="Normal 13 2 4 3 6" xfId="13531"/>
    <cellStyle name="Normal 13 2 4 4" xfId="13532"/>
    <cellStyle name="Normal 13 2 4 4 2" xfId="13533"/>
    <cellStyle name="Normal 13 2 4 4 2 2" xfId="13534"/>
    <cellStyle name="Normal 13 2 4 4 2 3" xfId="13535"/>
    <cellStyle name="Normal 13 2 4 4 2 4" xfId="13536"/>
    <cellStyle name="Normal 13 2 4 4 3" xfId="13537"/>
    <cellStyle name="Normal 13 2 4 4 4" xfId="13538"/>
    <cellStyle name="Normal 13 2 4 4 5" xfId="13539"/>
    <cellStyle name="Normal 13 2 4 4 6" xfId="13540"/>
    <cellStyle name="Normal 13 2 4 5" xfId="13541"/>
    <cellStyle name="Normal 13 2 4 5 2" xfId="13542"/>
    <cellStyle name="Normal 13 2 4 5 3" xfId="13543"/>
    <cellStyle name="Normal 13 2 4 5 4" xfId="13544"/>
    <cellStyle name="Normal 13 2 4 6" xfId="13545"/>
    <cellStyle name="Normal 13 2 4 7" xfId="13546"/>
    <cellStyle name="Normal 13 2 4 8" xfId="13547"/>
    <cellStyle name="Normal 13 2 4 9" xfId="13548"/>
    <cellStyle name="Normal 13 2 5" xfId="13549"/>
    <cellStyle name="Normal 13 2 5 2" xfId="13550"/>
    <cellStyle name="Normal 13 2 5 2 2" xfId="13551"/>
    <cellStyle name="Normal 13 2 5 2 2 2" xfId="13552"/>
    <cellStyle name="Normal 13 2 5 2 2 3" xfId="13553"/>
    <cellStyle name="Normal 13 2 5 2 2 4" xfId="13554"/>
    <cellStyle name="Normal 13 2 5 2 3" xfId="13555"/>
    <cellStyle name="Normal 13 2 5 2 4" xfId="13556"/>
    <cellStyle name="Normal 13 2 5 2 5" xfId="13557"/>
    <cellStyle name="Normal 13 2 5 2 6" xfId="13558"/>
    <cellStyle name="Normal 13 2 5 3" xfId="13559"/>
    <cellStyle name="Normal 13 2 5 3 2" xfId="13560"/>
    <cellStyle name="Normal 13 2 5 3 3" xfId="13561"/>
    <cellStyle name="Normal 13 2 5 3 4" xfId="13562"/>
    <cellStyle name="Normal 13 2 5 4" xfId="13563"/>
    <cellStyle name="Normal 13 2 5 5" xfId="13564"/>
    <cellStyle name="Normal 13 2 5 6" xfId="13565"/>
    <cellStyle name="Normal 13 2 5 7" xfId="13566"/>
    <cellStyle name="Normal 13 2_Rec Tributaria" xfId="13567"/>
    <cellStyle name="Normal 13 20" xfId="13568"/>
    <cellStyle name="Normal 13 21" xfId="13569"/>
    <cellStyle name="Normal 13 21 10" xfId="13570"/>
    <cellStyle name="Normal 13 21 11" xfId="13571"/>
    <cellStyle name="Normal 13 21 12" xfId="13572"/>
    <cellStyle name="Normal 13 21 13" xfId="13573"/>
    <cellStyle name="Normal 13 21 2" xfId="13574"/>
    <cellStyle name="Normal 13 21 2 10" xfId="13575"/>
    <cellStyle name="Normal 13 21 2 2" xfId="13576"/>
    <cellStyle name="Normal 13 21 2 2 2" xfId="13577"/>
    <cellStyle name="Normal 13 21 2 2 2 2" xfId="13578"/>
    <cellStyle name="Normal 13 21 2 2 2 2 2" xfId="13579"/>
    <cellStyle name="Normal 13 21 2 2 2 2 2 2" xfId="13580"/>
    <cellStyle name="Normal 13 21 2 2 2 2 2 2 2" xfId="13581"/>
    <cellStyle name="Normal 13 21 2 2 2 2 2 2 3" xfId="13582"/>
    <cellStyle name="Normal 13 21 2 2 2 2 2 2 4" xfId="13583"/>
    <cellStyle name="Normal 13 21 2 2 2 2 2 3" xfId="13584"/>
    <cellStyle name="Normal 13 21 2 2 2 2 2 4" xfId="13585"/>
    <cellStyle name="Normal 13 21 2 2 2 2 2 5" xfId="13586"/>
    <cellStyle name="Normal 13 21 2 2 2 2 3" xfId="13587"/>
    <cellStyle name="Normal 13 21 2 2 2 2 3 2" xfId="13588"/>
    <cellStyle name="Normal 13 21 2 2 2 2 3 3" xfId="13589"/>
    <cellStyle name="Normal 13 21 2 2 2 2 3 4" xfId="13590"/>
    <cellStyle name="Normal 13 21 2 2 2 2 4" xfId="13591"/>
    <cellStyle name="Normal 13 21 2 2 2 2 5" xfId="13592"/>
    <cellStyle name="Normal 13 21 2 2 2 2 6" xfId="13593"/>
    <cellStyle name="Normal 13 21 2 2 2 3" xfId="13594"/>
    <cellStyle name="Normal 13 21 2 2 2 3 2" xfId="13595"/>
    <cellStyle name="Normal 13 21 2 2 2 3 2 2" xfId="13596"/>
    <cellStyle name="Normal 13 21 2 2 2 3 2 3" xfId="13597"/>
    <cellStyle name="Normal 13 21 2 2 2 3 2 4" xfId="13598"/>
    <cellStyle name="Normal 13 21 2 2 2 3 3" xfId="13599"/>
    <cellStyle name="Normal 13 21 2 2 2 3 4" xfId="13600"/>
    <cellStyle name="Normal 13 21 2 2 2 3 5" xfId="13601"/>
    <cellStyle name="Normal 13 21 2 2 2 3 6" xfId="13602"/>
    <cellStyle name="Normal 13 21 2 2 2 4" xfId="13603"/>
    <cellStyle name="Normal 13 21 2 2 2 4 2" xfId="13604"/>
    <cellStyle name="Normal 13 21 2 2 2 4 3" xfId="13605"/>
    <cellStyle name="Normal 13 21 2 2 2 4 4" xfId="13606"/>
    <cellStyle name="Normal 13 21 2 2 2 5" xfId="13607"/>
    <cellStyle name="Normal 13 21 2 2 2 6" xfId="13608"/>
    <cellStyle name="Normal 13 21 2 2 2 7" xfId="13609"/>
    <cellStyle name="Normal 13 21 2 2 2 8" xfId="13610"/>
    <cellStyle name="Normal 13 21 2 2 3" xfId="13611"/>
    <cellStyle name="Normal 13 21 2 2 3 2" xfId="13612"/>
    <cellStyle name="Normal 13 21 2 2 3 2 2" xfId="13613"/>
    <cellStyle name="Normal 13 21 2 2 3 2 2 2" xfId="13614"/>
    <cellStyle name="Normal 13 21 2 2 3 2 2 3" xfId="13615"/>
    <cellStyle name="Normal 13 21 2 2 3 2 2 4" xfId="13616"/>
    <cellStyle name="Normal 13 21 2 2 3 2 3" xfId="13617"/>
    <cellStyle name="Normal 13 21 2 2 3 2 4" xfId="13618"/>
    <cellStyle name="Normal 13 21 2 2 3 2 5" xfId="13619"/>
    <cellStyle name="Normal 13 21 2 2 3 3" xfId="13620"/>
    <cellStyle name="Normal 13 21 2 2 3 3 2" xfId="13621"/>
    <cellStyle name="Normal 13 21 2 2 3 3 3" xfId="13622"/>
    <cellStyle name="Normal 13 21 2 2 3 3 4" xfId="13623"/>
    <cellStyle name="Normal 13 21 2 2 3 4" xfId="13624"/>
    <cellStyle name="Normal 13 21 2 2 3 5" xfId="13625"/>
    <cellStyle name="Normal 13 21 2 2 3 6" xfId="13626"/>
    <cellStyle name="Normal 13 21 2 2 4" xfId="13627"/>
    <cellStyle name="Normal 13 21 2 2 4 2" xfId="13628"/>
    <cellStyle name="Normal 13 21 2 2 4 2 2" xfId="13629"/>
    <cellStyle name="Normal 13 21 2 2 4 2 3" xfId="13630"/>
    <cellStyle name="Normal 13 21 2 2 4 2 4" xfId="13631"/>
    <cellStyle name="Normal 13 21 2 2 4 3" xfId="13632"/>
    <cellStyle name="Normal 13 21 2 2 4 4" xfId="13633"/>
    <cellStyle name="Normal 13 21 2 2 4 5" xfId="13634"/>
    <cellStyle name="Normal 13 21 2 2 4 6" xfId="13635"/>
    <cellStyle name="Normal 13 21 2 2 5" xfId="13636"/>
    <cellStyle name="Normal 13 21 2 2 5 2" xfId="13637"/>
    <cellStyle name="Normal 13 21 2 2 5 3" xfId="13638"/>
    <cellStyle name="Normal 13 21 2 2 5 4" xfId="13639"/>
    <cellStyle name="Normal 13 21 2 2 6" xfId="13640"/>
    <cellStyle name="Normal 13 21 2 2 7" xfId="13641"/>
    <cellStyle name="Normal 13 21 2 2 8" xfId="13642"/>
    <cellStyle name="Normal 13 21 2 2 9" xfId="13643"/>
    <cellStyle name="Normal 13 21 2 3" xfId="13644"/>
    <cellStyle name="Normal 13 21 2 3 2" xfId="13645"/>
    <cellStyle name="Normal 13 21 2 3 2 2" xfId="13646"/>
    <cellStyle name="Normal 13 21 2 3 2 2 2" xfId="13647"/>
    <cellStyle name="Normal 13 21 2 3 2 2 2 2" xfId="13648"/>
    <cellStyle name="Normal 13 21 2 3 2 2 2 3" xfId="13649"/>
    <cellStyle name="Normal 13 21 2 3 2 2 2 4" xfId="13650"/>
    <cellStyle name="Normal 13 21 2 3 2 2 3" xfId="13651"/>
    <cellStyle name="Normal 13 21 2 3 2 2 4" xfId="13652"/>
    <cellStyle name="Normal 13 21 2 3 2 2 5" xfId="13653"/>
    <cellStyle name="Normal 13 21 2 3 2 3" xfId="13654"/>
    <cellStyle name="Normal 13 21 2 3 2 3 2" xfId="13655"/>
    <cellStyle name="Normal 13 21 2 3 2 3 3" xfId="13656"/>
    <cellStyle name="Normal 13 21 2 3 2 3 4" xfId="13657"/>
    <cellStyle name="Normal 13 21 2 3 2 4" xfId="13658"/>
    <cellStyle name="Normal 13 21 2 3 2 5" xfId="13659"/>
    <cellStyle name="Normal 13 21 2 3 2 6" xfId="13660"/>
    <cellStyle name="Normal 13 21 2 3 3" xfId="13661"/>
    <cellStyle name="Normal 13 21 2 3 3 2" xfId="13662"/>
    <cellStyle name="Normal 13 21 2 3 3 2 2" xfId="13663"/>
    <cellStyle name="Normal 13 21 2 3 3 2 3" xfId="13664"/>
    <cellStyle name="Normal 13 21 2 3 3 2 4" xfId="13665"/>
    <cellStyle name="Normal 13 21 2 3 3 3" xfId="13666"/>
    <cellStyle name="Normal 13 21 2 3 3 4" xfId="13667"/>
    <cellStyle name="Normal 13 21 2 3 3 5" xfId="13668"/>
    <cellStyle name="Normal 13 21 2 3 3 6" xfId="13669"/>
    <cellStyle name="Normal 13 21 2 3 4" xfId="13670"/>
    <cellStyle name="Normal 13 21 2 3 4 2" xfId="13671"/>
    <cellStyle name="Normal 13 21 2 3 4 3" xfId="13672"/>
    <cellStyle name="Normal 13 21 2 3 4 4" xfId="13673"/>
    <cellStyle name="Normal 13 21 2 3 5" xfId="13674"/>
    <cellStyle name="Normal 13 21 2 3 6" xfId="13675"/>
    <cellStyle name="Normal 13 21 2 3 7" xfId="13676"/>
    <cellStyle name="Normal 13 21 2 3 8" xfId="13677"/>
    <cellStyle name="Normal 13 21 2 4" xfId="13678"/>
    <cellStyle name="Normal 13 21 2 4 2" xfId="13679"/>
    <cellStyle name="Normal 13 21 2 4 2 2" xfId="13680"/>
    <cellStyle name="Normal 13 21 2 4 2 2 2" xfId="13681"/>
    <cellStyle name="Normal 13 21 2 4 2 2 3" xfId="13682"/>
    <cellStyle name="Normal 13 21 2 4 2 2 4" xfId="13683"/>
    <cellStyle name="Normal 13 21 2 4 2 3" xfId="13684"/>
    <cellStyle name="Normal 13 21 2 4 2 4" xfId="13685"/>
    <cellStyle name="Normal 13 21 2 4 2 5" xfId="13686"/>
    <cellStyle name="Normal 13 21 2 4 3" xfId="13687"/>
    <cellStyle name="Normal 13 21 2 4 3 2" xfId="13688"/>
    <cellStyle name="Normal 13 21 2 4 3 3" xfId="13689"/>
    <cellStyle name="Normal 13 21 2 4 3 4" xfId="13690"/>
    <cellStyle name="Normal 13 21 2 4 4" xfId="13691"/>
    <cellStyle name="Normal 13 21 2 4 5" xfId="13692"/>
    <cellStyle name="Normal 13 21 2 4 6" xfId="13693"/>
    <cellStyle name="Normal 13 21 2 5" xfId="13694"/>
    <cellStyle name="Normal 13 21 2 5 2" xfId="13695"/>
    <cellStyle name="Normal 13 21 2 5 2 2" xfId="13696"/>
    <cellStyle name="Normal 13 21 2 5 2 3" xfId="13697"/>
    <cellStyle name="Normal 13 21 2 5 2 4" xfId="13698"/>
    <cellStyle name="Normal 13 21 2 5 3" xfId="13699"/>
    <cellStyle name="Normal 13 21 2 5 4" xfId="13700"/>
    <cellStyle name="Normal 13 21 2 5 5" xfId="13701"/>
    <cellStyle name="Normal 13 21 2 5 6" xfId="13702"/>
    <cellStyle name="Normal 13 21 2 6" xfId="13703"/>
    <cellStyle name="Normal 13 21 2 6 2" xfId="13704"/>
    <cellStyle name="Normal 13 21 2 6 3" xfId="13705"/>
    <cellStyle name="Normal 13 21 2 6 4" xfId="13706"/>
    <cellStyle name="Normal 13 21 2 7" xfId="13707"/>
    <cellStyle name="Normal 13 21 2 8" xfId="13708"/>
    <cellStyle name="Normal 13 21 2 9" xfId="13709"/>
    <cellStyle name="Normal 13 21 3" xfId="13710"/>
    <cellStyle name="Normal 13 21 3 2" xfId="13711"/>
    <cellStyle name="Normal 13 21 3 2 2" xfId="13712"/>
    <cellStyle name="Normal 13 21 3 2 2 2" xfId="13713"/>
    <cellStyle name="Normal 13 21 3 2 2 2 2" xfId="13714"/>
    <cellStyle name="Normal 13 21 3 2 2 2 2 2" xfId="13715"/>
    <cellStyle name="Normal 13 21 3 2 2 2 2 3" xfId="13716"/>
    <cellStyle name="Normal 13 21 3 2 2 2 2 4" xfId="13717"/>
    <cellStyle name="Normal 13 21 3 2 2 2 3" xfId="13718"/>
    <cellStyle name="Normal 13 21 3 2 2 2 4" xfId="13719"/>
    <cellStyle name="Normal 13 21 3 2 2 2 5" xfId="13720"/>
    <cellStyle name="Normal 13 21 3 2 2 3" xfId="13721"/>
    <cellStyle name="Normal 13 21 3 2 2 3 2" xfId="13722"/>
    <cellStyle name="Normal 13 21 3 2 2 3 3" xfId="13723"/>
    <cellStyle name="Normal 13 21 3 2 2 3 4" xfId="13724"/>
    <cellStyle name="Normal 13 21 3 2 2 4" xfId="13725"/>
    <cellStyle name="Normal 13 21 3 2 2 5" xfId="13726"/>
    <cellStyle name="Normal 13 21 3 2 2 6" xfId="13727"/>
    <cellStyle name="Normal 13 21 3 2 3" xfId="13728"/>
    <cellStyle name="Normal 13 21 3 2 3 2" xfId="13729"/>
    <cellStyle name="Normal 13 21 3 2 3 2 2" xfId="13730"/>
    <cellStyle name="Normal 13 21 3 2 3 2 3" xfId="13731"/>
    <cellStyle name="Normal 13 21 3 2 3 2 4" xfId="13732"/>
    <cellStyle name="Normal 13 21 3 2 3 3" xfId="13733"/>
    <cellStyle name="Normal 13 21 3 2 3 4" xfId="13734"/>
    <cellStyle name="Normal 13 21 3 2 3 5" xfId="13735"/>
    <cellStyle name="Normal 13 21 3 2 3 6" xfId="13736"/>
    <cellStyle name="Normal 13 21 3 2 4" xfId="13737"/>
    <cellStyle name="Normal 13 21 3 2 4 2" xfId="13738"/>
    <cellStyle name="Normal 13 21 3 2 4 3" xfId="13739"/>
    <cellStyle name="Normal 13 21 3 2 4 4" xfId="13740"/>
    <cellStyle name="Normal 13 21 3 2 5" xfId="13741"/>
    <cellStyle name="Normal 13 21 3 2 6" xfId="13742"/>
    <cellStyle name="Normal 13 21 3 2 7" xfId="13743"/>
    <cellStyle name="Normal 13 21 3 2 8" xfId="13744"/>
    <cellStyle name="Normal 13 21 3 3" xfId="13745"/>
    <cellStyle name="Normal 13 21 3 3 2" xfId="13746"/>
    <cellStyle name="Normal 13 21 3 3 2 2" xfId="13747"/>
    <cellStyle name="Normal 13 21 3 3 2 2 2" xfId="13748"/>
    <cellStyle name="Normal 13 21 3 3 2 2 3" xfId="13749"/>
    <cellStyle name="Normal 13 21 3 3 2 2 4" xfId="13750"/>
    <cellStyle name="Normal 13 21 3 3 2 3" xfId="13751"/>
    <cellStyle name="Normal 13 21 3 3 2 4" xfId="13752"/>
    <cellStyle name="Normal 13 21 3 3 2 5" xfId="13753"/>
    <cellStyle name="Normal 13 21 3 3 3" xfId="13754"/>
    <cellStyle name="Normal 13 21 3 3 3 2" xfId="13755"/>
    <cellStyle name="Normal 13 21 3 3 3 3" xfId="13756"/>
    <cellStyle name="Normal 13 21 3 3 3 4" xfId="13757"/>
    <cellStyle name="Normal 13 21 3 3 4" xfId="13758"/>
    <cellStyle name="Normal 13 21 3 3 5" xfId="13759"/>
    <cellStyle name="Normal 13 21 3 3 6" xfId="13760"/>
    <cellStyle name="Normal 13 21 3 4" xfId="13761"/>
    <cellStyle name="Normal 13 21 3 4 2" xfId="13762"/>
    <cellStyle name="Normal 13 21 3 4 2 2" xfId="13763"/>
    <cellStyle name="Normal 13 21 3 4 2 3" xfId="13764"/>
    <cellStyle name="Normal 13 21 3 4 2 4" xfId="13765"/>
    <cellStyle name="Normal 13 21 3 4 3" xfId="13766"/>
    <cellStyle name="Normal 13 21 3 4 4" xfId="13767"/>
    <cellStyle name="Normal 13 21 3 4 5" xfId="13768"/>
    <cellStyle name="Normal 13 21 3 4 6" xfId="13769"/>
    <cellStyle name="Normal 13 21 3 5" xfId="13770"/>
    <cellStyle name="Normal 13 21 3 5 2" xfId="13771"/>
    <cellStyle name="Normal 13 21 3 5 3" xfId="13772"/>
    <cellStyle name="Normal 13 21 3 5 4" xfId="13773"/>
    <cellStyle name="Normal 13 21 3 6" xfId="13774"/>
    <cellStyle name="Normal 13 21 3 7" xfId="13775"/>
    <cellStyle name="Normal 13 21 3 8" xfId="13776"/>
    <cellStyle name="Normal 13 21 3 9" xfId="13777"/>
    <cellStyle name="Normal 13 21 4" xfId="13778"/>
    <cellStyle name="Normal 13 21 4 2" xfId="13779"/>
    <cellStyle name="Normal 13 21 4 2 2" xfId="13780"/>
    <cellStyle name="Normal 13 21 4 2 2 2" xfId="13781"/>
    <cellStyle name="Normal 13 21 4 2 2 2 2" xfId="13782"/>
    <cellStyle name="Normal 13 21 4 2 2 2 2 2" xfId="13783"/>
    <cellStyle name="Normal 13 21 4 2 2 2 2 3" xfId="13784"/>
    <cellStyle name="Normal 13 21 4 2 2 2 2 4" xfId="13785"/>
    <cellStyle name="Normal 13 21 4 2 2 2 3" xfId="13786"/>
    <cellStyle name="Normal 13 21 4 2 2 2 4" xfId="13787"/>
    <cellStyle name="Normal 13 21 4 2 2 2 5" xfId="13788"/>
    <cellStyle name="Normal 13 21 4 2 2 3" xfId="13789"/>
    <cellStyle name="Normal 13 21 4 2 2 3 2" xfId="13790"/>
    <cellStyle name="Normal 13 21 4 2 2 3 3" xfId="13791"/>
    <cellStyle name="Normal 13 21 4 2 2 3 4" xfId="13792"/>
    <cellStyle name="Normal 13 21 4 2 2 4" xfId="13793"/>
    <cellStyle name="Normal 13 21 4 2 2 5" xfId="13794"/>
    <cellStyle name="Normal 13 21 4 2 2 6" xfId="13795"/>
    <cellStyle name="Normal 13 21 4 2 3" xfId="13796"/>
    <cellStyle name="Normal 13 21 4 2 3 2" xfId="13797"/>
    <cellStyle name="Normal 13 21 4 2 3 2 2" xfId="13798"/>
    <cellStyle name="Normal 13 21 4 2 3 2 3" xfId="13799"/>
    <cellStyle name="Normal 13 21 4 2 3 2 4" xfId="13800"/>
    <cellStyle name="Normal 13 21 4 2 3 3" xfId="13801"/>
    <cellStyle name="Normal 13 21 4 2 3 4" xfId="13802"/>
    <cellStyle name="Normal 13 21 4 2 3 5" xfId="13803"/>
    <cellStyle name="Normal 13 21 4 2 3 6" xfId="13804"/>
    <cellStyle name="Normal 13 21 4 2 4" xfId="13805"/>
    <cellStyle name="Normal 13 21 4 2 4 2" xfId="13806"/>
    <cellStyle name="Normal 13 21 4 2 4 3" xfId="13807"/>
    <cellStyle name="Normal 13 21 4 2 4 4" xfId="13808"/>
    <cellStyle name="Normal 13 21 4 2 5" xfId="13809"/>
    <cellStyle name="Normal 13 21 4 2 6" xfId="13810"/>
    <cellStyle name="Normal 13 21 4 2 7" xfId="13811"/>
    <cellStyle name="Normal 13 21 4 2 8" xfId="13812"/>
    <cellStyle name="Normal 13 21 4 3" xfId="13813"/>
    <cellStyle name="Normal 13 21 4 3 2" xfId="13814"/>
    <cellStyle name="Normal 13 21 4 3 2 2" xfId="13815"/>
    <cellStyle name="Normal 13 21 4 3 2 2 2" xfId="13816"/>
    <cellStyle name="Normal 13 21 4 3 2 2 3" xfId="13817"/>
    <cellStyle name="Normal 13 21 4 3 2 2 4" xfId="13818"/>
    <cellStyle name="Normal 13 21 4 3 2 3" xfId="13819"/>
    <cellStyle name="Normal 13 21 4 3 2 4" xfId="13820"/>
    <cellStyle name="Normal 13 21 4 3 2 5" xfId="13821"/>
    <cellStyle name="Normal 13 21 4 3 3" xfId="13822"/>
    <cellStyle name="Normal 13 21 4 3 3 2" xfId="13823"/>
    <cellStyle name="Normal 13 21 4 3 3 3" xfId="13824"/>
    <cellStyle name="Normal 13 21 4 3 3 4" xfId="13825"/>
    <cellStyle name="Normal 13 21 4 3 4" xfId="13826"/>
    <cellStyle name="Normal 13 21 4 3 5" xfId="13827"/>
    <cellStyle name="Normal 13 21 4 3 6" xfId="13828"/>
    <cellStyle name="Normal 13 21 4 4" xfId="13829"/>
    <cellStyle name="Normal 13 21 4 4 2" xfId="13830"/>
    <cellStyle name="Normal 13 21 4 4 2 2" xfId="13831"/>
    <cellStyle name="Normal 13 21 4 4 2 3" xfId="13832"/>
    <cellStyle name="Normal 13 21 4 4 2 4" xfId="13833"/>
    <cellStyle name="Normal 13 21 4 4 3" xfId="13834"/>
    <cellStyle name="Normal 13 21 4 4 4" xfId="13835"/>
    <cellStyle name="Normal 13 21 4 4 5" xfId="13836"/>
    <cellStyle name="Normal 13 21 4 4 6" xfId="13837"/>
    <cellStyle name="Normal 13 21 4 5" xfId="13838"/>
    <cellStyle name="Normal 13 21 4 5 2" xfId="13839"/>
    <cellStyle name="Normal 13 21 4 5 3" xfId="13840"/>
    <cellStyle name="Normal 13 21 4 5 4" xfId="13841"/>
    <cellStyle name="Normal 13 21 4 6" xfId="13842"/>
    <cellStyle name="Normal 13 21 4 7" xfId="13843"/>
    <cellStyle name="Normal 13 21 4 8" xfId="13844"/>
    <cellStyle name="Normal 13 21 4 9" xfId="13845"/>
    <cellStyle name="Normal 13 21 5" xfId="13846"/>
    <cellStyle name="Normal 13 21 5 2" xfId="13847"/>
    <cellStyle name="Normal 13 21 5 2 2" xfId="13848"/>
    <cellStyle name="Normal 13 21 5 2 2 2" xfId="13849"/>
    <cellStyle name="Normal 13 21 5 2 2 2 2" xfId="13850"/>
    <cellStyle name="Normal 13 21 5 2 2 2 2 2" xfId="13851"/>
    <cellStyle name="Normal 13 21 5 2 2 2 2 3" xfId="13852"/>
    <cellStyle name="Normal 13 21 5 2 2 2 2 4" xfId="13853"/>
    <cellStyle name="Normal 13 21 5 2 2 2 3" xfId="13854"/>
    <cellStyle name="Normal 13 21 5 2 2 2 4" xfId="13855"/>
    <cellStyle name="Normal 13 21 5 2 2 2 5" xfId="13856"/>
    <cellStyle name="Normal 13 21 5 2 2 3" xfId="13857"/>
    <cellStyle name="Normal 13 21 5 2 2 3 2" xfId="13858"/>
    <cellStyle name="Normal 13 21 5 2 2 3 3" xfId="13859"/>
    <cellStyle name="Normal 13 21 5 2 2 3 4" xfId="13860"/>
    <cellStyle name="Normal 13 21 5 2 2 4" xfId="13861"/>
    <cellStyle name="Normal 13 21 5 2 2 5" xfId="13862"/>
    <cellStyle name="Normal 13 21 5 2 2 6" xfId="13863"/>
    <cellStyle name="Normal 13 21 5 2 3" xfId="13864"/>
    <cellStyle name="Normal 13 21 5 2 3 2" xfId="13865"/>
    <cellStyle name="Normal 13 21 5 2 3 2 2" xfId="13866"/>
    <cellStyle name="Normal 13 21 5 2 3 2 3" xfId="13867"/>
    <cellStyle name="Normal 13 21 5 2 3 2 4" xfId="13868"/>
    <cellStyle name="Normal 13 21 5 2 3 3" xfId="13869"/>
    <cellStyle name="Normal 13 21 5 2 3 4" xfId="13870"/>
    <cellStyle name="Normal 13 21 5 2 3 5" xfId="13871"/>
    <cellStyle name="Normal 13 21 5 2 3 6" xfId="13872"/>
    <cellStyle name="Normal 13 21 5 2 4" xfId="13873"/>
    <cellStyle name="Normal 13 21 5 2 4 2" xfId="13874"/>
    <cellStyle name="Normal 13 21 5 2 4 3" xfId="13875"/>
    <cellStyle name="Normal 13 21 5 2 4 4" xfId="13876"/>
    <cellStyle name="Normal 13 21 5 2 5" xfId="13877"/>
    <cellStyle name="Normal 13 21 5 2 6" xfId="13878"/>
    <cellStyle name="Normal 13 21 5 2 7" xfId="13879"/>
    <cellStyle name="Normal 13 21 5 2 8" xfId="13880"/>
    <cellStyle name="Normal 13 21 5 3" xfId="13881"/>
    <cellStyle name="Normal 13 21 5 3 2" xfId="13882"/>
    <cellStyle name="Normal 13 21 5 3 2 2" xfId="13883"/>
    <cellStyle name="Normal 13 21 5 3 2 2 2" xfId="13884"/>
    <cellStyle name="Normal 13 21 5 3 2 2 3" xfId="13885"/>
    <cellStyle name="Normal 13 21 5 3 2 2 4" xfId="13886"/>
    <cellStyle name="Normal 13 21 5 3 2 3" xfId="13887"/>
    <cellStyle name="Normal 13 21 5 3 2 4" xfId="13888"/>
    <cellStyle name="Normal 13 21 5 3 2 5" xfId="13889"/>
    <cellStyle name="Normal 13 21 5 3 3" xfId="13890"/>
    <cellStyle name="Normal 13 21 5 3 3 2" xfId="13891"/>
    <cellStyle name="Normal 13 21 5 3 3 3" xfId="13892"/>
    <cellStyle name="Normal 13 21 5 3 3 4" xfId="13893"/>
    <cellStyle name="Normal 13 21 5 3 4" xfId="13894"/>
    <cellStyle name="Normal 13 21 5 3 5" xfId="13895"/>
    <cellStyle name="Normal 13 21 5 3 6" xfId="13896"/>
    <cellStyle name="Normal 13 21 5 4" xfId="13897"/>
    <cellStyle name="Normal 13 21 5 4 2" xfId="13898"/>
    <cellStyle name="Normal 13 21 5 4 2 2" xfId="13899"/>
    <cellStyle name="Normal 13 21 5 4 2 3" xfId="13900"/>
    <cellStyle name="Normal 13 21 5 4 2 4" xfId="13901"/>
    <cellStyle name="Normal 13 21 5 4 3" xfId="13902"/>
    <cellStyle name="Normal 13 21 5 4 4" xfId="13903"/>
    <cellStyle name="Normal 13 21 5 4 5" xfId="13904"/>
    <cellStyle name="Normal 13 21 5 4 6" xfId="13905"/>
    <cellStyle name="Normal 13 21 5 5" xfId="13906"/>
    <cellStyle name="Normal 13 21 5 5 2" xfId="13907"/>
    <cellStyle name="Normal 13 21 5 5 3" xfId="13908"/>
    <cellStyle name="Normal 13 21 5 5 4" xfId="13909"/>
    <cellStyle name="Normal 13 21 5 6" xfId="13910"/>
    <cellStyle name="Normal 13 21 5 7" xfId="13911"/>
    <cellStyle name="Normal 13 21 5 8" xfId="13912"/>
    <cellStyle name="Normal 13 21 5 9" xfId="13913"/>
    <cellStyle name="Normal 13 21 6" xfId="13914"/>
    <cellStyle name="Normal 13 21 6 2" xfId="13915"/>
    <cellStyle name="Normal 13 21 6 2 2" xfId="13916"/>
    <cellStyle name="Normal 13 21 6 2 2 2" xfId="13917"/>
    <cellStyle name="Normal 13 21 6 2 2 2 2" xfId="13918"/>
    <cellStyle name="Normal 13 21 6 2 2 2 3" xfId="13919"/>
    <cellStyle name="Normal 13 21 6 2 2 2 4" xfId="13920"/>
    <cellStyle name="Normal 13 21 6 2 2 3" xfId="13921"/>
    <cellStyle name="Normal 13 21 6 2 2 4" xfId="13922"/>
    <cellStyle name="Normal 13 21 6 2 2 5" xfId="13923"/>
    <cellStyle name="Normal 13 21 6 2 3" xfId="13924"/>
    <cellStyle name="Normal 13 21 6 2 3 2" xfId="13925"/>
    <cellStyle name="Normal 13 21 6 2 3 3" xfId="13926"/>
    <cellStyle name="Normal 13 21 6 2 3 4" xfId="13927"/>
    <cellStyle name="Normal 13 21 6 2 4" xfId="13928"/>
    <cellStyle name="Normal 13 21 6 2 5" xfId="13929"/>
    <cellStyle name="Normal 13 21 6 2 6" xfId="13930"/>
    <cellStyle name="Normal 13 21 6 3" xfId="13931"/>
    <cellStyle name="Normal 13 21 6 3 2" xfId="13932"/>
    <cellStyle name="Normal 13 21 6 3 2 2" xfId="13933"/>
    <cellStyle name="Normal 13 21 6 3 2 3" xfId="13934"/>
    <cellStyle name="Normal 13 21 6 3 2 4" xfId="13935"/>
    <cellStyle name="Normal 13 21 6 3 3" xfId="13936"/>
    <cellStyle name="Normal 13 21 6 3 4" xfId="13937"/>
    <cellStyle name="Normal 13 21 6 3 5" xfId="13938"/>
    <cellStyle name="Normal 13 21 6 3 6" xfId="13939"/>
    <cellStyle name="Normal 13 21 6 4" xfId="13940"/>
    <cellStyle name="Normal 13 21 6 4 2" xfId="13941"/>
    <cellStyle name="Normal 13 21 6 4 3" xfId="13942"/>
    <cellStyle name="Normal 13 21 6 4 4" xfId="13943"/>
    <cellStyle name="Normal 13 21 6 5" xfId="13944"/>
    <cellStyle name="Normal 13 21 6 6" xfId="13945"/>
    <cellStyle name="Normal 13 21 6 7" xfId="13946"/>
    <cellStyle name="Normal 13 21 6 8" xfId="13947"/>
    <cellStyle name="Normal 13 21 7" xfId="13948"/>
    <cellStyle name="Normal 13 21 7 2" xfId="13949"/>
    <cellStyle name="Normal 13 21 7 2 2" xfId="13950"/>
    <cellStyle name="Normal 13 21 7 2 2 2" xfId="13951"/>
    <cellStyle name="Normal 13 21 7 2 2 3" xfId="13952"/>
    <cellStyle name="Normal 13 21 7 2 2 4" xfId="13953"/>
    <cellStyle name="Normal 13 21 7 2 3" xfId="13954"/>
    <cellStyle name="Normal 13 21 7 2 4" xfId="13955"/>
    <cellStyle name="Normal 13 21 7 2 5" xfId="13956"/>
    <cellStyle name="Normal 13 21 7 3" xfId="13957"/>
    <cellStyle name="Normal 13 21 7 3 2" xfId="13958"/>
    <cellStyle name="Normal 13 21 7 3 3" xfId="13959"/>
    <cellStyle name="Normal 13 21 7 3 4" xfId="13960"/>
    <cellStyle name="Normal 13 21 7 4" xfId="13961"/>
    <cellStyle name="Normal 13 21 7 5" xfId="13962"/>
    <cellStyle name="Normal 13 21 7 6" xfId="13963"/>
    <cellStyle name="Normal 13 21 8" xfId="13964"/>
    <cellStyle name="Normal 13 21 8 2" xfId="13965"/>
    <cellStyle name="Normal 13 21 8 2 2" xfId="13966"/>
    <cellStyle name="Normal 13 21 8 2 3" xfId="13967"/>
    <cellStyle name="Normal 13 21 8 2 4" xfId="13968"/>
    <cellStyle name="Normal 13 21 8 3" xfId="13969"/>
    <cellStyle name="Normal 13 21 8 4" xfId="13970"/>
    <cellStyle name="Normal 13 21 8 5" xfId="13971"/>
    <cellStyle name="Normal 13 21 8 6" xfId="13972"/>
    <cellStyle name="Normal 13 21 9" xfId="13973"/>
    <cellStyle name="Normal 13 21 9 2" xfId="13974"/>
    <cellStyle name="Normal 13 21 9 3" xfId="13975"/>
    <cellStyle name="Normal 13 21 9 4" xfId="13976"/>
    <cellStyle name="Normal 13 22" xfId="13977"/>
    <cellStyle name="Normal 13 22 10" xfId="13978"/>
    <cellStyle name="Normal 13 22 11" xfId="13979"/>
    <cellStyle name="Normal 13 22 12" xfId="13980"/>
    <cellStyle name="Normal 13 22 2" xfId="13981"/>
    <cellStyle name="Normal 13 22 2 10" xfId="13982"/>
    <cellStyle name="Normal 13 22 2 2" xfId="13983"/>
    <cellStyle name="Normal 13 22 2 2 2" xfId="13984"/>
    <cellStyle name="Normal 13 22 2 2 2 2" xfId="13985"/>
    <cellStyle name="Normal 13 22 2 2 2 2 2" xfId="13986"/>
    <cellStyle name="Normal 13 22 2 2 2 2 2 2" xfId="13987"/>
    <cellStyle name="Normal 13 22 2 2 2 2 2 2 2" xfId="13988"/>
    <cellStyle name="Normal 13 22 2 2 2 2 2 2 3" xfId="13989"/>
    <cellStyle name="Normal 13 22 2 2 2 2 2 2 4" xfId="13990"/>
    <cellStyle name="Normal 13 22 2 2 2 2 2 3" xfId="13991"/>
    <cellStyle name="Normal 13 22 2 2 2 2 2 4" xfId="13992"/>
    <cellStyle name="Normal 13 22 2 2 2 2 2 5" xfId="13993"/>
    <cellStyle name="Normal 13 22 2 2 2 2 3" xfId="13994"/>
    <cellStyle name="Normal 13 22 2 2 2 2 3 2" xfId="13995"/>
    <cellStyle name="Normal 13 22 2 2 2 2 3 3" xfId="13996"/>
    <cellStyle name="Normal 13 22 2 2 2 2 3 4" xfId="13997"/>
    <cellStyle name="Normal 13 22 2 2 2 2 4" xfId="13998"/>
    <cellStyle name="Normal 13 22 2 2 2 2 5" xfId="13999"/>
    <cellStyle name="Normal 13 22 2 2 2 2 6" xfId="14000"/>
    <cellStyle name="Normal 13 22 2 2 2 3" xfId="14001"/>
    <cellStyle name="Normal 13 22 2 2 2 3 2" xfId="14002"/>
    <cellStyle name="Normal 13 22 2 2 2 3 2 2" xfId="14003"/>
    <cellStyle name="Normal 13 22 2 2 2 3 2 3" xfId="14004"/>
    <cellStyle name="Normal 13 22 2 2 2 3 2 4" xfId="14005"/>
    <cellStyle name="Normal 13 22 2 2 2 3 3" xfId="14006"/>
    <cellStyle name="Normal 13 22 2 2 2 3 4" xfId="14007"/>
    <cellStyle name="Normal 13 22 2 2 2 3 5" xfId="14008"/>
    <cellStyle name="Normal 13 22 2 2 2 3 6" xfId="14009"/>
    <cellStyle name="Normal 13 22 2 2 2 4" xfId="14010"/>
    <cellStyle name="Normal 13 22 2 2 2 4 2" xfId="14011"/>
    <cellStyle name="Normal 13 22 2 2 2 4 3" xfId="14012"/>
    <cellStyle name="Normal 13 22 2 2 2 4 4" xfId="14013"/>
    <cellStyle name="Normal 13 22 2 2 2 5" xfId="14014"/>
    <cellStyle name="Normal 13 22 2 2 2 6" xfId="14015"/>
    <cellStyle name="Normal 13 22 2 2 2 7" xfId="14016"/>
    <cellStyle name="Normal 13 22 2 2 2 8" xfId="14017"/>
    <cellStyle name="Normal 13 22 2 2 3" xfId="14018"/>
    <cellStyle name="Normal 13 22 2 2 3 2" xfId="14019"/>
    <cellStyle name="Normal 13 22 2 2 3 2 2" xfId="14020"/>
    <cellStyle name="Normal 13 22 2 2 3 2 2 2" xfId="14021"/>
    <cellStyle name="Normal 13 22 2 2 3 2 2 3" xfId="14022"/>
    <cellStyle name="Normal 13 22 2 2 3 2 2 4" xfId="14023"/>
    <cellStyle name="Normal 13 22 2 2 3 2 3" xfId="14024"/>
    <cellStyle name="Normal 13 22 2 2 3 2 4" xfId="14025"/>
    <cellStyle name="Normal 13 22 2 2 3 2 5" xfId="14026"/>
    <cellStyle name="Normal 13 22 2 2 3 3" xfId="14027"/>
    <cellStyle name="Normal 13 22 2 2 3 3 2" xfId="14028"/>
    <cellStyle name="Normal 13 22 2 2 3 3 3" xfId="14029"/>
    <cellStyle name="Normal 13 22 2 2 3 3 4" xfId="14030"/>
    <cellStyle name="Normal 13 22 2 2 3 4" xfId="14031"/>
    <cellStyle name="Normal 13 22 2 2 3 5" xfId="14032"/>
    <cellStyle name="Normal 13 22 2 2 3 6" xfId="14033"/>
    <cellStyle name="Normal 13 22 2 2 4" xfId="14034"/>
    <cellStyle name="Normal 13 22 2 2 4 2" xfId="14035"/>
    <cellStyle name="Normal 13 22 2 2 4 2 2" xfId="14036"/>
    <cellStyle name="Normal 13 22 2 2 4 2 3" xfId="14037"/>
    <cellStyle name="Normal 13 22 2 2 4 2 4" xfId="14038"/>
    <cellStyle name="Normal 13 22 2 2 4 3" xfId="14039"/>
    <cellStyle name="Normal 13 22 2 2 4 4" xfId="14040"/>
    <cellStyle name="Normal 13 22 2 2 4 5" xfId="14041"/>
    <cellStyle name="Normal 13 22 2 2 4 6" xfId="14042"/>
    <cellStyle name="Normal 13 22 2 2 5" xfId="14043"/>
    <cellStyle name="Normal 13 22 2 2 5 2" xfId="14044"/>
    <cellStyle name="Normal 13 22 2 2 5 3" xfId="14045"/>
    <cellStyle name="Normal 13 22 2 2 5 4" xfId="14046"/>
    <cellStyle name="Normal 13 22 2 2 6" xfId="14047"/>
    <cellStyle name="Normal 13 22 2 2 7" xfId="14048"/>
    <cellStyle name="Normal 13 22 2 2 8" xfId="14049"/>
    <cellStyle name="Normal 13 22 2 2 9" xfId="14050"/>
    <cellStyle name="Normal 13 22 2 3" xfId="14051"/>
    <cellStyle name="Normal 13 22 2 3 2" xfId="14052"/>
    <cellStyle name="Normal 13 22 2 3 2 2" xfId="14053"/>
    <cellStyle name="Normal 13 22 2 3 2 2 2" xfId="14054"/>
    <cellStyle name="Normal 13 22 2 3 2 2 2 2" xfId="14055"/>
    <cellStyle name="Normal 13 22 2 3 2 2 2 3" xfId="14056"/>
    <cellStyle name="Normal 13 22 2 3 2 2 2 4" xfId="14057"/>
    <cellStyle name="Normal 13 22 2 3 2 2 3" xfId="14058"/>
    <cellStyle name="Normal 13 22 2 3 2 2 4" xfId="14059"/>
    <cellStyle name="Normal 13 22 2 3 2 2 5" xfId="14060"/>
    <cellStyle name="Normal 13 22 2 3 2 3" xfId="14061"/>
    <cellStyle name="Normal 13 22 2 3 2 3 2" xfId="14062"/>
    <cellStyle name="Normal 13 22 2 3 2 3 3" xfId="14063"/>
    <cellStyle name="Normal 13 22 2 3 2 3 4" xfId="14064"/>
    <cellStyle name="Normal 13 22 2 3 2 4" xfId="14065"/>
    <cellStyle name="Normal 13 22 2 3 2 5" xfId="14066"/>
    <cellStyle name="Normal 13 22 2 3 2 6" xfId="14067"/>
    <cellStyle name="Normal 13 22 2 3 3" xfId="14068"/>
    <cellStyle name="Normal 13 22 2 3 3 2" xfId="14069"/>
    <cellStyle name="Normal 13 22 2 3 3 2 2" xfId="14070"/>
    <cellStyle name="Normal 13 22 2 3 3 2 3" xfId="14071"/>
    <cellStyle name="Normal 13 22 2 3 3 2 4" xfId="14072"/>
    <cellStyle name="Normal 13 22 2 3 3 3" xfId="14073"/>
    <cellStyle name="Normal 13 22 2 3 3 4" xfId="14074"/>
    <cellStyle name="Normal 13 22 2 3 3 5" xfId="14075"/>
    <cellStyle name="Normal 13 22 2 3 3 6" xfId="14076"/>
    <cellStyle name="Normal 13 22 2 3 4" xfId="14077"/>
    <cellStyle name="Normal 13 22 2 3 4 2" xfId="14078"/>
    <cellStyle name="Normal 13 22 2 3 4 3" xfId="14079"/>
    <cellStyle name="Normal 13 22 2 3 4 4" xfId="14080"/>
    <cellStyle name="Normal 13 22 2 3 5" xfId="14081"/>
    <cellStyle name="Normal 13 22 2 3 6" xfId="14082"/>
    <cellStyle name="Normal 13 22 2 3 7" xfId="14083"/>
    <cellStyle name="Normal 13 22 2 3 8" xfId="14084"/>
    <cellStyle name="Normal 13 22 2 4" xfId="14085"/>
    <cellStyle name="Normal 13 22 2 4 2" xfId="14086"/>
    <cellStyle name="Normal 13 22 2 4 2 2" xfId="14087"/>
    <cellStyle name="Normal 13 22 2 4 2 2 2" xfId="14088"/>
    <cellStyle name="Normal 13 22 2 4 2 2 3" xfId="14089"/>
    <cellStyle name="Normal 13 22 2 4 2 2 4" xfId="14090"/>
    <cellStyle name="Normal 13 22 2 4 2 3" xfId="14091"/>
    <cellStyle name="Normal 13 22 2 4 2 4" xfId="14092"/>
    <cellStyle name="Normal 13 22 2 4 2 5" xfId="14093"/>
    <cellStyle name="Normal 13 22 2 4 3" xfId="14094"/>
    <cellStyle name="Normal 13 22 2 4 3 2" xfId="14095"/>
    <cellStyle name="Normal 13 22 2 4 3 3" xfId="14096"/>
    <cellStyle name="Normal 13 22 2 4 3 4" xfId="14097"/>
    <cellStyle name="Normal 13 22 2 4 4" xfId="14098"/>
    <cellStyle name="Normal 13 22 2 4 5" xfId="14099"/>
    <cellStyle name="Normal 13 22 2 4 6" xfId="14100"/>
    <cellStyle name="Normal 13 22 2 5" xfId="14101"/>
    <cellStyle name="Normal 13 22 2 5 2" xfId="14102"/>
    <cellStyle name="Normal 13 22 2 5 2 2" xfId="14103"/>
    <cellStyle name="Normal 13 22 2 5 2 3" xfId="14104"/>
    <cellStyle name="Normal 13 22 2 5 2 4" xfId="14105"/>
    <cellStyle name="Normal 13 22 2 5 3" xfId="14106"/>
    <cellStyle name="Normal 13 22 2 5 4" xfId="14107"/>
    <cellStyle name="Normal 13 22 2 5 5" xfId="14108"/>
    <cellStyle name="Normal 13 22 2 5 6" xfId="14109"/>
    <cellStyle name="Normal 13 22 2 6" xfId="14110"/>
    <cellStyle name="Normal 13 22 2 6 2" xfId="14111"/>
    <cellStyle name="Normal 13 22 2 6 3" xfId="14112"/>
    <cellStyle name="Normal 13 22 2 6 4" xfId="14113"/>
    <cellStyle name="Normal 13 22 2 7" xfId="14114"/>
    <cellStyle name="Normal 13 22 2 8" xfId="14115"/>
    <cellStyle name="Normal 13 22 2 9" xfId="14116"/>
    <cellStyle name="Normal 13 22 3" xfId="14117"/>
    <cellStyle name="Normal 13 22 3 2" xfId="14118"/>
    <cellStyle name="Normal 13 22 3 2 2" xfId="14119"/>
    <cellStyle name="Normal 13 22 3 2 2 2" xfId="14120"/>
    <cellStyle name="Normal 13 22 3 2 2 2 2" xfId="14121"/>
    <cellStyle name="Normal 13 22 3 2 2 2 2 2" xfId="14122"/>
    <cellStyle name="Normal 13 22 3 2 2 2 2 3" xfId="14123"/>
    <cellStyle name="Normal 13 22 3 2 2 2 2 4" xfId="14124"/>
    <cellStyle name="Normal 13 22 3 2 2 2 3" xfId="14125"/>
    <cellStyle name="Normal 13 22 3 2 2 2 4" xfId="14126"/>
    <cellStyle name="Normal 13 22 3 2 2 2 5" xfId="14127"/>
    <cellStyle name="Normal 13 22 3 2 2 3" xfId="14128"/>
    <cellStyle name="Normal 13 22 3 2 2 3 2" xfId="14129"/>
    <cellStyle name="Normal 13 22 3 2 2 3 3" xfId="14130"/>
    <cellStyle name="Normal 13 22 3 2 2 3 4" xfId="14131"/>
    <cellStyle name="Normal 13 22 3 2 2 4" xfId="14132"/>
    <cellStyle name="Normal 13 22 3 2 2 5" xfId="14133"/>
    <cellStyle name="Normal 13 22 3 2 2 6" xfId="14134"/>
    <cellStyle name="Normal 13 22 3 2 3" xfId="14135"/>
    <cellStyle name="Normal 13 22 3 2 3 2" xfId="14136"/>
    <cellStyle name="Normal 13 22 3 2 3 2 2" xfId="14137"/>
    <cellStyle name="Normal 13 22 3 2 3 2 3" xfId="14138"/>
    <cellStyle name="Normal 13 22 3 2 3 2 4" xfId="14139"/>
    <cellStyle name="Normal 13 22 3 2 3 3" xfId="14140"/>
    <cellStyle name="Normal 13 22 3 2 3 4" xfId="14141"/>
    <cellStyle name="Normal 13 22 3 2 3 5" xfId="14142"/>
    <cellStyle name="Normal 13 22 3 2 3 6" xfId="14143"/>
    <cellStyle name="Normal 13 22 3 2 4" xfId="14144"/>
    <cellStyle name="Normal 13 22 3 2 4 2" xfId="14145"/>
    <cellStyle name="Normal 13 22 3 2 4 3" xfId="14146"/>
    <cellStyle name="Normal 13 22 3 2 4 4" xfId="14147"/>
    <cellStyle name="Normal 13 22 3 2 5" xfId="14148"/>
    <cellStyle name="Normal 13 22 3 2 6" xfId="14149"/>
    <cellStyle name="Normal 13 22 3 2 7" xfId="14150"/>
    <cellStyle name="Normal 13 22 3 2 8" xfId="14151"/>
    <cellStyle name="Normal 13 22 3 3" xfId="14152"/>
    <cellStyle name="Normal 13 22 3 3 2" xfId="14153"/>
    <cellStyle name="Normal 13 22 3 3 2 2" xfId="14154"/>
    <cellStyle name="Normal 13 22 3 3 2 2 2" xfId="14155"/>
    <cellStyle name="Normal 13 22 3 3 2 2 3" xfId="14156"/>
    <cellStyle name="Normal 13 22 3 3 2 2 4" xfId="14157"/>
    <cellStyle name="Normal 13 22 3 3 2 3" xfId="14158"/>
    <cellStyle name="Normal 13 22 3 3 2 4" xfId="14159"/>
    <cellStyle name="Normal 13 22 3 3 2 5" xfId="14160"/>
    <cellStyle name="Normal 13 22 3 3 3" xfId="14161"/>
    <cellStyle name="Normal 13 22 3 3 3 2" xfId="14162"/>
    <cellStyle name="Normal 13 22 3 3 3 3" xfId="14163"/>
    <cellStyle name="Normal 13 22 3 3 3 4" xfId="14164"/>
    <cellStyle name="Normal 13 22 3 3 4" xfId="14165"/>
    <cellStyle name="Normal 13 22 3 3 5" xfId="14166"/>
    <cellStyle name="Normal 13 22 3 3 6" xfId="14167"/>
    <cellStyle name="Normal 13 22 3 4" xfId="14168"/>
    <cellStyle name="Normal 13 22 3 4 2" xfId="14169"/>
    <cellStyle name="Normal 13 22 3 4 2 2" xfId="14170"/>
    <cellStyle name="Normal 13 22 3 4 2 3" xfId="14171"/>
    <cellStyle name="Normal 13 22 3 4 2 4" xfId="14172"/>
    <cellStyle name="Normal 13 22 3 4 3" xfId="14173"/>
    <cellStyle name="Normal 13 22 3 4 4" xfId="14174"/>
    <cellStyle name="Normal 13 22 3 4 5" xfId="14175"/>
    <cellStyle name="Normal 13 22 3 4 6" xfId="14176"/>
    <cellStyle name="Normal 13 22 3 5" xfId="14177"/>
    <cellStyle name="Normal 13 22 3 5 2" xfId="14178"/>
    <cellStyle name="Normal 13 22 3 5 3" xfId="14179"/>
    <cellStyle name="Normal 13 22 3 5 4" xfId="14180"/>
    <cellStyle name="Normal 13 22 3 6" xfId="14181"/>
    <cellStyle name="Normal 13 22 3 7" xfId="14182"/>
    <cellStyle name="Normal 13 22 3 8" xfId="14183"/>
    <cellStyle name="Normal 13 22 3 9" xfId="14184"/>
    <cellStyle name="Normal 13 22 4" xfId="14185"/>
    <cellStyle name="Normal 13 22 4 2" xfId="14186"/>
    <cellStyle name="Normal 13 22 4 2 2" xfId="14187"/>
    <cellStyle name="Normal 13 22 4 2 2 2" xfId="14188"/>
    <cellStyle name="Normal 13 22 4 2 2 2 2" xfId="14189"/>
    <cellStyle name="Normal 13 22 4 2 2 2 2 2" xfId="14190"/>
    <cellStyle name="Normal 13 22 4 2 2 2 2 3" xfId="14191"/>
    <cellStyle name="Normal 13 22 4 2 2 2 2 4" xfId="14192"/>
    <cellStyle name="Normal 13 22 4 2 2 2 3" xfId="14193"/>
    <cellStyle name="Normal 13 22 4 2 2 2 4" xfId="14194"/>
    <cellStyle name="Normal 13 22 4 2 2 2 5" xfId="14195"/>
    <cellStyle name="Normal 13 22 4 2 2 3" xfId="14196"/>
    <cellStyle name="Normal 13 22 4 2 2 3 2" xfId="14197"/>
    <cellStyle name="Normal 13 22 4 2 2 3 3" xfId="14198"/>
    <cellStyle name="Normal 13 22 4 2 2 3 4" xfId="14199"/>
    <cellStyle name="Normal 13 22 4 2 2 4" xfId="14200"/>
    <cellStyle name="Normal 13 22 4 2 2 5" xfId="14201"/>
    <cellStyle name="Normal 13 22 4 2 2 6" xfId="14202"/>
    <cellStyle name="Normal 13 22 4 2 3" xfId="14203"/>
    <cellStyle name="Normal 13 22 4 2 3 2" xfId="14204"/>
    <cellStyle name="Normal 13 22 4 2 3 2 2" xfId="14205"/>
    <cellStyle name="Normal 13 22 4 2 3 2 3" xfId="14206"/>
    <cellStyle name="Normal 13 22 4 2 3 2 4" xfId="14207"/>
    <cellStyle name="Normal 13 22 4 2 3 3" xfId="14208"/>
    <cellStyle name="Normal 13 22 4 2 3 4" xfId="14209"/>
    <cellStyle name="Normal 13 22 4 2 3 5" xfId="14210"/>
    <cellStyle name="Normal 13 22 4 2 3 6" xfId="14211"/>
    <cellStyle name="Normal 13 22 4 2 4" xfId="14212"/>
    <cellStyle name="Normal 13 22 4 2 4 2" xfId="14213"/>
    <cellStyle name="Normal 13 22 4 2 4 3" xfId="14214"/>
    <cellStyle name="Normal 13 22 4 2 4 4" xfId="14215"/>
    <cellStyle name="Normal 13 22 4 2 5" xfId="14216"/>
    <cellStyle name="Normal 13 22 4 2 6" xfId="14217"/>
    <cellStyle name="Normal 13 22 4 2 7" xfId="14218"/>
    <cellStyle name="Normal 13 22 4 2 8" xfId="14219"/>
    <cellStyle name="Normal 13 22 4 3" xfId="14220"/>
    <cellStyle name="Normal 13 22 4 3 2" xfId="14221"/>
    <cellStyle name="Normal 13 22 4 3 2 2" xfId="14222"/>
    <cellStyle name="Normal 13 22 4 3 2 2 2" xfId="14223"/>
    <cellStyle name="Normal 13 22 4 3 2 2 3" xfId="14224"/>
    <cellStyle name="Normal 13 22 4 3 2 2 4" xfId="14225"/>
    <cellStyle name="Normal 13 22 4 3 2 3" xfId="14226"/>
    <cellStyle name="Normal 13 22 4 3 2 4" xfId="14227"/>
    <cellStyle name="Normal 13 22 4 3 2 5" xfId="14228"/>
    <cellStyle name="Normal 13 22 4 3 3" xfId="14229"/>
    <cellStyle name="Normal 13 22 4 3 3 2" xfId="14230"/>
    <cellStyle name="Normal 13 22 4 3 3 3" xfId="14231"/>
    <cellStyle name="Normal 13 22 4 3 3 4" xfId="14232"/>
    <cellStyle name="Normal 13 22 4 3 4" xfId="14233"/>
    <cellStyle name="Normal 13 22 4 3 5" xfId="14234"/>
    <cellStyle name="Normal 13 22 4 3 6" xfId="14235"/>
    <cellStyle name="Normal 13 22 4 4" xfId="14236"/>
    <cellStyle name="Normal 13 22 4 4 2" xfId="14237"/>
    <cellStyle name="Normal 13 22 4 4 2 2" xfId="14238"/>
    <cellStyle name="Normal 13 22 4 4 2 3" xfId="14239"/>
    <cellStyle name="Normal 13 22 4 4 2 4" xfId="14240"/>
    <cellStyle name="Normal 13 22 4 4 3" xfId="14241"/>
    <cellStyle name="Normal 13 22 4 4 4" xfId="14242"/>
    <cellStyle name="Normal 13 22 4 4 5" xfId="14243"/>
    <cellStyle name="Normal 13 22 4 4 6" xfId="14244"/>
    <cellStyle name="Normal 13 22 4 5" xfId="14245"/>
    <cellStyle name="Normal 13 22 4 5 2" xfId="14246"/>
    <cellStyle name="Normal 13 22 4 5 3" xfId="14247"/>
    <cellStyle name="Normal 13 22 4 5 4" xfId="14248"/>
    <cellStyle name="Normal 13 22 4 6" xfId="14249"/>
    <cellStyle name="Normal 13 22 4 7" xfId="14250"/>
    <cellStyle name="Normal 13 22 4 8" xfId="14251"/>
    <cellStyle name="Normal 13 22 4 9" xfId="14252"/>
    <cellStyle name="Normal 13 22 5" xfId="14253"/>
    <cellStyle name="Normal 13 22 5 2" xfId="14254"/>
    <cellStyle name="Normal 13 22 5 2 2" xfId="14255"/>
    <cellStyle name="Normal 13 22 5 2 2 2" xfId="14256"/>
    <cellStyle name="Normal 13 22 5 2 2 2 2" xfId="14257"/>
    <cellStyle name="Normal 13 22 5 2 2 2 3" xfId="14258"/>
    <cellStyle name="Normal 13 22 5 2 2 2 4" xfId="14259"/>
    <cellStyle name="Normal 13 22 5 2 2 3" xfId="14260"/>
    <cellStyle name="Normal 13 22 5 2 2 4" xfId="14261"/>
    <cellStyle name="Normal 13 22 5 2 2 5" xfId="14262"/>
    <cellStyle name="Normal 13 22 5 2 3" xfId="14263"/>
    <cellStyle name="Normal 13 22 5 2 3 2" xfId="14264"/>
    <cellStyle name="Normal 13 22 5 2 3 3" xfId="14265"/>
    <cellStyle name="Normal 13 22 5 2 3 4" xfId="14266"/>
    <cellStyle name="Normal 13 22 5 2 4" xfId="14267"/>
    <cellStyle name="Normal 13 22 5 2 5" xfId="14268"/>
    <cellStyle name="Normal 13 22 5 2 6" xfId="14269"/>
    <cellStyle name="Normal 13 22 5 3" xfId="14270"/>
    <cellStyle name="Normal 13 22 5 3 2" xfId="14271"/>
    <cellStyle name="Normal 13 22 5 3 2 2" xfId="14272"/>
    <cellStyle name="Normal 13 22 5 3 2 3" xfId="14273"/>
    <cellStyle name="Normal 13 22 5 3 2 4" xfId="14274"/>
    <cellStyle name="Normal 13 22 5 3 3" xfId="14275"/>
    <cellStyle name="Normal 13 22 5 3 4" xfId="14276"/>
    <cellStyle name="Normal 13 22 5 3 5" xfId="14277"/>
    <cellStyle name="Normal 13 22 5 3 6" xfId="14278"/>
    <cellStyle name="Normal 13 22 5 4" xfId="14279"/>
    <cellStyle name="Normal 13 22 5 4 2" xfId="14280"/>
    <cellStyle name="Normal 13 22 5 4 3" xfId="14281"/>
    <cellStyle name="Normal 13 22 5 4 4" xfId="14282"/>
    <cellStyle name="Normal 13 22 5 5" xfId="14283"/>
    <cellStyle name="Normal 13 22 5 6" xfId="14284"/>
    <cellStyle name="Normal 13 22 5 7" xfId="14285"/>
    <cellStyle name="Normal 13 22 5 8" xfId="14286"/>
    <cellStyle name="Normal 13 22 6" xfId="14287"/>
    <cellStyle name="Normal 13 22 6 2" xfId="14288"/>
    <cellStyle name="Normal 13 22 6 2 2" xfId="14289"/>
    <cellStyle name="Normal 13 22 6 2 2 2" xfId="14290"/>
    <cellStyle name="Normal 13 22 6 2 2 3" xfId="14291"/>
    <cellStyle name="Normal 13 22 6 2 2 4" xfId="14292"/>
    <cellStyle name="Normal 13 22 6 2 3" xfId="14293"/>
    <cellStyle name="Normal 13 22 6 2 4" xfId="14294"/>
    <cellStyle name="Normal 13 22 6 2 5" xfId="14295"/>
    <cellStyle name="Normal 13 22 6 3" xfId="14296"/>
    <cellStyle name="Normal 13 22 6 3 2" xfId="14297"/>
    <cellStyle name="Normal 13 22 6 3 3" xfId="14298"/>
    <cellStyle name="Normal 13 22 6 3 4" xfId="14299"/>
    <cellStyle name="Normal 13 22 6 4" xfId="14300"/>
    <cellStyle name="Normal 13 22 6 5" xfId="14301"/>
    <cellStyle name="Normal 13 22 6 6" xfId="14302"/>
    <cellStyle name="Normal 13 22 7" xfId="14303"/>
    <cellStyle name="Normal 13 22 7 2" xfId="14304"/>
    <cellStyle name="Normal 13 22 7 2 2" xfId="14305"/>
    <cellStyle name="Normal 13 22 7 2 3" xfId="14306"/>
    <cellStyle name="Normal 13 22 7 2 4" xfId="14307"/>
    <cellStyle name="Normal 13 22 7 3" xfId="14308"/>
    <cellStyle name="Normal 13 22 7 4" xfId="14309"/>
    <cellStyle name="Normal 13 22 7 5" xfId="14310"/>
    <cellStyle name="Normal 13 22 7 6" xfId="14311"/>
    <cellStyle name="Normal 13 22 8" xfId="14312"/>
    <cellStyle name="Normal 13 22 8 2" xfId="14313"/>
    <cellStyle name="Normal 13 22 8 3" xfId="14314"/>
    <cellStyle name="Normal 13 22 8 4" xfId="14315"/>
    <cellStyle name="Normal 13 22 9" xfId="14316"/>
    <cellStyle name="Normal 13 23" xfId="14317"/>
    <cellStyle name="Normal 13 23 10" xfId="14318"/>
    <cellStyle name="Normal 13 23 11" xfId="14319"/>
    <cellStyle name="Normal 13 23 12" xfId="14320"/>
    <cellStyle name="Normal 13 23 2" xfId="14321"/>
    <cellStyle name="Normal 13 23 2 10" xfId="14322"/>
    <cellStyle name="Normal 13 23 2 2" xfId="14323"/>
    <cellStyle name="Normal 13 23 2 2 2" xfId="14324"/>
    <cellStyle name="Normal 13 23 2 2 2 2" xfId="14325"/>
    <cellStyle name="Normal 13 23 2 2 2 2 2" xfId="14326"/>
    <cellStyle name="Normal 13 23 2 2 2 2 2 2" xfId="14327"/>
    <cellStyle name="Normal 13 23 2 2 2 2 2 2 2" xfId="14328"/>
    <cellStyle name="Normal 13 23 2 2 2 2 2 2 3" xfId="14329"/>
    <cellStyle name="Normal 13 23 2 2 2 2 2 2 4" xfId="14330"/>
    <cellStyle name="Normal 13 23 2 2 2 2 2 3" xfId="14331"/>
    <cellStyle name="Normal 13 23 2 2 2 2 2 4" xfId="14332"/>
    <cellStyle name="Normal 13 23 2 2 2 2 2 5" xfId="14333"/>
    <cellStyle name="Normal 13 23 2 2 2 2 3" xfId="14334"/>
    <cellStyle name="Normal 13 23 2 2 2 2 3 2" xfId="14335"/>
    <cellStyle name="Normal 13 23 2 2 2 2 3 3" xfId="14336"/>
    <cellStyle name="Normal 13 23 2 2 2 2 3 4" xfId="14337"/>
    <cellStyle name="Normal 13 23 2 2 2 2 4" xfId="14338"/>
    <cellStyle name="Normal 13 23 2 2 2 2 5" xfId="14339"/>
    <cellStyle name="Normal 13 23 2 2 2 2 6" xfId="14340"/>
    <cellStyle name="Normal 13 23 2 2 2 3" xfId="14341"/>
    <cellStyle name="Normal 13 23 2 2 2 3 2" xfId="14342"/>
    <cellStyle name="Normal 13 23 2 2 2 3 2 2" xfId="14343"/>
    <cellStyle name="Normal 13 23 2 2 2 3 2 3" xfId="14344"/>
    <cellStyle name="Normal 13 23 2 2 2 3 2 4" xfId="14345"/>
    <cellStyle name="Normal 13 23 2 2 2 3 3" xfId="14346"/>
    <cellStyle name="Normal 13 23 2 2 2 3 4" xfId="14347"/>
    <cellStyle name="Normal 13 23 2 2 2 3 5" xfId="14348"/>
    <cellStyle name="Normal 13 23 2 2 2 3 6" xfId="14349"/>
    <cellStyle name="Normal 13 23 2 2 2 4" xfId="14350"/>
    <cellStyle name="Normal 13 23 2 2 2 4 2" xfId="14351"/>
    <cellStyle name="Normal 13 23 2 2 2 4 3" xfId="14352"/>
    <cellStyle name="Normal 13 23 2 2 2 4 4" xfId="14353"/>
    <cellStyle name="Normal 13 23 2 2 2 5" xfId="14354"/>
    <cellStyle name="Normal 13 23 2 2 2 6" xfId="14355"/>
    <cellStyle name="Normal 13 23 2 2 2 7" xfId="14356"/>
    <cellStyle name="Normal 13 23 2 2 2 8" xfId="14357"/>
    <cellStyle name="Normal 13 23 2 2 3" xfId="14358"/>
    <cellStyle name="Normal 13 23 2 2 3 2" xfId="14359"/>
    <cellStyle name="Normal 13 23 2 2 3 2 2" xfId="14360"/>
    <cellStyle name="Normal 13 23 2 2 3 2 2 2" xfId="14361"/>
    <cellStyle name="Normal 13 23 2 2 3 2 2 3" xfId="14362"/>
    <cellStyle name="Normal 13 23 2 2 3 2 2 4" xfId="14363"/>
    <cellStyle name="Normal 13 23 2 2 3 2 3" xfId="14364"/>
    <cellStyle name="Normal 13 23 2 2 3 2 4" xfId="14365"/>
    <cellStyle name="Normal 13 23 2 2 3 2 5" xfId="14366"/>
    <cellStyle name="Normal 13 23 2 2 3 3" xfId="14367"/>
    <cellStyle name="Normal 13 23 2 2 3 3 2" xfId="14368"/>
    <cellStyle name="Normal 13 23 2 2 3 3 3" xfId="14369"/>
    <cellStyle name="Normal 13 23 2 2 3 3 4" xfId="14370"/>
    <cellStyle name="Normal 13 23 2 2 3 4" xfId="14371"/>
    <cellStyle name="Normal 13 23 2 2 3 5" xfId="14372"/>
    <cellStyle name="Normal 13 23 2 2 3 6" xfId="14373"/>
    <cellStyle name="Normal 13 23 2 2 4" xfId="14374"/>
    <cellStyle name="Normal 13 23 2 2 4 2" xfId="14375"/>
    <cellStyle name="Normal 13 23 2 2 4 2 2" xfId="14376"/>
    <cellStyle name="Normal 13 23 2 2 4 2 3" xfId="14377"/>
    <cellStyle name="Normal 13 23 2 2 4 2 4" xfId="14378"/>
    <cellStyle name="Normal 13 23 2 2 4 3" xfId="14379"/>
    <cellStyle name="Normal 13 23 2 2 4 4" xfId="14380"/>
    <cellStyle name="Normal 13 23 2 2 4 5" xfId="14381"/>
    <cellStyle name="Normal 13 23 2 2 4 6" xfId="14382"/>
    <cellStyle name="Normal 13 23 2 2 5" xfId="14383"/>
    <cellStyle name="Normal 13 23 2 2 5 2" xfId="14384"/>
    <cellStyle name="Normal 13 23 2 2 5 3" xfId="14385"/>
    <cellStyle name="Normal 13 23 2 2 5 4" xfId="14386"/>
    <cellStyle name="Normal 13 23 2 2 6" xfId="14387"/>
    <cellStyle name="Normal 13 23 2 2 7" xfId="14388"/>
    <cellStyle name="Normal 13 23 2 2 8" xfId="14389"/>
    <cellStyle name="Normal 13 23 2 2 9" xfId="14390"/>
    <cellStyle name="Normal 13 23 2 3" xfId="14391"/>
    <cellStyle name="Normal 13 23 2 3 2" xfId="14392"/>
    <cellStyle name="Normal 13 23 2 3 2 2" xfId="14393"/>
    <cellStyle name="Normal 13 23 2 3 2 2 2" xfId="14394"/>
    <cellStyle name="Normal 13 23 2 3 2 2 2 2" xfId="14395"/>
    <cellStyle name="Normal 13 23 2 3 2 2 2 3" xfId="14396"/>
    <cellStyle name="Normal 13 23 2 3 2 2 2 4" xfId="14397"/>
    <cellStyle name="Normal 13 23 2 3 2 2 3" xfId="14398"/>
    <cellStyle name="Normal 13 23 2 3 2 2 4" xfId="14399"/>
    <cellStyle name="Normal 13 23 2 3 2 2 5" xfId="14400"/>
    <cellStyle name="Normal 13 23 2 3 2 3" xfId="14401"/>
    <cellStyle name="Normal 13 23 2 3 2 3 2" xfId="14402"/>
    <cellStyle name="Normal 13 23 2 3 2 3 3" xfId="14403"/>
    <cellStyle name="Normal 13 23 2 3 2 3 4" xfId="14404"/>
    <cellStyle name="Normal 13 23 2 3 2 4" xfId="14405"/>
    <cellStyle name="Normal 13 23 2 3 2 5" xfId="14406"/>
    <cellStyle name="Normal 13 23 2 3 2 6" xfId="14407"/>
    <cellStyle name="Normal 13 23 2 3 3" xfId="14408"/>
    <cellStyle name="Normal 13 23 2 3 3 2" xfId="14409"/>
    <cellStyle name="Normal 13 23 2 3 3 2 2" xfId="14410"/>
    <cellStyle name="Normal 13 23 2 3 3 2 3" xfId="14411"/>
    <cellStyle name="Normal 13 23 2 3 3 2 4" xfId="14412"/>
    <cellStyle name="Normal 13 23 2 3 3 3" xfId="14413"/>
    <cellStyle name="Normal 13 23 2 3 3 4" xfId="14414"/>
    <cellStyle name="Normal 13 23 2 3 3 5" xfId="14415"/>
    <cellStyle name="Normal 13 23 2 3 3 6" xfId="14416"/>
    <cellStyle name="Normal 13 23 2 3 4" xfId="14417"/>
    <cellStyle name="Normal 13 23 2 3 4 2" xfId="14418"/>
    <cellStyle name="Normal 13 23 2 3 4 3" xfId="14419"/>
    <cellStyle name="Normal 13 23 2 3 4 4" xfId="14420"/>
    <cellStyle name="Normal 13 23 2 3 5" xfId="14421"/>
    <cellStyle name="Normal 13 23 2 3 6" xfId="14422"/>
    <cellStyle name="Normal 13 23 2 3 7" xfId="14423"/>
    <cellStyle name="Normal 13 23 2 3 8" xfId="14424"/>
    <cellStyle name="Normal 13 23 2 4" xfId="14425"/>
    <cellStyle name="Normal 13 23 2 4 2" xfId="14426"/>
    <cellStyle name="Normal 13 23 2 4 2 2" xfId="14427"/>
    <cellStyle name="Normal 13 23 2 4 2 2 2" xfId="14428"/>
    <cellStyle name="Normal 13 23 2 4 2 2 3" xfId="14429"/>
    <cellStyle name="Normal 13 23 2 4 2 2 4" xfId="14430"/>
    <cellStyle name="Normal 13 23 2 4 2 3" xfId="14431"/>
    <cellStyle name="Normal 13 23 2 4 2 4" xfId="14432"/>
    <cellStyle name="Normal 13 23 2 4 2 5" xfId="14433"/>
    <cellStyle name="Normal 13 23 2 4 3" xfId="14434"/>
    <cellStyle name="Normal 13 23 2 4 3 2" xfId="14435"/>
    <cellStyle name="Normal 13 23 2 4 3 3" xfId="14436"/>
    <cellStyle name="Normal 13 23 2 4 3 4" xfId="14437"/>
    <cellStyle name="Normal 13 23 2 4 4" xfId="14438"/>
    <cellStyle name="Normal 13 23 2 4 5" xfId="14439"/>
    <cellStyle name="Normal 13 23 2 4 6" xfId="14440"/>
    <cellStyle name="Normal 13 23 2 5" xfId="14441"/>
    <cellStyle name="Normal 13 23 2 5 2" xfId="14442"/>
    <cellStyle name="Normal 13 23 2 5 2 2" xfId="14443"/>
    <cellStyle name="Normal 13 23 2 5 2 3" xfId="14444"/>
    <cellStyle name="Normal 13 23 2 5 2 4" xfId="14445"/>
    <cellStyle name="Normal 13 23 2 5 3" xfId="14446"/>
    <cellStyle name="Normal 13 23 2 5 4" xfId="14447"/>
    <cellStyle name="Normal 13 23 2 5 5" xfId="14448"/>
    <cellStyle name="Normal 13 23 2 5 6" xfId="14449"/>
    <cellStyle name="Normal 13 23 2 6" xfId="14450"/>
    <cellStyle name="Normal 13 23 2 6 2" xfId="14451"/>
    <cellStyle name="Normal 13 23 2 6 3" xfId="14452"/>
    <cellStyle name="Normal 13 23 2 6 4" xfId="14453"/>
    <cellStyle name="Normal 13 23 2 7" xfId="14454"/>
    <cellStyle name="Normal 13 23 2 8" xfId="14455"/>
    <cellStyle name="Normal 13 23 2 9" xfId="14456"/>
    <cellStyle name="Normal 13 23 3" xfId="14457"/>
    <cellStyle name="Normal 13 23 3 2" xfId="14458"/>
    <cellStyle name="Normal 13 23 3 2 2" xfId="14459"/>
    <cellStyle name="Normal 13 23 3 2 2 2" xfId="14460"/>
    <cellStyle name="Normal 13 23 3 2 2 2 2" xfId="14461"/>
    <cellStyle name="Normal 13 23 3 2 2 2 2 2" xfId="14462"/>
    <cellStyle name="Normal 13 23 3 2 2 2 2 3" xfId="14463"/>
    <cellStyle name="Normal 13 23 3 2 2 2 2 4" xfId="14464"/>
    <cellStyle name="Normal 13 23 3 2 2 2 3" xfId="14465"/>
    <cellStyle name="Normal 13 23 3 2 2 2 4" xfId="14466"/>
    <cellStyle name="Normal 13 23 3 2 2 2 5" xfId="14467"/>
    <cellStyle name="Normal 13 23 3 2 2 3" xfId="14468"/>
    <cellStyle name="Normal 13 23 3 2 2 3 2" xfId="14469"/>
    <cellStyle name="Normal 13 23 3 2 2 3 3" xfId="14470"/>
    <cellStyle name="Normal 13 23 3 2 2 3 4" xfId="14471"/>
    <cellStyle name="Normal 13 23 3 2 2 4" xfId="14472"/>
    <cellStyle name="Normal 13 23 3 2 2 5" xfId="14473"/>
    <cellStyle name="Normal 13 23 3 2 2 6" xfId="14474"/>
    <cellStyle name="Normal 13 23 3 2 3" xfId="14475"/>
    <cellStyle name="Normal 13 23 3 2 3 2" xfId="14476"/>
    <cellStyle name="Normal 13 23 3 2 3 2 2" xfId="14477"/>
    <cellStyle name="Normal 13 23 3 2 3 2 3" xfId="14478"/>
    <cellStyle name="Normal 13 23 3 2 3 2 4" xfId="14479"/>
    <cellStyle name="Normal 13 23 3 2 3 3" xfId="14480"/>
    <cellStyle name="Normal 13 23 3 2 3 4" xfId="14481"/>
    <cellStyle name="Normal 13 23 3 2 3 5" xfId="14482"/>
    <cellStyle name="Normal 13 23 3 2 3 6" xfId="14483"/>
    <cellStyle name="Normal 13 23 3 2 4" xfId="14484"/>
    <cellStyle name="Normal 13 23 3 2 4 2" xfId="14485"/>
    <cellStyle name="Normal 13 23 3 2 4 3" xfId="14486"/>
    <cellStyle name="Normal 13 23 3 2 4 4" xfId="14487"/>
    <cellStyle name="Normal 13 23 3 2 5" xfId="14488"/>
    <cellStyle name="Normal 13 23 3 2 6" xfId="14489"/>
    <cellStyle name="Normal 13 23 3 2 7" xfId="14490"/>
    <cellStyle name="Normal 13 23 3 2 8" xfId="14491"/>
    <cellStyle name="Normal 13 23 3 3" xfId="14492"/>
    <cellStyle name="Normal 13 23 3 3 2" xfId="14493"/>
    <cellStyle name="Normal 13 23 3 3 2 2" xfId="14494"/>
    <cellStyle name="Normal 13 23 3 3 2 2 2" xfId="14495"/>
    <cellStyle name="Normal 13 23 3 3 2 2 3" xfId="14496"/>
    <cellStyle name="Normal 13 23 3 3 2 2 4" xfId="14497"/>
    <cellStyle name="Normal 13 23 3 3 2 3" xfId="14498"/>
    <cellStyle name="Normal 13 23 3 3 2 4" xfId="14499"/>
    <cellStyle name="Normal 13 23 3 3 2 5" xfId="14500"/>
    <cellStyle name="Normal 13 23 3 3 3" xfId="14501"/>
    <cellStyle name="Normal 13 23 3 3 3 2" xfId="14502"/>
    <cellStyle name="Normal 13 23 3 3 3 3" xfId="14503"/>
    <cellStyle name="Normal 13 23 3 3 3 4" xfId="14504"/>
    <cellStyle name="Normal 13 23 3 3 4" xfId="14505"/>
    <cellStyle name="Normal 13 23 3 3 5" xfId="14506"/>
    <cellStyle name="Normal 13 23 3 3 6" xfId="14507"/>
    <cellStyle name="Normal 13 23 3 4" xfId="14508"/>
    <cellStyle name="Normal 13 23 3 4 2" xfId="14509"/>
    <cellStyle name="Normal 13 23 3 4 2 2" xfId="14510"/>
    <cellStyle name="Normal 13 23 3 4 2 3" xfId="14511"/>
    <cellStyle name="Normal 13 23 3 4 2 4" xfId="14512"/>
    <cellStyle name="Normal 13 23 3 4 3" xfId="14513"/>
    <cellStyle name="Normal 13 23 3 4 4" xfId="14514"/>
    <cellStyle name="Normal 13 23 3 4 5" xfId="14515"/>
    <cellStyle name="Normal 13 23 3 4 6" xfId="14516"/>
    <cellStyle name="Normal 13 23 3 5" xfId="14517"/>
    <cellStyle name="Normal 13 23 3 5 2" xfId="14518"/>
    <cellStyle name="Normal 13 23 3 5 3" xfId="14519"/>
    <cellStyle name="Normal 13 23 3 5 4" xfId="14520"/>
    <cellStyle name="Normal 13 23 3 6" xfId="14521"/>
    <cellStyle name="Normal 13 23 3 7" xfId="14522"/>
    <cellStyle name="Normal 13 23 3 8" xfId="14523"/>
    <cellStyle name="Normal 13 23 3 9" xfId="14524"/>
    <cellStyle name="Normal 13 23 4" xfId="14525"/>
    <cellStyle name="Normal 13 23 4 2" xfId="14526"/>
    <cellStyle name="Normal 13 23 4 2 2" xfId="14527"/>
    <cellStyle name="Normal 13 23 4 2 2 2" xfId="14528"/>
    <cellStyle name="Normal 13 23 4 2 2 2 2" xfId="14529"/>
    <cellStyle name="Normal 13 23 4 2 2 2 2 2" xfId="14530"/>
    <cellStyle name="Normal 13 23 4 2 2 2 2 3" xfId="14531"/>
    <cellStyle name="Normal 13 23 4 2 2 2 2 4" xfId="14532"/>
    <cellStyle name="Normal 13 23 4 2 2 2 3" xfId="14533"/>
    <cellStyle name="Normal 13 23 4 2 2 2 4" xfId="14534"/>
    <cellStyle name="Normal 13 23 4 2 2 2 5" xfId="14535"/>
    <cellStyle name="Normal 13 23 4 2 2 3" xfId="14536"/>
    <cellStyle name="Normal 13 23 4 2 2 3 2" xfId="14537"/>
    <cellStyle name="Normal 13 23 4 2 2 3 3" xfId="14538"/>
    <cellStyle name="Normal 13 23 4 2 2 3 4" xfId="14539"/>
    <cellStyle name="Normal 13 23 4 2 2 4" xfId="14540"/>
    <cellStyle name="Normal 13 23 4 2 2 5" xfId="14541"/>
    <cellStyle name="Normal 13 23 4 2 2 6" xfId="14542"/>
    <cellStyle name="Normal 13 23 4 2 3" xfId="14543"/>
    <cellStyle name="Normal 13 23 4 2 3 2" xfId="14544"/>
    <cellStyle name="Normal 13 23 4 2 3 2 2" xfId="14545"/>
    <cellStyle name="Normal 13 23 4 2 3 2 3" xfId="14546"/>
    <cellStyle name="Normal 13 23 4 2 3 2 4" xfId="14547"/>
    <cellStyle name="Normal 13 23 4 2 3 3" xfId="14548"/>
    <cellStyle name="Normal 13 23 4 2 3 4" xfId="14549"/>
    <cellStyle name="Normal 13 23 4 2 3 5" xfId="14550"/>
    <cellStyle name="Normal 13 23 4 2 3 6" xfId="14551"/>
    <cellStyle name="Normal 13 23 4 2 4" xfId="14552"/>
    <cellStyle name="Normal 13 23 4 2 4 2" xfId="14553"/>
    <cellStyle name="Normal 13 23 4 2 4 3" xfId="14554"/>
    <cellStyle name="Normal 13 23 4 2 4 4" xfId="14555"/>
    <cellStyle name="Normal 13 23 4 2 5" xfId="14556"/>
    <cellStyle name="Normal 13 23 4 2 6" xfId="14557"/>
    <cellStyle name="Normal 13 23 4 2 7" xfId="14558"/>
    <cellStyle name="Normal 13 23 4 2 8" xfId="14559"/>
    <cellStyle name="Normal 13 23 4 3" xfId="14560"/>
    <cellStyle name="Normal 13 23 4 3 2" xfId="14561"/>
    <cellStyle name="Normal 13 23 4 3 2 2" xfId="14562"/>
    <cellStyle name="Normal 13 23 4 3 2 2 2" xfId="14563"/>
    <cellStyle name="Normal 13 23 4 3 2 2 3" xfId="14564"/>
    <cellStyle name="Normal 13 23 4 3 2 2 4" xfId="14565"/>
    <cellStyle name="Normal 13 23 4 3 2 3" xfId="14566"/>
    <cellStyle name="Normal 13 23 4 3 2 4" xfId="14567"/>
    <cellStyle name="Normal 13 23 4 3 2 5" xfId="14568"/>
    <cellStyle name="Normal 13 23 4 3 3" xfId="14569"/>
    <cellStyle name="Normal 13 23 4 3 3 2" xfId="14570"/>
    <cellStyle name="Normal 13 23 4 3 3 3" xfId="14571"/>
    <cellStyle name="Normal 13 23 4 3 3 4" xfId="14572"/>
    <cellStyle name="Normal 13 23 4 3 4" xfId="14573"/>
    <cellStyle name="Normal 13 23 4 3 5" xfId="14574"/>
    <cellStyle name="Normal 13 23 4 3 6" xfId="14575"/>
    <cellStyle name="Normal 13 23 4 4" xfId="14576"/>
    <cellStyle name="Normal 13 23 4 4 2" xfId="14577"/>
    <cellStyle name="Normal 13 23 4 4 2 2" xfId="14578"/>
    <cellStyle name="Normal 13 23 4 4 2 3" xfId="14579"/>
    <cellStyle name="Normal 13 23 4 4 2 4" xfId="14580"/>
    <cellStyle name="Normal 13 23 4 4 3" xfId="14581"/>
    <cellStyle name="Normal 13 23 4 4 4" xfId="14582"/>
    <cellStyle name="Normal 13 23 4 4 5" xfId="14583"/>
    <cellStyle name="Normal 13 23 4 4 6" xfId="14584"/>
    <cellStyle name="Normal 13 23 4 5" xfId="14585"/>
    <cellStyle name="Normal 13 23 4 5 2" xfId="14586"/>
    <cellStyle name="Normal 13 23 4 5 3" xfId="14587"/>
    <cellStyle name="Normal 13 23 4 5 4" xfId="14588"/>
    <cellStyle name="Normal 13 23 4 6" xfId="14589"/>
    <cellStyle name="Normal 13 23 4 7" xfId="14590"/>
    <cellStyle name="Normal 13 23 4 8" xfId="14591"/>
    <cellStyle name="Normal 13 23 4 9" xfId="14592"/>
    <cellStyle name="Normal 13 23 5" xfId="14593"/>
    <cellStyle name="Normal 13 23 5 2" xfId="14594"/>
    <cellStyle name="Normal 13 23 5 2 2" xfId="14595"/>
    <cellStyle name="Normal 13 23 5 2 2 2" xfId="14596"/>
    <cellStyle name="Normal 13 23 5 2 2 2 2" xfId="14597"/>
    <cellStyle name="Normal 13 23 5 2 2 2 3" xfId="14598"/>
    <cellStyle name="Normal 13 23 5 2 2 2 4" xfId="14599"/>
    <cellStyle name="Normal 13 23 5 2 2 3" xfId="14600"/>
    <cellStyle name="Normal 13 23 5 2 2 4" xfId="14601"/>
    <cellStyle name="Normal 13 23 5 2 2 5" xfId="14602"/>
    <cellStyle name="Normal 13 23 5 2 3" xfId="14603"/>
    <cellStyle name="Normal 13 23 5 2 3 2" xfId="14604"/>
    <cellStyle name="Normal 13 23 5 2 3 3" xfId="14605"/>
    <cellStyle name="Normal 13 23 5 2 3 4" xfId="14606"/>
    <cellStyle name="Normal 13 23 5 2 4" xfId="14607"/>
    <cellStyle name="Normal 13 23 5 2 5" xfId="14608"/>
    <cellStyle name="Normal 13 23 5 2 6" xfId="14609"/>
    <cellStyle name="Normal 13 23 5 3" xfId="14610"/>
    <cellStyle name="Normal 13 23 5 3 2" xfId="14611"/>
    <cellStyle name="Normal 13 23 5 3 2 2" xfId="14612"/>
    <cellStyle name="Normal 13 23 5 3 2 3" xfId="14613"/>
    <cellStyle name="Normal 13 23 5 3 2 4" xfId="14614"/>
    <cellStyle name="Normal 13 23 5 3 3" xfId="14615"/>
    <cellStyle name="Normal 13 23 5 3 4" xfId="14616"/>
    <cellStyle name="Normal 13 23 5 3 5" xfId="14617"/>
    <cellStyle name="Normal 13 23 5 3 6" xfId="14618"/>
    <cellStyle name="Normal 13 23 5 4" xfId="14619"/>
    <cellStyle name="Normal 13 23 5 4 2" xfId="14620"/>
    <cellStyle name="Normal 13 23 5 4 3" xfId="14621"/>
    <cellStyle name="Normal 13 23 5 4 4" xfId="14622"/>
    <cellStyle name="Normal 13 23 5 5" xfId="14623"/>
    <cellStyle name="Normal 13 23 5 6" xfId="14624"/>
    <cellStyle name="Normal 13 23 5 7" xfId="14625"/>
    <cellStyle name="Normal 13 23 5 8" xfId="14626"/>
    <cellStyle name="Normal 13 23 6" xfId="14627"/>
    <cellStyle name="Normal 13 23 6 2" xfId="14628"/>
    <cellStyle name="Normal 13 23 6 2 2" xfId="14629"/>
    <cellStyle name="Normal 13 23 6 2 2 2" xfId="14630"/>
    <cellStyle name="Normal 13 23 6 2 2 3" xfId="14631"/>
    <cellStyle name="Normal 13 23 6 2 2 4" xfId="14632"/>
    <cellStyle name="Normal 13 23 6 2 3" xfId="14633"/>
    <cellStyle name="Normal 13 23 6 2 4" xfId="14634"/>
    <cellStyle name="Normal 13 23 6 2 5" xfId="14635"/>
    <cellStyle name="Normal 13 23 6 3" xfId="14636"/>
    <cellStyle name="Normal 13 23 6 3 2" xfId="14637"/>
    <cellStyle name="Normal 13 23 6 3 3" xfId="14638"/>
    <cellStyle name="Normal 13 23 6 3 4" xfId="14639"/>
    <cellStyle name="Normal 13 23 6 4" xfId="14640"/>
    <cellStyle name="Normal 13 23 6 5" xfId="14641"/>
    <cellStyle name="Normal 13 23 6 6" xfId="14642"/>
    <cellStyle name="Normal 13 23 7" xfId="14643"/>
    <cellStyle name="Normal 13 23 7 2" xfId="14644"/>
    <cellStyle name="Normal 13 23 7 2 2" xfId="14645"/>
    <cellStyle name="Normal 13 23 7 2 3" xfId="14646"/>
    <cellStyle name="Normal 13 23 7 2 4" xfId="14647"/>
    <cellStyle name="Normal 13 23 7 3" xfId="14648"/>
    <cellStyle name="Normal 13 23 7 4" xfId="14649"/>
    <cellStyle name="Normal 13 23 7 5" xfId="14650"/>
    <cellStyle name="Normal 13 23 7 6" xfId="14651"/>
    <cellStyle name="Normal 13 23 8" xfId="14652"/>
    <cellStyle name="Normal 13 23 8 2" xfId="14653"/>
    <cellStyle name="Normal 13 23 8 3" xfId="14654"/>
    <cellStyle name="Normal 13 23 8 4" xfId="14655"/>
    <cellStyle name="Normal 13 23 9" xfId="14656"/>
    <cellStyle name="Normal 13 24" xfId="14657"/>
    <cellStyle name="Normal 13 24 10" xfId="14658"/>
    <cellStyle name="Normal 13 24 2" xfId="14659"/>
    <cellStyle name="Normal 13 24 2 2" xfId="14660"/>
    <cellStyle name="Normal 13 24 2 2 2" xfId="14661"/>
    <cellStyle name="Normal 13 24 2 2 2 2" xfId="14662"/>
    <cellStyle name="Normal 13 24 2 2 2 2 2" xfId="14663"/>
    <cellStyle name="Normal 13 24 2 2 2 2 2 2" xfId="14664"/>
    <cellStyle name="Normal 13 24 2 2 2 2 2 3" xfId="14665"/>
    <cellStyle name="Normal 13 24 2 2 2 2 2 4" xfId="14666"/>
    <cellStyle name="Normal 13 24 2 2 2 2 3" xfId="14667"/>
    <cellStyle name="Normal 13 24 2 2 2 2 4" xfId="14668"/>
    <cellStyle name="Normal 13 24 2 2 2 2 5" xfId="14669"/>
    <cellStyle name="Normal 13 24 2 2 2 3" xfId="14670"/>
    <cellStyle name="Normal 13 24 2 2 2 3 2" xfId="14671"/>
    <cellStyle name="Normal 13 24 2 2 2 3 3" xfId="14672"/>
    <cellStyle name="Normal 13 24 2 2 2 3 4" xfId="14673"/>
    <cellStyle name="Normal 13 24 2 2 2 4" xfId="14674"/>
    <cellStyle name="Normal 13 24 2 2 2 5" xfId="14675"/>
    <cellStyle name="Normal 13 24 2 2 2 6" xfId="14676"/>
    <cellStyle name="Normal 13 24 2 2 3" xfId="14677"/>
    <cellStyle name="Normal 13 24 2 2 3 2" xfId="14678"/>
    <cellStyle name="Normal 13 24 2 2 3 2 2" xfId="14679"/>
    <cellStyle name="Normal 13 24 2 2 3 2 3" xfId="14680"/>
    <cellStyle name="Normal 13 24 2 2 3 2 4" xfId="14681"/>
    <cellStyle name="Normal 13 24 2 2 3 3" xfId="14682"/>
    <cellStyle name="Normal 13 24 2 2 3 4" xfId="14683"/>
    <cellStyle name="Normal 13 24 2 2 3 5" xfId="14684"/>
    <cellStyle name="Normal 13 24 2 2 3 6" xfId="14685"/>
    <cellStyle name="Normal 13 24 2 2 4" xfId="14686"/>
    <cellStyle name="Normal 13 24 2 2 4 2" xfId="14687"/>
    <cellStyle name="Normal 13 24 2 2 4 3" xfId="14688"/>
    <cellStyle name="Normal 13 24 2 2 4 4" xfId="14689"/>
    <cellStyle name="Normal 13 24 2 2 5" xfId="14690"/>
    <cellStyle name="Normal 13 24 2 2 6" xfId="14691"/>
    <cellStyle name="Normal 13 24 2 2 7" xfId="14692"/>
    <cellStyle name="Normal 13 24 2 2 8" xfId="14693"/>
    <cellStyle name="Normal 13 24 2 3" xfId="14694"/>
    <cellStyle name="Normal 13 24 2 3 2" xfId="14695"/>
    <cellStyle name="Normal 13 24 2 3 2 2" xfId="14696"/>
    <cellStyle name="Normal 13 24 2 3 2 2 2" xfId="14697"/>
    <cellStyle name="Normal 13 24 2 3 2 2 3" xfId="14698"/>
    <cellStyle name="Normal 13 24 2 3 2 2 4" xfId="14699"/>
    <cellStyle name="Normal 13 24 2 3 2 3" xfId="14700"/>
    <cellStyle name="Normal 13 24 2 3 2 4" xfId="14701"/>
    <cellStyle name="Normal 13 24 2 3 2 5" xfId="14702"/>
    <cellStyle name="Normal 13 24 2 3 3" xfId="14703"/>
    <cellStyle name="Normal 13 24 2 3 3 2" xfId="14704"/>
    <cellStyle name="Normal 13 24 2 3 3 3" xfId="14705"/>
    <cellStyle name="Normal 13 24 2 3 3 4" xfId="14706"/>
    <cellStyle name="Normal 13 24 2 3 4" xfId="14707"/>
    <cellStyle name="Normal 13 24 2 3 5" xfId="14708"/>
    <cellStyle name="Normal 13 24 2 3 6" xfId="14709"/>
    <cellStyle name="Normal 13 24 2 4" xfId="14710"/>
    <cellStyle name="Normal 13 24 2 4 2" xfId="14711"/>
    <cellStyle name="Normal 13 24 2 4 2 2" xfId="14712"/>
    <cellStyle name="Normal 13 24 2 4 2 3" xfId="14713"/>
    <cellStyle name="Normal 13 24 2 4 2 4" xfId="14714"/>
    <cellStyle name="Normal 13 24 2 4 3" xfId="14715"/>
    <cellStyle name="Normal 13 24 2 4 4" xfId="14716"/>
    <cellStyle name="Normal 13 24 2 4 5" xfId="14717"/>
    <cellStyle name="Normal 13 24 2 4 6" xfId="14718"/>
    <cellStyle name="Normal 13 24 2 5" xfId="14719"/>
    <cellStyle name="Normal 13 24 2 5 2" xfId="14720"/>
    <cellStyle name="Normal 13 24 2 5 3" xfId="14721"/>
    <cellStyle name="Normal 13 24 2 5 4" xfId="14722"/>
    <cellStyle name="Normal 13 24 2 6" xfId="14723"/>
    <cellStyle name="Normal 13 24 2 7" xfId="14724"/>
    <cellStyle name="Normal 13 24 2 8" xfId="14725"/>
    <cellStyle name="Normal 13 24 2 9" xfId="14726"/>
    <cellStyle name="Normal 13 24 3" xfId="14727"/>
    <cellStyle name="Normal 13 24 3 2" xfId="14728"/>
    <cellStyle name="Normal 13 24 3 2 2" xfId="14729"/>
    <cellStyle name="Normal 13 24 3 2 2 2" xfId="14730"/>
    <cellStyle name="Normal 13 24 3 2 2 2 2" xfId="14731"/>
    <cellStyle name="Normal 13 24 3 2 2 2 3" xfId="14732"/>
    <cellStyle name="Normal 13 24 3 2 2 2 4" xfId="14733"/>
    <cellStyle name="Normal 13 24 3 2 2 3" xfId="14734"/>
    <cellStyle name="Normal 13 24 3 2 2 4" xfId="14735"/>
    <cellStyle name="Normal 13 24 3 2 2 5" xfId="14736"/>
    <cellStyle name="Normal 13 24 3 2 3" xfId="14737"/>
    <cellStyle name="Normal 13 24 3 2 3 2" xfId="14738"/>
    <cellStyle name="Normal 13 24 3 2 3 3" xfId="14739"/>
    <cellStyle name="Normal 13 24 3 2 3 4" xfId="14740"/>
    <cellStyle name="Normal 13 24 3 2 4" xfId="14741"/>
    <cellStyle name="Normal 13 24 3 2 5" xfId="14742"/>
    <cellStyle name="Normal 13 24 3 2 6" xfId="14743"/>
    <cellStyle name="Normal 13 24 3 3" xfId="14744"/>
    <cellStyle name="Normal 13 24 3 3 2" xfId="14745"/>
    <cellStyle name="Normal 13 24 3 3 2 2" xfId="14746"/>
    <cellStyle name="Normal 13 24 3 3 2 3" xfId="14747"/>
    <cellStyle name="Normal 13 24 3 3 2 4" xfId="14748"/>
    <cellStyle name="Normal 13 24 3 3 3" xfId="14749"/>
    <cellStyle name="Normal 13 24 3 3 4" xfId="14750"/>
    <cellStyle name="Normal 13 24 3 3 5" xfId="14751"/>
    <cellStyle name="Normal 13 24 3 3 6" xfId="14752"/>
    <cellStyle name="Normal 13 24 3 4" xfId="14753"/>
    <cellStyle name="Normal 13 24 3 4 2" xfId="14754"/>
    <cellStyle name="Normal 13 24 3 4 3" xfId="14755"/>
    <cellStyle name="Normal 13 24 3 4 4" xfId="14756"/>
    <cellStyle name="Normal 13 24 3 5" xfId="14757"/>
    <cellStyle name="Normal 13 24 3 6" xfId="14758"/>
    <cellStyle name="Normal 13 24 3 7" xfId="14759"/>
    <cellStyle name="Normal 13 24 3 8" xfId="14760"/>
    <cellStyle name="Normal 13 24 4" xfId="14761"/>
    <cellStyle name="Normal 13 24 4 2" xfId="14762"/>
    <cellStyle name="Normal 13 24 4 2 2" xfId="14763"/>
    <cellStyle name="Normal 13 24 4 2 2 2" xfId="14764"/>
    <cellStyle name="Normal 13 24 4 2 2 3" xfId="14765"/>
    <cellStyle name="Normal 13 24 4 2 2 4" xfId="14766"/>
    <cellStyle name="Normal 13 24 4 2 3" xfId="14767"/>
    <cellStyle name="Normal 13 24 4 2 4" xfId="14768"/>
    <cellStyle name="Normal 13 24 4 2 5" xfId="14769"/>
    <cellStyle name="Normal 13 24 4 3" xfId="14770"/>
    <cellStyle name="Normal 13 24 4 3 2" xfId="14771"/>
    <cellStyle name="Normal 13 24 4 3 3" xfId="14772"/>
    <cellStyle name="Normal 13 24 4 3 4" xfId="14773"/>
    <cellStyle name="Normal 13 24 4 4" xfId="14774"/>
    <cellStyle name="Normal 13 24 4 5" xfId="14775"/>
    <cellStyle name="Normal 13 24 4 6" xfId="14776"/>
    <cellStyle name="Normal 13 24 5" xfId="14777"/>
    <cellStyle name="Normal 13 24 5 2" xfId="14778"/>
    <cellStyle name="Normal 13 24 5 2 2" xfId="14779"/>
    <cellStyle name="Normal 13 24 5 2 3" xfId="14780"/>
    <cellStyle name="Normal 13 24 5 2 4" xfId="14781"/>
    <cellStyle name="Normal 13 24 5 3" xfId="14782"/>
    <cellStyle name="Normal 13 24 5 4" xfId="14783"/>
    <cellStyle name="Normal 13 24 5 5" xfId="14784"/>
    <cellStyle name="Normal 13 24 5 6" xfId="14785"/>
    <cellStyle name="Normal 13 24 6" xfId="14786"/>
    <cellStyle name="Normal 13 24 6 2" xfId="14787"/>
    <cellStyle name="Normal 13 24 6 3" xfId="14788"/>
    <cellStyle name="Normal 13 24 6 4" xfId="14789"/>
    <cellStyle name="Normal 13 24 7" xfId="14790"/>
    <cellStyle name="Normal 13 24 8" xfId="14791"/>
    <cellStyle name="Normal 13 24 9" xfId="14792"/>
    <cellStyle name="Normal 13 25" xfId="14793"/>
    <cellStyle name="Normal 13 25 10" xfId="14794"/>
    <cellStyle name="Normal 13 25 2" xfId="14795"/>
    <cellStyle name="Normal 13 25 2 2" xfId="14796"/>
    <cellStyle name="Normal 13 25 2 2 2" xfId="14797"/>
    <cellStyle name="Normal 13 25 2 2 2 2" xfId="14798"/>
    <cellStyle name="Normal 13 25 2 2 2 2 2" xfId="14799"/>
    <cellStyle name="Normal 13 25 2 2 2 2 2 2" xfId="14800"/>
    <cellStyle name="Normal 13 25 2 2 2 2 2 3" xfId="14801"/>
    <cellStyle name="Normal 13 25 2 2 2 2 2 4" xfId="14802"/>
    <cellStyle name="Normal 13 25 2 2 2 2 3" xfId="14803"/>
    <cellStyle name="Normal 13 25 2 2 2 2 4" xfId="14804"/>
    <cellStyle name="Normal 13 25 2 2 2 2 5" xfId="14805"/>
    <cellStyle name="Normal 13 25 2 2 2 3" xfId="14806"/>
    <cellStyle name="Normal 13 25 2 2 2 3 2" xfId="14807"/>
    <cellStyle name="Normal 13 25 2 2 2 3 3" xfId="14808"/>
    <cellStyle name="Normal 13 25 2 2 2 3 4" xfId="14809"/>
    <cellStyle name="Normal 13 25 2 2 2 4" xfId="14810"/>
    <cellStyle name="Normal 13 25 2 2 2 5" xfId="14811"/>
    <cellStyle name="Normal 13 25 2 2 2 6" xfId="14812"/>
    <cellStyle name="Normal 13 25 2 2 3" xfId="14813"/>
    <cellStyle name="Normal 13 25 2 2 3 2" xfId="14814"/>
    <cellStyle name="Normal 13 25 2 2 3 2 2" xfId="14815"/>
    <cellStyle name="Normal 13 25 2 2 3 2 3" xfId="14816"/>
    <cellStyle name="Normal 13 25 2 2 3 2 4" xfId="14817"/>
    <cellStyle name="Normal 13 25 2 2 3 3" xfId="14818"/>
    <cellStyle name="Normal 13 25 2 2 3 4" xfId="14819"/>
    <cellStyle name="Normal 13 25 2 2 3 5" xfId="14820"/>
    <cellStyle name="Normal 13 25 2 2 3 6" xfId="14821"/>
    <cellStyle name="Normal 13 25 2 2 4" xfId="14822"/>
    <cellStyle name="Normal 13 25 2 2 4 2" xfId="14823"/>
    <cellStyle name="Normal 13 25 2 2 4 3" xfId="14824"/>
    <cellStyle name="Normal 13 25 2 2 4 4" xfId="14825"/>
    <cellStyle name="Normal 13 25 2 2 5" xfId="14826"/>
    <cellStyle name="Normal 13 25 2 2 6" xfId="14827"/>
    <cellStyle name="Normal 13 25 2 2 7" xfId="14828"/>
    <cellStyle name="Normal 13 25 2 2 8" xfId="14829"/>
    <cellStyle name="Normal 13 25 2 3" xfId="14830"/>
    <cellStyle name="Normal 13 25 2 3 2" xfId="14831"/>
    <cellStyle name="Normal 13 25 2 3 2 2" xfId="14832"/>
    <cellStyle name="Normal 13 25 2 3 2 2 2" xfId="14833"/>
    <cellStyle name="Normal 13 25 2 3 2 2 3" xfId="14834"/>
    <cellStyle name="Normal 13 25 2 3 2 2 4" xfId="14835"/>
    <cellStyle name="Normal 13 25 2 3 2 3" xfId="14836"/>
    <cellStyle name="Normal 13 25 2 3 2 4" xfId="14837"/>
    <cellStyle name="Normal 13 25 2 3 2 5" xfId="14838"/>
    <cellStyle name="Normal 13 25 2 3 3" xfId="14839"/>
    <cellStyle name="Normal 13 25 2 3 3 2" xfId="14840"/>
    <cellStyle name="Normal 13 25 2 3 3 3" xfId="14841"/>
    <cellStyle name="Normal 13 25 2 3 3 4" xfId="14842"/>
    <cellStyle name="Normal 13 25 2 3 4" xfId="14843"/>
    <cellStyle name="Normal 13 25 2 3 5" xfId="14844"/>
    <cellStyle name="Normal 13 25 2 3 6" xfId="14845"/>
    <cellStyle name="Normal 13 25 2 4" xfId="14846"/>
    <cellStyle name="Normal 13 25 2 4 2" xfId="14847"/>
    <cellStyle name="Normal 13 25 2 4 2 2" xfId="14848"/>
    <cellStyle name="Normal 13 25 2 4 2 3" xfId="14849"/>
    <cellStyle name="Normal 13 25 2 4 2 4" xfId="14850"/>
    <cellStyle name="Normal 13 25 2 4 3" xfId="14851"/>
    <cellStyle name="Normal 13 25 2 4 4" xfId="14852"/>
    <cellStyle name="Normal 13 25 2 4 5" xfId="14853"/>
    <cellStyle name="Normal 13 25 2 4 6" xfId="14854"/>
    <cellStyle name="Normal 13 25 2 5" xfId="14855"/>
    <cellStyle name="Normal 13 25 2 5 2" xfId="14856"/>
    <cellStyle name="Normal 13 25 2 5 3" xfId="14857"/>
    <cellStyle name="Normal 13 25 2 5 4" xfId="14858"/>
    <cellStyle name="Normal 13 25 2 6" xfId="14859"/>
    <cellStyle name="Normal 13 25 2 7" xfId="14860"/>
    <cellStyle name="Normal 13 25 2 8" xfId="14861"/>
    <cellStyle name="Normal 13 25 2 9" xfId="14862"/>
    <cellStyle name="Normal 13 25 3" xfId="14863"/>
    <cellStyle name="Normal 13 25 3 2" xfId="14864"/>
    <cellStyle name="Normal 13 25 3 2 2" xfId="14865"/>
    <cellStyle name="Normal 13 25 3 2 2 2" xfId="14866"/>
    <cellStyle name="Normal 13 25 3 2 2 2 2" xfId="14867"/>
    <cellStyle name="Normal 13 25 3 2 2 2 3" xfId="14868"/>
    <cellStyle name="Normal 13 25 3 2 2 2 4" xfId="14869"/>
    <cellStyle name="Normal 13 25 3 2 2 3" xfId="14870"/>
    <cellStyle name="Normal 13 25 3 2 2 4" xfId="14871"/>
    <cellStyle name="Normal 13 25 3 2 2 5" xfId="14872"/>
    <cellStyle name="Normal 13 25 3 2 3" xfId="14873"/>
    <cellStyle name="Normal 13 25 3 2 3 2" xfId="14874"/>
    <cellStyle name="Normal 13 25 3 2 3 3" xfId="14875"/>
    <cellStyle name="Normal 13 25 3 2 3 4" xfId="14876"/>
    <cellStyle name="Normal 13 25 3 2 4" xfId="14877"/>
    <cellStyle name="Normal 13 25 3 2 5" xfId="14878"/>
    <cellStyle name="Normal 13 25 3 2 6" xfId="14879"/>
    <cellStyle name="Normal 13 25 3 3" xfId="14880"/>
    <cellStyle name="Normal 13 25 3 3 2" xfId="14881"/>
    <cellStyle name="Normal 13 25 3 3 2 2" xfId="14882"/>
    <cellStyle name="Normal 13 25 3 3 2 3" xfId="14883"/>
    <cellStyle name="Normal 13 25 3 3 2 4" xfId="14884"/>
    <cellStyle name="Normal 13 25 3 3 3" xfId="14885"/>
    <cellStyle name="Normal 13 25 3 3 4" xfId="14886"/>
    <cellStyle name="Normal 13 25 3 3 5" xfId="14887"/>
    <cellStyle name="Normal 13 25 3 3 6" xfId="14888"/>
    <cellStyle name="Normal 13 25 3 4" xfId="14889"/>
    <cellStyle name="Normal 13 25 3 4 2" xfId="14890"/>
    <cellStyle name="Normal 13 25 3 4 3" xfId="14891"/>
    <cellStyle name="Normal 13 25 3 4 4" xfId="14892"/>
    <cellStyle name="Normal 13 25 3 5" xfId="14893"/>
    <cellStyle name="Normal 13 25 3 6" xfId="14894"/>
    <cellStyle name="Normal 13 25 3 7" xfId="14895"/>
    <cellStyle name="Normal 13 25 3 8" xfId="14896"/>
    <cellStyle name="Normal 13 25 4" xfId="14897"/>
    <cellStyle name="Normal 13 25 4 2" xfId="14898"/>
    <cellStyle name="Normal 13 25 4 2 2" xfId="14899"/>
    <cellStyle name="Normal 13 25 4 2 2 2" xfId="14900"/>
    <cellStyle name="Normal 13 25 4 2 2 3" xfId="14901"/>
    <cellStyle name="Normal 13 25 4 2 2 4" xfId="14902"/>
    <cellStyle name="Normal 13 25 4 2 3" xfId="14903"/>
    <cellStyle name="Normal 13 25 4 2 4" xfId="14904"/>
    <cellStyle name="Normal 13 25 4 2 5" xfId="14905"/>
    <cellStyle name="Normal 13 25 4 3" xfId="14906"/>
    <cellStyle name="Normal 13 25 4 3 2" xfId="14907"/>
    <cellStyle name="Normal 13 25 4 3 3" xfId="14908"/>
    <cellStyle name="Normal 13 25 4 3 4" xfId="14909"/>
    <cellStyle name="Normal 13 25 4 4" xfId="14910"/>
    <cellStyle name="Normal 13 25 4 5" xfId="14911"/>
    <cellStyle name="Normal 13 25 4 6" xfId="14912"/>
    <cellStyle name="Normal 13 25 5" xfId="14913"/>
    <cellStyle name="Normal 13 25 5 2" xfId="14914"/>
    <cellStyle name="Normal 13 25 5 2 2" xfId="14915"/>
    <cellStyle name="Normal 13 25 5 2 3" xfId="14916"/>
    <cellStyle name="Normal 13 25 5 2 4" xfId="14917"/>
    <cellStyle name="Normal 13 25 5 3" xfId="14918"/>
    <cellStyle name="Normal 13 25 5 4" xfId="14919"/>
    <cellStyle name="Normal 13 25 5 5" xfId="14920"/>
    <cellStyle name="Normal 13 25 5 6" xfId="14921"/>
    <cellStyle name="Normal 13 25 6" xfId="14922"/>
    <cellStyle name="Normal 13 25 6 2" xfId="14923"/>
    <cellStyle name="Normal 13 25 6 3" xfId="14924"/>
    <cellStyle name="Normal 13 25 6 4" xfId="14925"/>
    <cellStyle name="Normal 13 25 7" xfId="14926"/>
    <cellStyle name="Normal 13 25 8" xfId="14927"/>
    <cellStyle name="Normal 13 25 9" xfId="14928"/>
    <cellStyle name="Normal 13 26" xfId="14929"/>
    <cellStyle name="Normal 13 26 10" xfId="14930"/>
    <cellStyle name="Normal 13 26 2" xfId="14931"/>
    <cellStyle name="Normal 13 26 2 2" xfId="14932"/>
    <cellStyle name="Normal 13 26 2 2 2" xfId="14933"/>
    <cellStyle name="Normal 13 26 2 2 2 2" xfId="14934"/>
    <cellStyle name="Normal 13 26 2 2 2 2 2" xfId="14935"/>
    <cellStyle name="Normal 13 26 2 2 2 2 2 2" xfId="14936"/>
    <cellStyle name="Normal 13 26 2 2 2 2 2 3" xfId="14937"/>
    <cellStyle name="Normal 13 26 2 2 2 2 2 4" xfId="14938"/>
    <cellStyle name="Normal 13 26 2 2 2 2 3" xfId="14939"/>
    <cellStyle name="Normal 13 26 2 2 2 2 4" xfId="14940"/>
    <cellStyle name="Normal 13 26 2 2 2 2 5" xfId="14941"/>
    <cellStyle name="Normal 13 26 2 2 2 3" xfId="14942"/>
    <cellStyle name="Normal 13 26 2 2 2 3 2" xfId="14943"/>
    <cellStyle name="Normal 13 26 2 2 2 3 3" xfId="14944"/>
    <cellStyle name="Normal 13 26 2 2 2 3 4" xfId="14945"/>
    <cellStyle name="Normal 13 26 2 2 2 4" xfId="14946"/>
    <cellStyle name="Normal 13 26 2 2 2 5" xfId="14947"/>
    <cellStyle name="Normal 13 26 2 2 2 6" xfId="14948"/>
    <cellStyle name="Normal 13 26 2 2 3" xfId="14949"/>
    <cellStyle name="Normal 13 26 2 2 3 2" xfId="14950"/>
    <cellStyle name="Normal 13 26 2 2 3 2 2" xfId="14951"/>
    <cellStyle name="Normal 13 26 2 2 3 2 3" xfId="14952"/>
    <cellStyle name="Normal 13 26 2 2 3 2 4" xfId="14953"/>
    <cellStyle name="Normal 13 26 2 2 3 3" xfId="14954"/>
    <cellStyle name="Normal 13 26 2 2 3 4" xfId="14955"/>
    <cellStyle name="Normal 13 26 2 2 3 5" xfId="14956"/>
    <cellStyle name="Normal 13 26 2 2 3 6" xfId="14957"/>
    <cellStyle name="Normal 13 26 2 2 4" xfId="14958"/>
    <cellStyle name="Normal 13 26 2 2 4 2" xfId="14959"/>
    <cellStyle name="Normal 13 26 2 2 4 3" xfId="14960"/>
    <cellStyle name="Normal 13 26 2 2 4 4" xfId="14961"/>
    <cellStyle name="Normal 13 26 2 2 5" xfId="14962"/>
    <cellStyle name="Normal 13 26 2 2 6" xfId="14963"/>
    <cellStyle name="Normal 13 26 2 2 7" xfId="14964"/>
    <cellStyle name="Normal 13 26 2 2 8" xfId="14965"/>
    <cellStyle name="Normal 13 26 2 3" xfId="14966"/>
    <cellStyle name="Normal 13 26 2 3 2" xfId="14967"/>
    <cellStyle name="Normal 13 26 2 3 2 2" xfId="14968"/>
    <cellStyle name="Normal 13 26 2 3 2 2 2" xfId="14969"/>
    <cellStyle name="Normal 13 26 2 3 2 2 3" xfId="14970"/>
    <cellStyle name="Normal 13 26 2 3 2 2 4" xfId="14971"/>
    <cellStyle name="Normal 13 26 2 3 2 3" xfId="14972"/>
    <cellStyle name="Normal 13 26 2 3 2 4" xfId="14973"/>
    <cellStyle name="Normal 13 26 2 3 2 5" xfId="14974"/>
    <cellStyle name="Normal 13 26 2 3 3" xfId="14975"/>
    <cellStyle name="Normal 13 26 2 3 3 2" xfId="14976"/>
    <cellStyle name="Normal 13 26 2 3 3 3" xfId="14977"/>
    <cellStyle name="Normal 13 26 2 3 3 4" xfId="14978"/>
    <cellStyle name="Normal 13 26 2 3 4" xfId="14979"/>
    <cellStyle name="Normal 13 26 2 3 5" xfId="14980"/>
    <cellStyle name="Normal 13 26 2 3 6" xfId="14981"/>
    <cellStyle name="Normal 13 26 2 4" xfId="14982"/>
    <cellStyle name="Normal 13 26 2 4 2" xfId="14983"/>
    <cellStyle name="Normal 13 26 2 4 2 2" xfId="14984"/>
    <cellStyle name="Normal 13 26 2 4 2 3" xfId="14985"/>
    <cellStyle name="Normal 13 26 2 4 2 4" xfId="14986"/>
    <cellStyle name="Normal 13 26 2 4 3" xfId="14987"/>
    <cellStyle name="Normal 13 26 2 4 4" xfId="14988"/>
    <cellStyle name="Normal 13 26 2 4 5" xfId="14989"/>
    <cellStyle name="Normal 13 26 2 4 6" xfId="14990"/>
    <cellStyle name="Normal 13 26 2 5" xfId="14991"/>
    <cellStyle name="Normal 13 26 2 5 2" xfId="14992"/>
    <cellStyle name="Normal 13 26 2 5 3" xfId="14993"/>
    <cellStyle name="Normal 13 26 2 5 4" xfId="14994"/>
    <cellStyle name="Normal 13 26 2 6" xfId="14995"/>
    <cellStyle name="Normal 13 26 2 7" xfId="14996"/>
    <cellStyle name="Normal 13 26 2 8" xfId="14997"/>
    <cellStyle name="Normal 13 26 2 9" xfId="14998"/>
    <cellStyle name="Normal 13 26 3" xfId="14999"/>
    <cellStyle name="Normal 13 26 3 2" xfId="15000"/>
    <cellStyle name="Normal 13 26 3 2 2" xfId="15001"/>
    <cellStyle name="Normal 13 26 3 2 2 2" xfId="15002"/>
    <cellStyle name="Normal 13 26 3 2 2 2 2" xfId="15003"/>
    <cellStyle name="Normal 13 26 3 2 2 2 3" xfId="15004"/>
    <cellStyle name="Normal 13 26 3 2 2 2 4" xfId="15005"/>
    <cellStyle name="Normal 13 26 3 2 2 3" xfId="15006"/>
    <cellStyle name="Normal 13 26 3 2 2 4" xfId="15007"/>
    <cellStyle name="Normal 13 26 3 2 2 5" xfId="15008"/>
    <cellStyle name="Normal 13 26 3 2 3" xfId="15009"/>
    <cellStyle name="Normal 13 26 3 2 3 2" xfId="15010"/>
    <cellStyle name="Normal 13 26 3 2 3 3" xfId="15011"/>
    <cellStyle name="Normal 13 26 3 2 3 4" xfId="15012"/>
    <cellStyle name="Normal 13 26 3 2 4" xfId="15013"/>
    <cellStyle name="Normal 13 26 3 2 5" xfId="15014"/>
    <cellStyle name="Normal 13 26 3 2 6" xfId="15015"/>
    <cellStyle name="Normal 13 26 3 3" xfId="15016"/>
    <cellStyle name="Normal 13 26 3 3 2" xfId="15017"/>
    <cellStyle name="Normal 13 26 3 3 2 2" xfId="15018"/>
    <cellStyle name="Normal 13 26 3 3 2 3" xfId="15019"/>
    <cellStyle name="Normal 13 26 3 3 2 4" xfId="15020"/>
    <cellStyle name="Normal 13 26 3 3 3" xfId="15021"/>
    <cellStyle name="Normal 13 26 3 3 4" xfId="15022"/>
    <cellStyle name="Normal 13 26 3 3 5" xfId="15023"/>
    <cellStyle name="Normal 13 26 3 3 6" xfId="15024"/>
    <cellStyle name="Normal 13 26 3 4" xfId="15025"/>
    <cellStyle name="Normal 13 26 3 4 2" xfId="15026"/>
    <cellStyle name="Normal 13 26 3 4 3" xfId="15027"/>
    <cellStyle name="Normal 13 26 3 4 4" xfId="15028"/>
    <cellStyle name="Normal 13 26 3 5" xfId="15029"/>
    <cellStyle name="Normal 13 26 3 6" xfId="15030"/>
    <cellStyle name="Normal 13 26 3 7" xfId="15031"/>
    <cellStyle name="Normal 13 26 3 8" xfId="15032"/>
    <cellStyle name="Normal 13 26 4" xfId="15033"/>
    <cellStyle name="Normal 13 26 4 2" xfId="15034"/>
    <cellStyle name="Normal 13 26 4 2 2" xfId="15035"/>
    <cellStyle name="Normal 13 26 4 2 2 2" xfId="15036"/>
    <cellStyle name="Normal 13 26 4 2 2 3" xfId="15037"/>
    <cellStyle name="Normal 13 26 4 2 2 4" xfId="15038"/>
    <cellStyle name="Normal 13 26 4 2 3" xfId="15039"/>
    <cellStyle name="Normal 13 26 4 2 4" xfId="15040"/>
    <cellStyle name="Normal 13 26 4 2 5" xfId="15041"/>
    <cellStyle name="Normal 13 26 4 3" xfId="15042"/>
    <cellStyle name="Normal 13 26 4 3 2" xfId="15043"/>
    <cellStyle name="Normal 13 26 4 3 3" xfId="15044"/>
    <cellStyle name="Normal 13 26 4 3 4" xfId="15045"/>
    <cellStyle name="Normal 13 26 4 4" xfId="15046"/>
    <cellStyle name="Normal 13 26 4 5" xfId="15047"/>
    <cellStyle name="Normal 13 26 4 6" xfId="15048"/>
    <cellStyle name="Normal 13 26 5" xfId="15049"/>
    <cellStyle name="Normal 13 26 5 2" xfId="15050"/>
    <cellStyle name="Normal 13 26 5 2 2" xfId="15051"/>
    <cellStyle name="Normal 13 26 5 2 3" xfId="15052"/>
    <cellStyle name="Normal 13 26 5 2 4" xfId="15053"/>
    <cellStyle name="Normal 13 26 5 3" xfId="15054"/>
    <cellStyle name="Normal 13 26 5 4" xfId="15055"/>
    <cellStyle name="Normal 13 26 5 5" xfId="15056"/>
    <cellStyle name="Normal 13 26 5 6" xfId="15057"/>
    <cellStyle name="Normal 13 26 6" xfId="15058"/>
    <cellStyle name="Normal 13 26 6 2" xfId="15059"/>
    <cellStyle name="Normal 13 26 6 3" xfId="15060"/>
    <cellStyle name="Normal 13 26 6 4" xfId="15061"/>
    <cellStyle name="Normal 13 26 7" xfId="15062"/>
    <cellStyle name="Normal 13 26 8" xfId="15063"/>
    <cellStyle name="Normal 13 26 9" xfId="15064"/>
    <cellStyle name="Normal 13 27" xfId="15065"/>
    <cellStyle name="Normal 13 27 2" xfId="15066"/>
    <cellStyle name="Normal 13 27 2 2" xfId="15067"/>
    <cellStyle name="Normal 13 27 2 2 2" xfId="15068"/>
    <cellStyle name="Normal 13 27 2 2 2 2" xfId="15069"/>
    <cellStyle name="Normal 13 27 2 2 2 2 2" xfId="15070"/>
    <cellStyle name="Normal 13 27 2 2 2 2 3" xfId="15071"/>
    <cellStyle name="Normal 13 27 2 2 2 2 4" xfId="15072"/>
    <cellStyle name="Normal 13 27 2 2 2 3" xfId="15073"/>
    <cellStyle name="Normal 13 27 2 2 2 4" xfId="15074"/>
    <cellStyle name="Normal 13 27 2 2 2 5" xfId="15075"/>
    <cellStyle name="Normal 13 27 2 2 3" xfId="15076"/>
    <cellStyle name="Normal 13 27 2 2 3 2" xfId="15077"/>
    <cellStyle name="Normal 13 27 2 2 3 3" xfId="15078"/>
    <cellStyle name="Normal 13 27 2 2 3 4" xfId="15079"/>
    <cellStyle name="Normal 13 27 2 2 4" xfId="15080"/>
    <cellStyle name="Normal 13 27 2 2 5" xfId="15081"/>
    <cellStyle name="Normal 13 27 2 2 6" xfId="15082"/>
    <cellStyle name="Normal 13 27 2 3" xfId="15083"/>
    <cellStyle name="Normal 13 27 2 3 2" xfId="15084"/>
    <cellStyle name="Normal 13 27 2 3 2 2" xfId="15085"/>
    <cellStyle name="Normal 13 27 2 3 2 3" xfId="15086"/>
    <cellStyle name="Normal 13 27 2 3 2 4" xfId="15087"/>
    <cellStyle name="Normal 13 27 2 3 3" xfId="15088"/>
    <cellStyle name="Normal 13 27 2 3 4" xfId="15089"/>
    <cellStyle name="Normal 13 27 2 3 5" xfId="15090"/>
    <cellStyle name="Normal 13 27 2 3 6" xfId="15091"/>
    <cellStyle name="Normal 13 27 2 4" xfId="15092"/>
    <cellStyle name="Normal 13 27 2 4 2" xfId="15093"/>
    <cellStyle name="Normal 13 27 2 4 3" xfId="15094"/>
    <cellStyle name="Normal 13 27 2 4 4" xfId="15095"/>
    <cellStyle name="Normal 13 27 2 5" xfId="15096"/>
    <cellStyle name="Normal 13 27 2 6" xfId="15097"/>
    <cellStyle name="Normal 13 27 2 7" xfId="15098"/>
    <cellStyle name="Normal 13 27 2 8" xfId="15099"/>
    <cellStyle name="Normal 13 27 3" xfId="15100"/>
    <cellStyle name="Normal 13 27 3 2" xfId="15101"/>
    <cellStyle name="Normal 13 27 3 2 2" xfId="15102"/>
    <cellStyle name="Normal 13 27 3 2 2 2" xfId="15103"/>
    <cellStyle name="Normal 13 27 3 2 2 3" xfId="15104"/>
    <cellStyle name="Normal 13 27 3 2 2 4" xfId="15105"/>
    <cellStyle name="Normal 13 27 3 2 3" xfId="15106"/>
    <cellStyle name="Normal 13 27 3 2 4" xfId="15107"/>
    <cellStyle name="Normal 13 27 3 2 5" xfId="15108"/>
    <cellStyle name="Normal 13 27 3 3" xfId="15109"/>
    <cellStyle name="Normal 13 27 3 3 2" xfId="15110"/>
    <cellStyle name="Normal 13 27 3 3 3" xfId="15111"/>
    <cellStyle name="Normal 13 27 3 3 4" xfId="15112"/>
    <cellStyle name="Normal 13 27 3 4" xfId="15113"/>
    <cellStyle name="Normal 13 27 3 5" xfId="15114"/>
    <cellStyle name="Normal 13 27 3 6" xfId="15115"/>
    <cellStyle name="Normal 13 27 4" xfId="15116"/>
    <cellStyle name="Normal 13 27 4 2" xfId="15117"/>
    <cellStyle name="Normal 13 27 4 2 2" xfId="15118"/>
    <cellStyle name="Normal 13 27 4 2 3" xfId="15119"/>
    <cellStyle name="Normal 13 27 4 2 4" xfId="15120"/>
    <cellStyle name="Normal 13 27 4 3" xfId="15121"/>
    <cellStyle name="Normal 13 27 4 4" xfId="15122"/>
    <cellStyle name="Normal 13 27 4 5" xfId="15123"/>
    <cellStyle name="Normal 13 27 4 6" xfId="15124"/>
    <cellStyle name="Normal 13 27 5" xfId="15125"/>
    <cellStyle name="Normal 13 27 5 2" xfId="15126"/>
    <cellStyle name="Normal 13 27 5 3" xfId="15127"/>
    <cellStyle name="Normal 13 27 5 4" xfId="15128"/>
    <cellStyle name="Normal 13 27 6" xfId="15129"/>
    <cellStyle name="Normal 13 27 7" xfId="15130"/>
    <cellStyle name="Normal 13 27 8" xfId="15131"/>
    <cellStyle name="Normal 13 27 9" xfId="15132"/>
    <cellStyle name="Normal 13 28" xfId="15133"/>
    <cellStyle name="Normal 13 28 2" xfId="15134"/>
    <cellStyle name="Normal 13 28 2 2" xfId="15135"/>
    <cellStyle name="Normal 13 28 2 2 2" xfId="15136"/>
    <cellStyle name="Normal 13 28 2 2 2 2" xfId="15137"/>
    <cellStyle name="Normal 13 28 2 2 2 2 2" xfId="15138"/>
    <cellStyle name="Normal 13 28 2 2 2 2 3" xfId="15139"/>
    <cellStyle name="Normal 13 28 2 2 2 2 4" xfId="15140"/>
    <cellStyle name="Normal 13 28 2 2 2 3" xfId="15141"/>
    <cellStyle name="Normal 13 28 2 2 2 4" xfId="15142"/>
    <cellStyle name="Normal 13 28 2 2 2 5" xfId="15143"/>
    <cellStyle name="Normal 13 28 2 2 3" xfId="15144"/>
    <cellStyle name="Normal 13 28 2 2 3 2" xfId="15145"/>
    <cellStyle name="Normal 13 28 2 2 3 3" xfId="15146"/>
    <cellStyle name="Normal 13 28 2 2 3 4" xfId="15147"/>
    <cellStyle name="Normal 13 28 2 2 4" xfId="15148"/>
    <cellStyle name="Normal 13 28 2 2 5" xfId="15149"/>
    <cellStyle name="Normal 13 28 2 2 6" xfId="15150"/>
    <cellStyle name="Normal 13 28 2 3" xfId="15151"/>
    <cellStyle name="Normal 13 28 2 3 2" xfId="15152"/>
    <cellStyle name="Normal 13 28 2 3 2 2" xfId="15153"/>
    <cellStyle name="Normal 13 28 2 3 2 3" xfId="15154"/>
    <cellStyle name="Normal 13 28 2 3 2 4" xfId="15155"/>
    <cellStyle name="Normal 13 28 2 3 3" xfId="15156"/>
    <cellStyle name="Normal 13 28 2 3 4" xfId="15157"/>
    <cellStyle name="Normal 13 28 2 3 5" xfId="15158"/>
    <cellStyle name="Normal 13 28 2 3 6" xfId="15159"/>
    <cellStyle name="Normal 13 28 2 4" xfId="15160"/>
    <cellStyle name="Normal 13 28 2 4 2" xfId="15161"/>
    <cellStyle name="Normal 13 28 2 4 3" xfId="15162"/>
    <cellStyle name="Normal 13 28 2 4 4" xfId="15163"/>
    <cellStyle name="Normal 13 28 2 5" xfId="15164"/>
    <cellStyle name="Normal 13 28 2 6" xfId="15165"/>
    <cellStyle name="Normal 13 28 2 7" xfId="15166"/>
    <cellStyle name="Normal 13 28 2 8" xfId="15167"/>
    <cellStyle name="Normal 13 28 3" xfId="15168"/>
    <cellStyle name="Normal 13 28 3 2" xfId="15169"/>
    <cellStyle name="Normal 13 28 3 2 2" xfId="15170"/>
    <cellStyle name="Normal 13 28 3 2 2 2" xfId="15171"/>
    <cellStyle name="Normal 13 28 3 2 2 3" xfId="15172"/>
    <cellStyle name="Normal 13 28 3 2 2 4" xfId="15173"/>
    <cellStyle name="Normal 13 28 3 2 3" xfId="15174"/>
    <cellStyle name="Normal 13 28 3 2 4" xfId="15175"/>
    <cellStyle name="Normal 13 28 3 2 5" xfId="15176"/>
    <cellStyle name="Normal 13 28 3 3" xfId="15177"/>
    <cellStyle name="Normal 13 28 3 3 2" xfId="15178"/>
    <cellStyle name="Normal 13 28 3 3 3" xfId="15179"/>
    <cellStyle name="Normal 13 28 3 3 4" xfId="15180"/>
    <cellStyle name="Normal 13 28 3 4" xfId="15181"/>
    <cellStyle name="Normal 13 28 3 5" xfId="15182"/>
    <cellStyle name="Normal 13 28 3 6" xfId="15183"/>
    <cellStyle name="Normal 13 28 4" xfId="15184"/>
    <cellStyle name="Normal 13 28 4 2" xfId="15185"/>
    <cellStyle name="Normal 13 28 4 2 2" xfId="15186"/>
    <cellStyle name="Normal 13 28 4 2 3" xfId="15187"/>
    <cellStyle name="Normal 13 28 4 2 4" xfId="15188"/>
    <cellStyle name="Normal 13 28 4 3" xfId="15189"/>
    <cellStyle name="Normal 13 28 4 4" xfId="15190"/>
    <cellStyle name="Normal 13 28 4 5" xfId="15191"/>
    <cellStyle name="Normal 13 28 4 6" xfId="15192"/>
    <cellStyle name="Normal 13 28 5" xfId="15193"/>
    <cellStyle name="Normal 13 28 5 2" xfId="15194"/>
    <cellStyle name="Normal 13 28 5 3" xfId="15195"/>
    <cellStyle name="Normal 13 28 5 4" xfId="15196"/>
    <cellStyle name="Normal 13 28 6" xfId="15197"/>
    <cellStyle name="Normal 13 28 7" xfId="15198"/>
    <cellStyle name="Normal 13 28 8" xfId="15199"/>
    <cellStyle name="Normal 13 28 9" xfId="15200"/>
    <cellStyle name="Normal 13 29" xfId="15201"/>
    <cellStyle name="Normal 13 29 2" xfId="15202"/>
    <cellStyle name="Normal 13 29 2 2" xfId="15203"/>
    <cellStyle name="Normal 13 29 2 2 2" xfId="15204"/>
    <cellStyle name="Normal 13 29 2 2 2 2" xfId="15205"/>
    <cellStyle name="Normal 13 29 2 2 2 2 2" xfId="15206"/>
    <cellStyle name="Normal 13 29 2 2 2 2 3" xfId="15207"/>
    <cellStyle name="Normal 13 29 2 2 2 2 4" xfId="15208"/>
    <cellStyle name="Normal 13 29 2 2 2 3" xfId="15209"/>
    <cellStyle name="Normal 13 29 2 2 2 4" xfId="15210"/>
    <cellStyle name="Normal 13 29 2 2 2 5" xfId="15211"/>
    <cellStyle name="Normal 13 29 2 2 3" xfId="15212"/>
    <cellStyle name="Normal 13 29 2 2 3 2" xfId="15213"/>
    <cellStyle name="Normal 13 29 2 2 3 3" xfId="15214"/>
    <cellStyle name="Normal 13 29 2 2 3 4" xfId="15215"/>
    <cellStyle name="Normal 13 29 2 2 4" xfId="15216"/>
    <cellStyle name="Normal 13 29 2 2 5" xfId="15217"/>
    <cellStyle name="Normal 13 29 2 2 6" xfId="15218"/>
    <cellStyle name="Normal 13 29 2 3" xfId="15219"/>
    <cellStyle name="Normal 13 29 2 3 2" xfId="15220"/>
    <cellStyle name="Normal 13 29 2 3 2 2" xfId="15221"/>
    <cellStyle name="Normal 13 29 2 3 2 3" xfId="15222"/>
    <cellStyle name="Normal 13 29 2 3 2 4" xfId="15223"/>
    <cellStyle name="Normal 13 29 2 3 3" xfId="15224"/>
    <cellStyle name="Normal 13 29 2 3 4" xfId="15225"/>
    <cellStyle name="Normal 13 29 2 3 5" xfId="15226"/>
    <cellStyle name="Normal 13 29 2 3 6" xfId="15227"/>
    <cellStyle name="Normal 13 29 2 4" xfId="15228"/>
    <cellStyle name="Normal 13 29 2 4 2" xfId="15229"/>
    <cellStyle name="Normal 13 29 2 4 3" xfId="15230"/>
    <cellStyle name="Normal 13 29 2 4 4" xfId="15231"/>
    <cellStyle name="Normal 13 29 2 5" xfId="15232"/>
    <cellStyle name="Normal 13 29 2 6" xfId="15233"/>
    <cellStyle name="Normal 13 29 2 7" xfId="15234"/>
    <cellStyle name="Normal 13 29 2 8" xfId="15235"/>
    <cellStyle name="Normal 13 29 3" xfId="15236"/>
    <cellStyle name="Normal 13 29 3 2" xfId="15237"/>
    <cellStyle name="Normal 13 29 3 2 2" xfId="15238"/>
    <cellStyle name="Normal 13 29 3 2 2 2" xfId="15239"/>
    <cellStyle name="Normal 13 29 3 2 2 3" xfId="15240"/>
    <cellStyle name="Normal 13 29 3 2 2 4" xfId="15241"/>
    <cellStyle name="Normal 13 29 3 2 3" xfId="15242"/>
    <cellStyle name="Normal 13 29 3 2 4" xfId="15243"/>
    <cellStyle name="Normal 13 29 3 2 5" xfId="15244"/>
    <cellStyle name="Normal 13 29 3 3" xfId="15245"/>
    <cellStyle name="Normal 13 29 3 3 2" xfId="15246"/>
    <cellStyle name="Normal 13 29 3 3 3" xfId="15247"/>
    <cellStyle name="Normal 13 29 3 3 4" xfId="15248"/>
    <cellStyle name="Normal 13 29 3 4" xfId="15249"/>
    <cellStyle name="Normal 13 29 3 5" xfId="15250"/>
    <cellStyle name="Normal 13 29 3 6" xfId="15251"/>
    <cellStyle name="Normal 13 29 4" xfId="15252"/>
    <cellStyle name="Normal 13 29 4 2" xfId="15253"/>
    <cellStyle name="Normal 13 29 4 2 2" xfId="15254"/>
    <cellStyle name="Normal 13 29 4 2 3" xfId="15255"/>
    <cellStyle name="Normal 13 29 4 2 4" xfId="15256"/>
    <cellStyle name="Normal 13 29 4 3" xfId="15257"/>
    <cellStyle name="Normal 13 29 4 4" xfId="15258"/>
    <cellStyle name="Normal 13 29 4 5" xfId="15259"/>
    <cellStyle name="Normal 13 29 4 6" xfId="15260"/>
    <cellStyle name="Normal 13 29 5" xfId="15261"/>
    <cellStyle name="Normal 13 29 5 2" xfId="15262"/>
    <cellStyle name="Normal 13 29 5 3" xfId="15263"/>
    <cellStyle name="Normal 13 29 5 4" xfId="15264"/>
    <cellStyle name="Normal 13 29 6" xfId="15265"/>
    <cellStyle name="Normal 13 29 7" xfId="15266"/>
    <cellStyle name="Normal 13 29 8" xfId="15267"/>
    <cellStyle name="Normal 13 29 9" xfId="15268"/>
    <cellStyle name="Normal 13 3" xfId="15269"/>
    <cellStyle name="Normal 13 3 2" xfId="15270"/>
    <cellStyle name="Normal 13 3 2 2" xfId="15271"/>
    <cellStyle name="Normal 13 3 2 2 2" xfId="15272"/>
    <cellStyle name="Normal 13 3 2 2 2 2" xfId="15273"/>
    <cellStyle name="Normal 13 3 2 2 2 2 2" xfId="15274"/>
    <cellStyle name="Normal 13 3 2 2 2 2 2 2" xfId="15275"/>
    <cellStyle name="Normal 13 3 2 2 2 2 2 3" xfId="15276"/>
    <cellStyle name="Normal 13 3 2 2 2 2 2 4" xfId="15277"/>
    <cellStyle name="Normal 13 3 2 2 2 2 3" xfId="15278"/>
    <cellStyle name="Normal 13 3 2 2 2 2 4" xfId="15279"/>
    <cellStyle name="Normal 13 3 2 2 2 2 5" xfId="15280"/>
    <cellStyle name="Normal 13 3 2 2 2 3" xfId="15281"/>
    <cellStyle name="Normal 13 3 2 2 2 3 2" xfId="15282"/>
    <cellStyle name="Normal 13 3 2 2 2 3 3" xfId="15283"/>
    <cellStyle name="Normal 13 3 2 2 2 3 4" xfId="15284"/>
    <cellStyle name="Normal 13 3 2 2 2 4" xfId="15285"/>
    <cellStyle name="Normal 13 3 2 2 2 5" xfId="15286"/>
    <cellStyle name="Normal 13 3 2 2 2 6" xfId="15287"/>
    <cellStyle name="Normal 13 3 2 2 3" xfId="15288"/>
    <cellStyle name="Normal 13 3 2 2 3 2" xfId="15289"/>
    <cellStyle name="Normal 13 3 2 2 3 2 2" xfId="15290"/>
    <cellStyle name="Normal 13 3 2 2 3 2 3" xfId="15291"/>
    <cellStyle name="Normal 13 3 2 2 3 2 4" xfId="15292"/>
    <cellStyle name="Normal 13 3 2 2 3 3" xfId="15293"/>
    <cellStyle name="Normal 13 3 2 2 3 4" xfId="15294"/>
    <cellStyle name="Normal 13 3 2 2 3 5" xfId="15295"/>
    <cellStyle name="Normal 13 3 2 2 3 6" xfId="15296"/>
    <cellStyle name="Normal 13 3 2 2 4" xfId="15297"/>
    <cellStyle name="Normal 13 3 2 2 4 2" xfId="15298"/>
    <cellStyle name="Normal 13 3 2 2 4 3" xfId="15299"/>
    <cellStyle name="Normal 13 3 2 2 4 4" xfId="15300"/>
    <cellStyle name="Normal 13 3 2 2 5" xfId="15301"/>
    <cellStyle name="Normal 13 3 2 2 6" xfId="15302"/>
    <cellStyle name="Normal 13 3 2 2 7" xfId="15303"/>
    <cellStyle name="Normal 13 3 2 2 8" xfId="15304"/>
    <cellStyle name="Normal 13 3 2 3" xfId="15305"/>
    <cellStyle name="Normal 13 3 2 3 2" xfId="15306"/>
    <cellStyle name="Normal 13 3 2 3 2 2" xfId="15307"/>
    <cellStyle name="Normal 13 3 2 3 2 2 2" xfId="15308"/>
    <cellStyle name="Normal 13 3 2 3 2 2 3" xfId="15309"/>
    <cellStyle name="Normal 13 3 2 3 2 2 4" xfId="15310"/>
    <cellStyle name="Normal 13 3 2 3 2 3" xfId="15311"/>
    <cellStyle name="Normal 13 3 2 3 2 4" xfId="15312"/>
    <cellStyle name="Normal 13 3 2 3 2 5" xfId="15313"/>
    <cellStyle name="Normal 13 3 2 3 3" xfId="15314"/>
    <cellStyle name="Normal 13 3 2 3 3 2" xfId="15315"/>
    <cellStyle name="Normal 13 3 2 3 3 3" xfId="15316"/>
    <cellStyle name="Normal 13 3 2 3 3 4" xfId="15317"/>
    <cellStyle name="Normal 13 3 2 3 4" xfId="15318"/>
    <cellStyle name="Normal 13 3 2 3 5" xfId="15319"/>
    <cellStyle name="Normal 13 3 2 3 6" xfId="15320"/>
    <cellStyle name="Normal 13 3 2 4" xfId="15321"/>
    <cellStyle name="Normal 13 3 2 4 2" xfId="15322"/>
    <cellStyle name="Normal 13 3 2 4 2 2" xfId="15323"/>
    <cellStyle name="Normal 13 3 2 4 2 3" xfId="15324"/>
    <cellStyle name="Normal 13 3 2 4 2 4" xfId="15325"/>
    <cellStyle name="Normal 13 3 2 4 3" xfId="15326"/>
    <cellStyle name="Normal 13 3 2 4 4" xfId="15327"/>
    <cellStyle name="Normal 13 3 2 4 5" xfId="15328"/>
    <cellStyle name="Normal 13 3 2 4 6" xfId="15329"/>
    <cellStyle name="Normal 13 3 2 5" xfId="15330"/>
    <cellStyle name="Normal 13 3 2 5 2" xfId="15331"/>
    <cellStyle name="Normal 13 3 2 5 3" xfId="15332"/>
    <cellStyle name="Normal 13 3 2 5 4" xfId="15333"/>
    <cellStyle name="Normal 13 3 2 6" xfId="15334"/>
    <cellStyle name="Normal 13 3 2 7" xfId="15335"/>
    <cellStyle name="Normal 13 3 2 8" xfId="15336"/>
    <cellStyle name="Normal 13 3 2 9" xfId="15337"/>
    <cellStyle name="Normal 13 3 3" xfId="15338"/>
    <cellStyle name="Normal 13 3 3 2" xfId="15339"/>
    <cellStyle name="Normal 13 3 3 2 2" xfId="15340"/>
    <cellStyle name="Normal 13 3 3 2 2 2" xfId="15341"/>
    <cellStyle name="Normal 13 3 3 2 2 3" xfId="15342"/>
    <cellStyle name="Normal 13 3 3 2 2 4" xfId="15343"/>
    <cellStyle name="Normal 13 3 3 2 3" xfId="15344"/>
    <cellStyle name="Normal 13 3 3 2 4" xfId="15345"/>
    <cellStyle name="Normal 13 3 3 2 5" xfId="15346"/>
    <cellStyle name="Normal 13 3 3 2 6" xfId="15347"/>
    <cellStyle name="Normal 13 3 3 3" xfId="15348"/>
    <cellStyle name="Normal 13 3 3 3 2" xfId="15349"/>
    <cellStyle name="Normal 13 3 3 3 3" xfId="15350"/>
    <cellStyle name="Normal 13 3 3 3 4" xfId="15351"/>
    <cellStyle name="Normal 13 3 3 4" xfId="15352"/>
    <cellStyle name="Normal 13 3 3 5" xfId="15353"/>
    <cellStyle name="Normal 13 3 3 6" xfId="15354"/>
    <cellStyle name="Normal 13 3 3 7" xfId="15355"/>
    <cellStyle name="Normal 13 30" xfId="15356"/>
    <cellStyle name="Normal 13 30 2" xfId="15357"/>
    <cellStyle name="Normal 13 30 2 2" xfId="15358"/>
    <cellStyle name="Normal 13 30 2 2 2" xfId="15359"/>
    <cellStyle name="Normal 13 30 2 2 2 2" xfId="15360"/>
    <cellStyle name="Normal 13 30 2 2 2 2 2" xfId="15361"/>
    <cellStyle name="Normal 13 30 2 2 2 2 3" xfId="15362"/>
    <cellStyle name="Normal 13 30 2 2 2 2 4" xfId="15363"/>
    <cellStyle name="Normal 13 30 2 2 2 3" xfId="15364"/>
    <cellStyle name="Normal 13 30 2 2 2 4" xfId="15365"/>
    <cellStyle name="Normal 13 30 2 2 2 5" xfId="15366"/>
    <cellStyle name="Normal 13 30 2 2 3" xfId="15367"/>
    <cellStyle name="Normal 13 30 2 2 3 2" xfId="15368"/>
    <cellStyle name="Normal 13 30 2 2 3 3" xfId="15369"/>
    <cellStyle name="Normal 13 30 2 2 3 4" xfId="15370"/>
    <cellStyle name="Normal 13 30 2 2 4" xfId="15371"/>
    <cellStyle name="Normal 13 30 2 2 5" xfId="15372"/>
    <cellStyle name="Normal 13 30 2 2 6" xfId="15373"/>
    <cellStyle name="Normal 13 30 2 3" xfId="15374"/>
    <cellStyle name="Normal 13 30 2 3 2" xfId="15375"/>
    <cellStyle name="Normal 13 30 2 3 2 2" xfId="15376"/>
    <cellStyle name="Normal 13 30 2 3 2 3" xfId="15377"/>
    <cellStyle name="Normal 13 30 2 3 2 4" xfId="15378"/>
    <cellStyle name="Normal 13 30 2 3 3" xfId="15379"/>
    <cellStyle name="Normal 13 30 2 3 4" xfId="15380"/>
    <cellStyle name="Normal 13 30 2 3 5" xfId="15381"/>
    <cellStyle name="Normal 13 30 2 3 6" xfId="15382"/>
    <cellStyle name="Normal 13 30 2 4" xfId="15383"/>
    <cellStyle name="Normal 13 30 2 4 2" xfId="15384"/>
    <cellStyle name="Normal 13 30 2 4 3" xfId="15385"/>
    <cellStyle name="Normal 13 30 2 4 4" xfId="15386"/>
    <cellStyle name="Normal 13 30 2 5" xfId="15387"/>
    <cellStyle name="Normal 13 30 2 6" xfId="15388"/>
    <cellStyle name="Normal 13 30 2 7" xfId="15389"/>
    <cellStyle name="Normal 13 30 2 8" xfId="15390"/>
    <cellStyle name="Normal 13 30 3" xfId="15391"/>
    <cellStyle name="Normal 13 30 3 2" xfId="15392"/>
    <cellStyle name="Normal 13 30 3 2 2" xfId="15393"/>
    <cellStyle name="Normal 13 30 3 2 2 2" xfId="15394"/>
    <cellStyle name="Normal 13 30 3 2 2 3" xfId="15395"/>
    <cellStyle name="Normal 13 30 3 2 2 4" xfId="15396"/>
    <cellStyle name="Normal 13 30 3 2 3" xfId="15397"/>
    <cellStyle name="Normal 13 30 3 2 4" xfId="15398"/>
    <cellStyle name="Normal 13 30 3 2 5" xfId="15399"/>
    <cellStyle name="Normal 13 30 3 3" xfId="15400"/>
    <cellStyle name="Normal 13 30 3 3 2" xfId="15401"/>
    <cellStyle name="Normal 13 30 3 3 3" xfId="15402"/>
    <cellStyle name="Normal 13 30 3 3 4" xfId="15403"/>
    <cellStyle name="Normal 13 30 3 4" xfId="15404"/>
    <cellStyle name="Normal 13 30 3 5" xfId="15405"/>
    <cellStyle name="Normal 13 30 3 6" xfId="15406"/>
    <cellStyle name="Normal 13 30 4" xfId="15407"/>
    <cellStyle name="Normal 13 30 4 2" xfId="15408"/>
    <cellStyle name="Normal 13 30 4 2 2" xfId="15409"/>
    <cellStyle name="Normal 13 30 4 2 3" xfId="15410"/>
    <cellStyle name="Normal 13 30 4 2 4" xfId="15411"/>
    <cellStyle name="Normal 13 30 4 3" xfId="15412"/>
    <cellStyle name="Normal 13 30 4 4" xfId="15413"/>
    <cellStyle name="Normal 13 30 4 5" xfId="15414"/>
    <cellStyle name="Normal 13 30 4 6" xfId="15415"/>
    <cellStyle name="Normal 13 30 5" xfId="15416"/>
    <cellStyle name="Normal 13 30 5 2" xfId="15417"/>
    <cellStyle name="Normal 13 30 5 3" xfId="15418"/>
    <cellStyle name="Normal 13 30 5 4" xfId="15419"/>
    <cellStyle name="Normal 13 30 6" xfId="15420"/>
    <cellStyle name="Normal 13 30 7" xfId="15421"/>
    <cellStyle name="Normal 13 30 8" xfId="15422"/>
    <cellStyle name="Normal 13 30 9" xfId="15423"/>
    <cellStyle name="Normal 13 31" xfId="15424"/>
    <cellStyle name="Normal 13 31 2" xfId="15425"/>
    <cellStyle name="Normal 13 31 2 2" xfId="15426"/>
    <cellStyle name="Normal 13 31 2 2 2" xfId="15427"/>
    <cellStyle name="Normal 13 31 2 2 2 2" xfId="15428"/>
    <cellStyle name="Normal 13 31 2 2 2 2 2" xfId="15429"/>
    <cellStyle name="Normal 13 31 2 2 2 2 3" xfId="15430"/>
    <cellStyle name="Normal 13 31 2 2 2 2 4" xfId="15431"/>
    <cellStyle name="Normal 13 31 2 2 2 3" xfId="15432"/>
    <cellStyle name="Normal 13 31 2 2 2 4" xfId="15433"/>
    <cellStyle name="Normal 13 31 2 2 2 5" xfId="15434"/>
    <cellStyle name="Normal 13 31 2 2 3" xfId="15435"/>
    <cellStyle name="Normal 13 31 2 2 3 2" xfId="15436"/>
    <cellStyle name="Normal 13 31 2 2 3 3" xfId="15437"/>
    <cellStyle name="Normal 13 31 2 2 3 4" xfId="15438"/>
    <cellStyle name="Normal 13 31 2 2 4" xfId="15439"/>
    <cellStyle name="Normal 13 31 2 2 5" xfId="15440"/>
    <cellStyle name="Normal 13 31 2 2 6" xfId="15441"/>
    <cellStyle name="Normal 13 31 2 3" xfId="15442"/>
    <cellStyle name="Normal 13 31 2 3 2" xfId="15443"/>
    <cellStyle name="Normal 13 31 2 3 2 2" xfId="15444"/>
    <cellStyle name="Normal 13 31 2 3 2 3" xfId="15445"/>
    <cellStyle name="Normal 13 31 2 3 2 4" xfId="15446"/>
    <cellStyle name="Normal 13 31 2 3 3" xfId="15447"/>
    <cellStyle name="Normal 13 31 2 3 4" xfId="15448"/>
    <cellStyle name="Normal 13 31 2 3 5" xfId="15449"/>
    <cellStyle name="Normal 13 31 2 3 6" xfId="15450"/>
    <cellStyle name="Normal 13 31 2 4" xfId="15451"/>
    <cellStyle name="Normal 13 31 2 4 2" xfId="15452"/>
    <cellStyle name="Normal 13 31 2 4 3" xfId="15453"/>
    <cellStyle name="Normal 13 31 2 4 4" xfId="15454"/>
    <cellStyle name="Normal 13 31 2 5" xfId="15455"/>
    <cellStyle name="Normal 13 31 2 6" xfId="15456"/>
    <cellStyle name="Normal 13 31 2 7" xfId="15457"/>
    <cellStyle name="Normal 13 31 2 8" xfId="15458"/>
    <cellStyle name="Normal 13 31 3" xfId="15459"/>
    <cellStyle name="Normal 13 31 3 2" xfId="15460"/>
    <cellStyle name="Normal 13 31 3 2 2" xfId="15461"/>
    <cellStyle name="Normal 13 31 3 2 2 2" xfId="15462"/>
    <cellStyle name="Normal 13 31 3 2 2 3" xfId="15463"/>
    <cellStyle name="Normal 13 31 3 2 2 4" xfId="15464"/>
    <cellStyle name="Normal 13 31 3 2 3" xfId="15465"/>
    <cellStyle name="Normal 13 31 3 2 4" xfId="15466"/>
    <cellStyle name="Normal 13 31 3 2 5" xfId="15467"/>
    <cellStyle name="Normal 13 31 3 3" xfId="15468"/>
    <cellStyle name="Normal 13 31 3 3 2" xfId="15469"/>
    <cellStyle name="Normal 13 31 3 3 3" xfId="15470"/>
    <cellStyle name="Normal 13 31 3 3 4" xfId="15471"/>
    <cellStyle name="Normal 13 31 3 4" xfId="15472"/>
    <cellStyle name="Normal 13 31 3 5" xfId="15473"/>
    <cellStyle name="Normal 13 31 3 6" xfId="15474"/>
    <cellStyle name="Normal 13 31 4" xfId="15475"/>
    <cellStyle name="Normal 13 31 4 2" xfId="15476"/>
    <cellStyle name="Normal 13 31 4 2 2" xfId="15477"/>
    <cellStyle name="Normal 13 31 4 2 3" xfId="15478"/>
    <cellStyle name="Normal 13 31 4 2 4" xfId="15479"/>
    <cellStyle name="Normal 13 31 4 3" xfId="15480"/>
    <cellStyle name="Normal 13 31 4 4" xfId="15481"/>
    <cellStyle name="Normal 13 31 4 5" xfId="15482"/>
    <cellStyle name="Normal 13 31 4 6" xfId="15483"/>
    <cellStyle name="Normal 13 31 5" xfId="15484"/>
    <cellStyle name="Normal 13 31 5 2" xfId="15485"/>
    <cellStyle name="Normal 13 31 5 3" xfId="15486"/>
    <cellStyle name="Normal 13 31 5 4" xfId="15487"/>
    <cellStyle name="Normal 13 31 6" xfId="15488"/>
    <cellStyle name="Normal 13 31 7" xfId="15489"/>
    <cellStyle name="Normal 13 31 8" xfId="15490"/>
    <cellStyle name="Normal 13 31 9" xfId="15491"/>
    <cellStyle name="Normal 13 32" xfId="15492"/>
    <cellStyle name="Normal 13 32 2" xfId="15493"/>
    <cellStyle name="Normal 13 32 2 2" xfId="15494"/>
    <cellStyle name="Normal 13 32 2 2 2" xfId="15495"/>
    <cellStyle name="Normal 13 32 2 2 2 2" xfId="15496"/>
    <cellStyle name="Normal 13 32 2 2 2 3" xfId="15497"/>
    <cellStyle name="Normal 13 32 2 2 2 4" xfId="15498"/>
    <cellStyle name="Normal 13 32 2 2 3" xfId="15499"/>
    <cellStyle name="Normal 13 32 2 2 4" xfId="15500"/>
    <cellStyle name="Normal 13 32 2 2 5" xfId="15501"/>
    <cellStyle name="Normal 13 32 2 3" xfId="15502"/>
    <cellStyle name="Normal 13 32 2 3 2" xfId="15503"/>
    <cellStyle name="Normal 13 32 2 3 3" xfId="15504"/>
    <cellStyle name="Normal 13 32 2 3 4" xfId="15505"/>
    <cellStyle name="Normal 13 32 2 4" xfId="15506"/>
    <cellStyle name="Normal 13 32 2 5" xfId="15507"/>
    <cellStyle name="Normal 13 32 2 6" xfId="15508"/>
    <cellStyle name="Normal 13 32 3" xfId="15509"/>
    <cellStyle name="Normal 13 32 3 2" xfId="15510"/>
    <cellStyle name="Normal 13 32 3 2 2" xfId="15511"/>
    <cellStyle name="Normal 13 32 3 2 3" xfId="15512"/>
    <cellStyle name="Normal 13 32 3 2 4" xfId="15513"/>
    <cellStyle name="Normal 13 32 3 3" xfId="15514"/>
    <cellStyle name="Normal 13 32 3 4" xfId="15515"/>
    <cellStyle name="Normal 13 32 3 5" xfId="15516"/>
    <cellStyle name="Normal 13 32 3 6" xfId="15517"/>
    <cellStyle name="Normal 13 32 4" xfId="15518"/>
    <cellStyle name="Normal 13 32 4 2" xfId="15519"/>
    <cellStyle name="Normal 13 32 4 3" xfId="15520"/>
    <cellStyle name="Normal 13 32 4 4" xfId="15521"/>
    <cellStyle name="Normal 13 32 5" xfId="15522"/>
    <cellStyle name="Normal 13 32 6" xfId="15523"/>
    <cellStyle name="Normal 13 32 7" xfId="15524"/>
    <cellStyle name="Normal 13 32 8" xfId="15525"/>
    <cellStyle name="Normal 13 33" xfId="15526"/>
    <cellStyle name="Normal 13 33 2" xfId="15527"/>
    <cellStyle name="Normal 13 33 2 2" xfId="15528"/>
    <cellStyle name="Normal 13 33 2 2 2" xfId="15529"/>
    <cellStyle name="Normal 13 33 2 2 3" xfId="15530"/>
    <cellStyle name="Normal 13 33 2 2 4" xfId="15531"/>
    <cellStyle name="Normal 13 33 2 3" xfId="15532"/>
    <cellStyle name="Normal 13 33 2 4" xfId="15533"/>
    <cellStyle name="Normal 13 33 2 5" xfId="15534"/>
    <cellStyle name="Normal 13 33 2 6" xfId="15535"/>
    <cellStyle name="Normal 13 33 3" xfId="15536"/>
    <cellStyle name="Normal 13 33 3 2" xfId="15537"/>
    <cellStyle name="Normal 13 33 3 3" xfId="15538"/>
    <cellStyle name="Normal 13 33 3 4" xfId="15539"/>
    <cellStyle name="Normal 13 33 4" xfId="15540"/>
    <cellStyle name="Normal 13 33 5" xfId="15541"/>
    <cellStyle name="Normal 13 33 6" xfId="15542"/>
    <cellStyle name="Normal 13 33 7" xfId="15543"/>
    <cellStyle name="Normal 13 34" xfId="15544"/>
    <cellStyle name="Normal 13 34 2" xfId="15545"/>
    <cellStyle name="Normal 13 34 2 2" xfId="15546"/>
    <cellStyle name="Normal 13 34 2 2 2" xfId="15547"/>
    <cellStyle name="Normal 13 34 2 2 3" xfId="15548"/>
    <cellStyle name="Normal 13 34 2 2 4" xfId="15549"/>
    <cellStyle name="Normal 13 34 2 3" xfId="15550"/>
    <cellStyle name="Normal 13 34 2 4" xfId="15551"/>
    <cellStyle name="Normal 13 34 2 5" xfId="15552"/>
    <cellStyle name="Normal 13 34 3" xfId="15553"/>
    <cellStyle name="Normal 13 34 3 2" xfId="15554"/>
    <cellStyle name="Normal 13 34 3 3" xfId="15555"/>
    <cellStyle name="Normal 13 34 3 4" xfId="15556"/>
    <cellStyle name="Normal 13 34 4" xfId="15557"/>
    <cellStyle name="Normal 13 34 5" xfId="15558"/>
    <cellStyle name="Normal 13 34 6" xfId="15559"/>
    <cellStyle name="Normal 13 35" xfId="15560"/>
    <cellStyle name="Normal 13 35 2" xfId="15561"/>
    <cellStyle name="Normal 13 35 2 2" xfId="15562"/>
    <cellStyle name="Normal 13 35 2 3" xfId="15563"/>
    <cellStyle name="Normal 13 35 2 4" xfId="15564"/>
    <cellStyle name="Normal 13 35 3" xfId="15565"/>
    <cellStyle name="Normal 13 35 4" xfId="15566"/>
    <cellStyle name="Normal 13 35 5" xfId="15567"/>
    <cellStyle name="Normal 13 35 6" xfId="15568"/>
    <cellStyle name="Normal 13 36" xfId="15569"/>
    <cellStyle name="Normal 13 36 2" xfId="15570"/>
    <cellStyle name="Normal 13 36 3" xfId="15571"/>
    <cellStyle name="Normal 13 36 4" xfId="15572"/>
    <cellStyle name="Normal 13 37" xfId="15573"/>
    <cellStyle name="Normal 13 38" xfId="15574"/>
    <cellStyle name="Normal 13 39" xfId="15575"/>
    <cellStyle name="Normal 13 4" xfId="15576"/>
    <cellStyle name="Normal 13 40" xfId="15577"/>
    <cellStyle name="Normal 13 5" xfId="15578"/>
    <cellStyle name="Normal 13 6" xfId="15579"/>
    <cellStyle name="Normal 13 7" xfId="15580"/>
    <cellStyle name="Normal 13 8" xfId="15581"/>
    <cellStyle name="Normal 13 9" xfId="15582"/>
    <cellStyle name="Normal 13_Rec Tributaria" xfId="15583"/>
    <cellStyle name="Normal 130" xfId="15584"/>
    <cellStyle name="Normal 1300" xfId="61329"/>
    <cellStyle name="Normal 1301" xfId="61330"/>
    <cellStyle name="Normal 1302" xfId="61331"/>
    <cellStyle name="Normal 1303" xfId="61332"/>
    <cellStyle name="Normal 1304" xfId="61333"/>
    <cellStyle name="Normal 1305" xfId="61334"/>
    <cellStyle name="Normal 1306" xfId="61335"/>
    <cellStyle name="Normal 1307" xfId="61336"/>
    <cellStyle name="Normal 1308" xfId="61337"/>
    <cellStyle name="Normal 1309" xfId="61338"/>
    <cellStyle name="Normal 131" xfId="15585"/>
    <cellStyle name="Normal 1310" xfId="61339"/>
    <cellStyle name="Normal 1311" xfId="61340"/>
    <cellStyle name="Normal 1312" xfId="61341"/>
    <cellStyle name="Normal 1313" xfId="61342"/>
    <cellStyle name="Normal 1314" xfId="61343"/>
    <cellStyle name="Normal 1315" xfId="61344"/>
    <cellStyle name="Normal 1316" xfId="61345"/>
    <cellStyle name="Normal 1317" xfId="61346"/>
    <cellStyle name="Normal 1318" xfId="61347"/>
    <cellStyle name="Normal 1319" xfId="61348"/>
    <cellStyle name="Normal 132" xfId="15586"/>
    <cellStyle name="Normal 1320" xfId="61349"/>
    <cellStyle name="Normal 1321" xfId="61350"/>
    <cellStyle name="Normal 1322" xfId="61351"/>
    <cellStyle name="Normal 1323" xfId="61352"/>
    <cellStyle name="Normal 1324" xfId="61353"/>
    <cellStyle name="Normal 1325" xfId="61354"/>
    <cellStyle name="Normal 1326" xfId="61355"/>
    <cellStyle name="Normal 1327" xfId="61356"/>
    <cellStyle name="Normal 1328" xfId="61357"/>
    <cellStyle name="Normal 1329" xfId="61358"/>
    <cellStyle name="Normal 133" xfId="15587"/>
    <cellStyle name="Normal 1330" xfId="61359"/>
    <cellStyle name="Normal 1331" xfId="61360"/>
    <cellStyle name="Normal 1332" xfId="61361"/>
    <cellStyle name="Normal 1333" xfId="61362"/>
    <cellStyle name="Normal 1334" xfId="61363"/>
    <cellStyle name="Normal 1335" xfId="61364"/>
    <cellStyle name="Normal 1336" xfId="61365"/>
    <cellStyle name="Normal 1337" xfId="61366"/>
    <cellStyle name="Normal 1338" xfId="61367"/>
    <cellStyle name="Normal 1339" xfId="61368"/>
    <cellStyle name="Normal 134" xfId="15588"/>
    <cellStyle name="Normal 1340" xfId="61369"/>
    <cellStyle name="Normal 1341" xfId="61370"/>
    <cellStyle name="Normal 1342" xfId="61371"/>
    <cellStyle name="Normal 1343" xfId="61372"/>
    <cellStyle name="Normal 1344" xfId="61373"/>
    <cellStyle name="Normal 1345" xfId="61374"/>
    <cellStyle name="Normal 1346" xfId="61375"/>
    <cellStyle name="Normal 1347" xfId="61376"/>
    <cellStyle name="Normal 1348" xfId="61377"/>
    <cellStyle name="Normal 1349" xfId="61378"/>
    <cellStyle name="Normal 135" xfId="15589"/>
    <cellStyle name="Normal 1350" xfId="61379"/>
    <cellStyle name="Normal 1351" xfId="61380"/>
    <cellStyle name="Normal 1352" xfId="61381"/>
    <cellStyle name="Normal 1353" xfId="61382"/>
    <cellStyle name="Normal 1354" xfId="61383"/>
    <cellStyle name="Normal 1355" xfId="61384"/>
    <cellStyle name="Normal 1356" xfId="61385"/>
    <cellStyle name="Normal 1357" xfId="61386"/>
    <cellStyle name="Normal 1358" xfId="61387"/>
    <cellStyle name="Normal 1359" xfId="61388"/>
    <cellStyle name="Normal 136" xfId="15590"/>
    <cellStyle name="Normal 1360" xfId="61389"/>
    <cellStyle name="Normal 1361" xfId="61390"/>
    <cellStyle name="Normal 1362" xfId="61391"/>
    <cellStyle name="Normal 1363" xfId="61392"/>
    <cellStyle name="Normal 1364" xfId="61393"/>
    <cellStyle name="Normal 1365" xfId="61394"/>
    <cellStyle name="Normal 1366" xfId="61395"/>
    <cellStyle name="Normal 1367" xfId="61396"/>
    <cellStyle name="Normal 1368" xfId="61397"/>
    <cellStyle name="Normal 1369" xfId="61398"/>
    <cellStyle name="Normal 137" xfId="15591"/>
    <cellStyle name="Normal 1370" xfId="61399"/>
    <cellStyle name="Normal 1371" xfId="61400"/>
    <cellStyle name="Normal 1372" xfId="61401"/>
    <cellStyle name="Normal 1373" xfId="61402"/>
    <cellStyle name="Normal 1374" xfId="61403"/>
    <cellStyle name="Normal 1375" xfId="61404"/>
    <cellStyle name="Normal 1376" xfId="61405"/>
    <cellStyle name="Normal 1377" xfId="61406"/>
    <cellStyle name="Normal 1378" xfId="61407"/>
    <cellStyle name="Normal 1379" xfId="61408"/>
    <cellStyle name="Normal 138" xfId="15592"/>
    <cellStyle name="Normal 1380" xfId="61409"/>
    <cellStyle name="Normal 1381" xfId="61410"/>
    <cellStyle name="Normal 1382" xfId="61411"/>
    <cellStyle name="Normal 1383" xfId="61412"/>
    <cellStyle name="Normal 1384" xfId="61413"/>
    <cellStyle name="Normal 1385" xfId="61414"/>
    <cellStyle name="Normal 1386" xfId="61415"/>
    <cellStyle name="Normal 1387" xfId="61416"/>
    <cellStyle name="Normal 1388" xfId="61417"/>
    <cellStyle name="Normal 1389" xfId="61418"/>
    <cellStyle name="Normal 139" xfId="15593"/>
    <cellStyle name="Normal 1390" xfId="61419"/>
    <cellStyle name="Normal 1391" xfId="61420"/>
    <cellStyle name="Normal 1392" xfId="61421"/>
    <cellStyle name="Normal 1393" xfId="61422"/>
    <cellStyle name="Normal 1394" xfId="61423"/>
    <cellStyle name="Normal 1395" xfId="61424"/>
    <cellStyle name="Normal 1396" xfId="61425"/>
    <cellStyle name="Normal 1397" xfId="61426"/>
    <cellStyle name="Normal 1398" xfId="61427"/>
    <cellStyle name="Normal 1399" xfId="61428"/>
    <cellStyle name="Normal 14" xfId="15594"/>
    <cellStyle name="Normal 14 10" xfId="15595"/>
    <cellStyle name="Normal 14 11" xfId="15596"/>
    <cellStyle name="Normal 14 12" xfId="15597"/>
    <cellStyle name="Normal 14 13" xfId="15598"/>
    <cellStyle name="Normal 14 14" xfId="15599"/>
    <cellStyle name="Normal 14 15" xfId="15600"/>
    <cellStyle name="Normal 14 16" xfId="15601"/>
    <cellStyle name="Normal 14 17" xfId="15602"/>
    <cellStyle name="Normal 14 18" xfId="15603"/>
    <cellStyle name="Normal 14 19" xfId="15604"/>
    <cellStyle name="Normal 14 19 10" xfId="15605"/>
    <cellStyle name="Normal 14 19 11" xfId="15606"/>
    <cellStyle name="Normal 14 19 12" xfId="15607"/>
    <cellStyle name="Normal 14 19 13" xfId="15608"/>
    <cellStyle name="Normal 14 19 2" xfId="15609"/>
    <cellStyle name="Normal 14 19 2 10" xfId="15610"/>
    <cellStyle name="Normal 14 19 2 2" xfId="15611"/>
    <cellStyle name="Normal 14 19 2 2 2" xfId="15612"/>
    <cellStyle name="Normal 14 19 2 2 2 2" xfId="15613"/>
    <cellStyle name="Normal 14 19 2 2 2 2 2" xfId="15614"/>
    <cellStyle name="Normal 14 19 2 2 2 2 2 2" xfId="15615"/>
    <cellStyle name="Normal 14 19 2 2 2 2 2 2 2" xfId="15616"/>
    <cellStyle name="Normal 14 19 2 2 2 2 2 2 3" xfId="15617"/>
    <cellStyle name="Normal 14 19 2 2 2 2 2 2 4" xfId="15618"/>
    <cellStyle name="Normal 14 19 2 2 2 2 2 3" xfId="15619"/>
    <cellStyle name="Normal 14 19 2 2 2 2 2 4" xfId="15620"/>
    <cellStyle name="Normal 14 19 2 2 2 2 2 5" xfId="15621"/>
    <cellStyle name="Normal 14 19 2 2 2 2 3" xfId="15622"/>
    <cellStyle name="Normal 14 19 2 2 2 2 3 2" xfId="15623"/>
    <cellStyle name="Normal 14 19 2 2 2 2 3 3" xfId="15624"/>
    <cellStyle name="Normal 14 19 2 2 2 2 3 4" xfId="15625"/>
    <cellStyle name="Normal 14 19 2 2 2 2 4" xfId="15626"/>
    <cellStyle name="Normal 14 19 2 2 2 2 5" xfId="15627"/>
    <cellStyle name="Normal 14 19 2 2 2 2 6" xfId="15628"/>
    <cellStyle name="Normal 14 19 2 2 2 3" xfId="15629"/>
    <cellStyle name="Normal 14 19 2 2 2 3 2" xfId="15630"/>
    <cellStyle name="Normal 14 19 2 2 2 3 2 2" xfId="15631"/>
    <cellStyle name="Normal 14 19 2 2 2 3 2 3" xfId="15632"/>
    <cellStyle name="Normal 14 19 2 2 2 3 2 4" xfId="15633"/>
    <cellStyle name="Normal 14 19 2 2 2 3 3" xfId="15634"/>
    <cellStyle name="Normal 14 19 2 2 2 3 4" xfId="15635"/>
    <cellStyle name="Normal 14 19 2 2 2 3 5" xfId="15636"/>
    <cellStyle name="Normal 14 19 2 2 2 3 6" xfId="15637"/>
    <cellStyle name="Normal 14 19 2 2 2 4" xfId="15638"/>
    <cellStyle name="Normal 14 19 2 2 2 4 2" xfId="15639"/>
    <cellStyle name="Normal 14 19 2 2 2 4 3" xfId="15640"/>
    <cellStyle name="Normal 14 19 2 2 2 4 4" xfId="15641"/>
    <cellStyle name="Normal 14 19 2 2 2 5" xfId="15642"/>
    <cellStyle name="Normal 14 19 2 2 2 6" xfId="15643"/>
    <cellStyle name="Normal 14 19 2 2 2 7" xfId="15644"/>
    <cellStyle name="Normal 14 19 2 2 2 8" xfId="15645"/>
    <cellStyle name="Normal 14 19 2 2 3" xfId="15646"/>
    <cellStyle name="Normal 14 19 2 2 3 2" xfId="15647"/>
    <cellStyle name="Normal 14 19 2 2 3 2 2" xfId="15648"/>
    <cellStyle name="Normal 14 19 2 2 3 2 2 2" xfId="15649"/>
    <cellStyle name="Normal 14 19 2 2 3 2 2 3" xfId="15650"/>
    <cellStyle name="Normal 14 19 2 2 3 2 2 4" xfId="15651"/>
    <cellStyle name="Normal 14 19 2 2 3 2 3" xfId="15652"/>
    <cellStyle name="Normal 14 19 2 2 3 2 4" xfId="15653"/>
    <cellStyle name="Normal 14 19 2 2 3 2 5" xfId="15654"/>
    <cellStyle name="Normal 14 19 2 2 3 3" xfId="15655"/>
    <cellStyle name="Normal 14 19 2 2 3 3 2" xfId="15656"/>
    <cellStyle name="Normal 14 19 2 2 3 3 3" xfId="15657"/>
    <cellStyle name="Normal 14 19 2 2 3 3 4" xfId="15658"/>
    <cellStyle name="Normal 14 19 2 2 3 4" xfId="15659"/>
    <cellStyle name="Normal 14 19 2 2 3 5" xfId="15660"/>
    <cellStyle name="Normal 14 19 2 2 3 6" xfId="15661"/>
    <cellStyle name="Normal 14 19 2 2 4" xfId="15662"/>
    <cellStyle name="Normal 14 19 2 2 4 2" xfId="15663"/>
    <cellStyle name="Normal 14 19 2 2 4 2 2" xfId="15664"/>
    <cellStyle name="Normal 14 19 2 2 4 2 3" xfId="15665"/>
    <cellStyle name="Normal 14 19 2 2 4 2 4" xfId="15666"/>
    <cellStyle name="Normal 14 19 2 2 4 3" xfId="15667"/>
    <cellStyle name="Normal 14 19 2 2 4 4" xfId="15668"/>
    <cellStyle name="Normal 14 19 2 2 4 5" xfId="15669"/>
    <cellStyle name="Normal 14 19 2 2 4 6" xfId="15670"/>
    <cellStyle name="Normal 14 19 2 2 5" xfId="15671"/>
    <cellStyle name="Normal 14 19 2 2 5 2" xfId="15672"/>
    <cellStyle name="Normal 14 19 2 2 5 3" xfId="15673"/>
    <cellStyle name="Normal 14 19 2 2 5 4" xfId="15674"/>
    <cellStyle name="Normal 14 19 2 2 6" xfId="15675"/>
    <cellStyle name="Normal 14 19 2 2 7" xfId="15676"/>
    <cellStyle name="Normal 14 19 2 2 8" xfId="15677"/>
    <cellStyle name="Normal 14 19 2 2 9" xfId="15678"/>
    <cellStyle name="Normal 14 19 2 3" xfId="15679"/>
    <cellStyle name="Normal 14 19 2 3 2" xfId="15680"/>
    <cellStyle name="Normal 14 19 2 3 2 2" xfId="15681"/>
    <cellStyle name="Normal 14 19 2 3 2 2 2" xfId="15682"/>
    <cellStyle name="Normal 14 19 2 3 2 2 2 2" xfId="15683"/>
    <cellStyle name="Normal 14 19 2 3 2 2 2 3" xfId="15684"/>
    <cellStyle name="Normal 14 19 2 3 2 2 2 4" xfId="15685"/>
    <cellStyle name="Normal 14 19 2 3 2 2 3" xfId="15686"/>
    <cellStyle name="Normal 14 19 2 3 2 2 4" xfId="15687"/>
    <cellStyle name="Normal 14 19 2 3 2 2 5" xfId="15688"/>
    <cellStyle name="Normal 14 19 2 3 2 3" xfId="15689"/>
    <cellStyle name="Normal 14 19 2 3 2 3 2" xfId="15690"/>
    <cellStyle name="Normal 14 19 2 3 2 3 3" xfId="15691"/>
    <cellStyle name="Normal 14 19 2 3 2 3 4" xfId="15692"/>
    <cellStyle name="Normal 14 19 2 3 2 4" xfId="15693"/>
    <cellStyle name="Normal 14 19 2 3 2 5" xfId="15694"/>
    <cellStyle name="Normal 14 19 2 3 2 6" xfId="15695"/>
    <cellStyle name="Normal 14 19 2 3 3" xfId="15696"/>
    <cellStyle name="Normal 14 19 2 3 3 2" xfId="15697"/>
    <cellStyle name="Normal 14 19 2 3 3 2 2" xfId="15698"/>
    <cellStyle name="Normal 14 19 2 3 3 2 3" xfId="15699"/>
    <cellStyle name="Normal 14 19 2 3 3 2 4" xfId="15700"/>
    <cellStyle name="Normal 14 19 2 3 3 3" xfId="15701"/>
    <cellStyle name="Normal 14 19 2 3 3 4" xfId="15702"/>
    <cellStyle name="Normal 14 19 2 3 3 5" xfId="15703"/>
    <cellStyle name="Normal 14 19 2 3 3 6" xfId="15704"/>
    <cellStyle name="Normal 14 19 2 3 4" xfId="15705"/>
    <cellStyle name="Normal 14 19 2 3 4 2" xfId="15706"/>
    <cellStyle name="Normal 14 19 2 3 4 3" xfId="15707"/>
    <cellStyle name="Normal 14 19 2 3 4 4" xfId="15708"/>
    <cellStyle name="Normal 14 19 2 3 5" xfId="15709"/>
    <cellStyle name="Normal 14 19 2 3 6" xfId="15710"/>
    <cellStyle name="Normal 14 19 2 3 7" xfId="15711"/>
    <cellStyle name="Normal 14 19 2 3 8" xfId="15712"/>
    <cellStyle name="Normal 14 19 2 4" xfId="15713"/>
    <cellStyle name="Normal 14 19 2 4 2" xfId="15714"/>
    <cellStyle name="Normal 14 19 2 4 2 2" xfId="15715"/>
    <cellStyle name="Normal 14 19 2 4 2 2 2" xfId="15716"/>
    <cellStyle name="Normal 14 19 2 4 2 2 3" xfId="15717"/>
    <cellStyle name="Normal 14 19 2 4 2 2 4" xfId="15718"/>
    <cellStyle name="Normal 14 19 2 4 2 3" xfId="15719"/>
    <cellStyle name="Normal 14 19 2 4 2 4" xfId="15720"/>
    <cellStyle name="Normal 14 19 2 4 2 5" xfId="15721"/>
    <cellStyle name="Normal 14 19 2 4 3" xfId="15722"/>
    <cellStyle name="Normal 14 19 2 4 3 2" xfId="15723"/>
    <cellStyle name="Normal 14 19 2 4 3 3" xfId="15724"/>
    <cellStyle name="Normal 14 19 2 4 3 4" xfId="15725"/>
    <cellStyle name="Normal 14 19 2 4 4" xfId="15726"/>
    <cellStyle name="Normal 14 19 2 4 5" xfId="15727"/>
    <cellStyle name="Normal 14 19 2 4 6" xfId="15728"/>
    <cellStyle name="Normal 14 19 2 5" xfId="15729"/>
    <cellStyle name="Normal 14 19 2 5 2" xfId="15730"/>
    <cellStyle name="Normal 14 19 2 5 2 2" xfId="15731"/>
    <cellStyle name="Normal 14 19 2 5 2 3" xfId="15732"/>
    <cellStyle name="Normal 14 19 2 5 2 4" xfId="15733"/>
    <cellStyle name="Normal 14 19 2 5 3" xfId="15734"/>
    <cellStyle name="Normal 14 19 2 5 4" xfId="15735"/>
    <cellStyle name="Normal 14 19 2 5 5" xfId="15736"/>
    <cellStyle name="Normal 14 19 2 5 6" xfId="15737"/>
    <cellStyle name="Normal 14 19 2 6" xfId="15738"/>
    <cellStyle name="Normal 14 19 2 6 2" xfId="15739"/>
    <cellStyle name="Normal 14 19 2 6 3" xfId="15740"/>
    <cellStyle name="Normal 14 19 2 6 4" xfId="15741"/>
    <cellStyle name="Normal 14 19 2 7" xfId="15742"/>
    <cellStyle name="Normal 14 19 2 8" xfId="15743"/>
    <cellStyle name="Normal 14 19 2 9" xfId="15744"/>
    <cellStyle name="Normal 14 19 3" xfId="15745"/>
    <cellStyle name="Normal 14 19 3 2" xfId="15746"/>
    <cellStyle name="Normal 14 19 3 2 2" xfId="15747"/>
    <cellStyle name="Normal 14 19 3 2 2 2" xfId="15748"/>
    <cellStyle name="Normal 14 19 3 2 2 2 2" xfId="15749"/>
    <cellStyle name="Normal 14 19 3 2 2 2 2 2" xfId="15750"/>
    <cellStyle name="Normal 14 19 3 2 2 2 2 3" xfId="15751"/>
    <cellStyle name="Normal 14 19 3 2 2 2 2 4" xfId="15752"/>
    <cellStyle name="Normal 14 19 3 2 2 2 3" xfId="15753"/>
    <cellStyle name="Normal 14 19 3 2 2 2 4" xfId="15754"/>
    <cellStyle name="Normal 14 19 3 2 2 2 5" xfId="15755"/>
    <cellStyle name="Normal 14 19 3 2 2 3" xfId="15756"/>
    <cellStyle name="Normal 14 19 3 2 2 3 2" xfId="15757"/>
    <cellStyle name="Normal 14 19 3 2 2 3 3" xfId="15758"/>
    <cellStyle name="Normal 14 19 3 2 2 3 4" xfId="15759"/>
    <cellStyle name="Normal 14 19 3 2 2 4" xfId="15760"/>
    <cellStyle name="Normal 14 19 3 2 2 5" xfId="15761"/>
    <cellStyle name="Normal 14 19 3 2 2 6" xfId="15762"/>
    <cellStyle name="Normal 14 19 3 2 3" xfId="15763"/>
    <cellStyle name="Normal 14 19 3 2 3 2" xfId="15764"/>
    <cellStyle name="Normal 14 19 3 2 3 2 2" xfId="15765"/>
    <cellStyle name="Normal 14 19 3 2 3 2 3" xfId="15766"/>
    <cellStyle name="Normal 14 19 3 2 3 2 4" xfId="15767"/>
    <cellStyle name="Normal 14 19 3 2 3 3" xfId="15768"/>
    <cellStyle name="Normal 14 19 3 2 3 4" xfId="15769"/>
    <cellStyle name="Normal 14 19 3 2 3 5" xfId="15770"/>
    <cellStyle name="Normal 14 19 3 2 3 6" xfId="15771"/>
    <cellStyle name="Normal 14 19 3 2 4" xfId="15772"/>
    <cellStyle name="Normal 14 19 3 2 4 2" xfId="15773"/>
    <cellStyle name="Normal 14 19 3 2 4 3" xfId="15774"/>
    <cellStyle name="Normal 14 19 3 2 4 4" xfId="15775"/>
    <cellStyle name="Normal 14 19 3 2 5" xfId="15776"/>
    <cellStyle name="Normal 14 19 3 2 6" xfId="15777"/>
    <cellStyle name="Normal 14 19 3 2 7" xfId="15778"/>
    <cellStyle name="Normal 14 19 3 2 8" xfId="15779"/>
    <cellStyle name="Normal 14 19 3 3" xfId="15780"/>
    <cellStyle name="Normal 14 19 3 3 2" xfId="15781"/>
    <cellStyle name="Normal 14 19 3 3 2 2" xfId="15782"/>
    <cellStyle name="Normal 14 19 3 3 2 2 2" xfId="15783"/>
    <cellStyle name="Normal 14 19 3 3 2 2 3" xfId="15784"/>
    <cellStyle name="Normal 14 19 3 3 2 2 4" xfId="15785"/>
    <cellStyle name="Normal 14 19 3 3 2 3" xfId="15786"/>
    <cellStyle name="Normal 14 19 3 3 2 4" xfId="15787"/>
    <cellStyle name="Normal 14 19 3 3 2 5" xfId="15788"/>
    <cellStyle name="Normal 14 19 3 3 3" xfId="15789"/>
    <cellStyle name="Normal 14 19 3 3 3 2" xfId="15790"/>
    <cellStyle name="Normal 14 19 3 3 3 3" xfId="15791"/>
    <cellStyle name="Normal 14 19 3 3 3 4" xfId="15792"/>
    <cellStyle name="Normal 14 19 3 3 4" xfId="15793"/>
    <cellStyle name="Normal 14 19 3 3 5" xfId="15794"/>
    <cellStyle name="Normal 14 19 3 3 6" xfId="15795"/>
    <cellStyle name="Normal 14 19 3 4" xfId="15796"/>
    <cellStyle name="Normal 14 19 3 4 2" xfId="15797"/>
    <cellStyle name="Normal 14 19 3 4 2 2" xfId="15798"/>
    <cellStyle name="Normal 14 19 3 4 2 3" xfId="15799"/>
    <cellStyle name="Normal 14 19 3 4 2 4" xfId="15800"/>
    <cellStyle name="Normal 14 19 3 4 3" xfId="15801"/>
    <cellStyle name="Normal 14 19 3 4 4" xfId="15802"/>
    <cellStyle name="Normal 14 19 3 4 5" xfId="15803"/>
    <cellStyle name="Normal 14 19 3 4 6" xfId="15804"/>
    <cellStyle name="Normal 14 19 3 5" xfId="15805"/>
    <cellStyle name="Normal 14 19 3 5 2" xfId="15806"/>
    <cellStyle name="Normal 14 19 3 5 3" xfId="15807"/>
    <cellStyle name="Normal 14 19 3 5 4" xfId="15808"/>
    <cellStyle name="Normal 14 19 3 6" xfId="15809"/>
    <cellStyle name="Normal 14 19 3 7" xfId="15810"/>
    <cellStyle name="Normal 14 19 3 8" xfId="15811"/>
    <cellStyle name="Normal 14 19 3 9" xfId="15812"/>
    <cellStyle name="Normal 14 19 4" xfId="15813"/>
    <cellStyle name="Normal 14 19 4 2" xfId="15814"/>
    <cellStyle name="Normal 14 19 4 2 2" xfId="15815"/>
    <cellStyle name="Normal 14 19 4 2 2 2" xfId="15816"/>
    <cellStyle name="Normal 14 19 4 2 2 2 2" xfId="15817"/>
    <cellStyle name="Normal 14 19 4 2 2 2 2 2" xfId="15818"/>
    <cellStyle name="Normal 14 19 4 2 2 2 2 3" xfId="15819"/>
    <cellStyle name="Normal 14 19 4 2 2 2 2 4" xfId="15820"/>
    <cellStyle name="Normal 14 19 4 2 2 2 3" xfId="15821"/>
    <cellStyle name="Normal 14 19 4 2 2 2 4" xfId="15822"/>
    <cellStyle name="Normal 14 19 4 2 2 2 5" xfId="15823"/>
    <cellStyle name="Normal 14 19 4 2 2 3" xfId="15824"/>
    <cellStyle name="Normal 14 19 4 2 2 3 2" xfId="15825"/>
    <cellStyle name="Normal 14 19 4 2 2 3 3" xfId="15826"/>
    <cellStyle name="Normal 14 19 4 2 2 3 4" xfId="15827"/>
    <cellStyle name="Normal 14 19 4 2 2 4" xfId="15828"/>
    <cellStyle name="Normal 14 19 4 2 2 5" xfId="15829"/>
    <cellStyle name="Normal 14 19 4 2 2 6" xfId="15830"/>
    <cellStyle name="Normal 14 19 4 2 3" xfId="15831"/>
    <cellStyle name="Normal 14 19 4 2 3 2" xfId="15832"/>
    <cellStyle name="Normal 14 19 4 2 3 2 2" xfId="15833"/>
    <cellStyle name="Normal 14 19 4 2 3 2 3" xfId="15834"/>
    <cellStyle name="Normal 14 19 4 2 3 2 4" xfId="15835"/>
    <cellStyle name="Normal 14 19 4 2 3 3" xfId="15836"/>
    <cellStyle name="Normal 14 19 4 2 3 4" xfId="15837"/>
    <cellStyle name="Normal 14 19 4 2 3 5" xfId="15838"/>
    <cellStyle name="Normal 14 19 4 2 3 6" xfId="15839"/>
    <cellStyle name="Normal 14 19 4 2 4" xfId="15840"/>
    <cellStyle name="Normal 14 19 4 2 4 2" xfId="15841"/>
    <cellStyle name="Normal 14 19 4 2 4 3" xfId="15842"/>
    <cellStyle name="Normal 14 19 4 2 4 4" xfId="15843"/>
    <cellStyle name="Normal 14 19 4 2 5" xfId="15844"/>
    <cellStyle name="Normal 14 19 4 2 6" xfId="15845"/>
    <cellStyle name="Normal 14 19 4 2 7" xfId="15846"/>
    <cellStyle name="Normal 14 19 4 2 8" xfId="15847"/>
    <cellStyle name="Normal 14 19 4 3" xfId="15848"/>
    <cellStyle name="Normal 14 19 4 3 2" xfId="15849"/>
    <cellStyle name="Normal 14 19 4 3 2 2" xfId="15850"/>
    <cellStyle name="Normal 14 19 4 3 2 2 2" xfId="15851"/>
    <cellStyle name="Normal 14 19 4 3 2 2 3" xfId="15852"/>
    <cellStyle name="Normal 14 19 4 3 2 2 4" xfId="15853"/>
    <cellStyle name="Normal 14 19 4 3 2 3" xfId="15854"/>
    <cellStyle name="Normal 14 19 4 3 2 4" xfId="15855"/>
    <cellStyle name="Normal 14 19 4 3 2 5" xfId="15856"/>
    <cellStyle name="Normal 14 19 4 3 3" xfId="15857"/>
    <cellStyle name="Normal 14 19 4 3 3 2" xfId="15858"/>
    <cellStyle name="Normal 14 19 4 3 3 3" xfId="15859"/>
    <cellStyle name="Normal 14 19 4 3 3 4" xfId="15860"/>
    <cellStyle name="Normal 14 19 4 3 4" xfId="15861"/>
    <cellStyle name="Normal 14 19 4 3 5" xfId="15862"/>
    <cellStyle name="Normal 14 19 4 3 6" xfId="15863"/>
    <cellStyle name="Normal 14 19 4 4" xfId="15864"/>
    <cellStyle name="Normal 14 19 4 4 2" xfId="15865"/>
    <cellStyle name="Normal 14 19 4 4 2 2" xfId="15866"/>
    <cellStyle name="Normal 14 19 4 4 2 3" xfId="15867"/>
    <cellStyle name="Normal 14 19 4 4 2 4" xfId="15868"/>
    <cellStyle name="Normal 14 19 4 4 3" xfId="15869"/>
    <cellStyle name="Normal 14 19 4 4 4" xfId="15870"/>
    <cellStyle name="Normal 14 19 4 4 5" xfId="15871"/>
    <cellStyle name="Normal 14 19 4 4 6" xfId="15872"/>
    <cellStyle name="Normal 14 19 4 5" xfId="15873"/>
    <cellStyle name="Normal 14 19 4 5 2" xfId="15874"/>
    <cellStyle name="Normal 14 19 4 5 3" xfId="15875"/>
    <cellStyle name="Normal 14 19 4 5 4" xfId="15876"/>
    <cellStyle name="Normal 14 19 4 6" xfId="15877"/>
    <cellStyle name="Normal 14 19 4 7" xfId="15878"/>
    <cellStyle name="Normal 14 19 4 8" xfId="15879"/>
    <cellStyle name="Normal 14 19 4 9" xfId="15880"/>
    <cellStyle name="Normal 14 19 5" xfId="15881"/>
    <cellStyle name="Normal 14 19 5 2" xfId="15882"/>
    <cellStyle name="Normal 14 19 5 2 2" xfId="15883"/>
    <cellStyle name="Normal 14 19 5 2 2 2" xfId="15884"/>
    <cellStyle name="Normal 14 19 5 2 2 2 2" xfId="15885"/>
    <cellStyle name="Normal 14 19 5 2 2 2 2 2" xfId="15886"/>
    <cellStyle name="Normal 14 19 5 2 2 2 2 3" xfId="15887"/>
    <cellStyle name="Normal 14 19 5 2 2 2 2 4" xfId="15888"/>
    <cellStyle name="Normal 14 19 5 2 2 2 3" xfId="15889"/>
    <cellStyle name="Normal 14 19 5 2 2 2 4" xfId="15890"/>
    <cellStyle name="Normal 14 19 5 2 2 2 5" xfId="15891"/>
    <cellStyle name="Normal 14 19 5 2 2 3" xfId="15892"/>
    <cellStyle name="Normal 14 19 5 2 2 3 2" xfId="15893"/>
    <cellStyle name="Normal 14 19 5 2 2 3 3" xfId="15894"/>
    <cellStyle name="Normal 14 19 5 2 2 3 4" xfId="15895"/>
    <cellStyle name="Normal 14 19 5 2 2 4" xfId="15896"/>
    <cellStyle name="Normal 14 19 5 2 2 5" xfId="15897"/>
    <cellStyle name="Normal 14 19 5 2 2 6" xfId="15898"/>
    <cellStyle name="Normal 14 19 5 2 3" xfId="15899"/>
    <cellStyle name="Normal 14 19 5 2 3 2" xfId="15900"/>
    <cellStyle name="Normal 14 19 5 2 3 2 2" xfId="15901"/>
    <cellStyle name="Normal 14 19 5 2 3 2 3" xfId="15902"/>
    <cellStyle name="Normal 14 19 5 2 3 2 4" xfId="15903"/>
    <cellStyle name="Normal 14 19 5 2 3 3" xfId="15904"/>
    <cellStyle name="Normal 14 19 5 2 3 4" xfId="15905"/>
    <cellStyle name="Normal 14 19 5 2 3 5" xfId="15906"/>
    <cellStyle name="Normal 14 19 5 2 3 6" xfId="15907"/>
    <cellStyle name="Normal 14 19 5 2 4" xfId="15908"/>
    <cellStyle name="Normal 14 19 5 2 4 2" xfId="15909"/>
    <cellStyle name="Normal 14 19 5 2 4 3" xfId="15910"/>
    <cellStyle name="Normal 14 19 5 2 4 4" xfId="15911"/>
    <cellStyle name="Normal 14 19 5 2 5" xfId="15912"/>
    <cellStyle name="Normal 14 19 5 2 6" xfId="15913"/>
    <cellStyle name="Normal 14 19 5 2 7" xfId="15914"/>
    <cellStyle name="Normal 14 19 5 2 8" xfId="15915"/>
    <cellStyle name="Normal 14 19 5 3" xfId="15916"/>
    <cellStyle name="Normal 14 19 5 3 2" xfId="15917"/>
    <cellStyle name="Normal 14 19 5 3 2 2" xfId="15918"/>
    <cellStyle name="Normal 14 19 5 3 2 2 2" xfId="15919"/>
    <cellStyle name="Normal 14 19 5 3 2 2 3" xfId="15920"/>
    <cellStyle name="Normal 14 19 5 3 2 2 4" xfId="15921"/>
    <cellStyle name="Normal 14 19 5 3 2 3" xfId="15922"/>
    <cellStyle name="Normal 14 19 5 3 2 4" xfId="15923"/>
    <cellStyle name="Normal 14 19 5 3 2 5" xfId="15924"/>
    <cellStyle name="Normal 14 19 5 3 3" xfId="15925"/>
    <cellStyle name="Normal 14 19 5 3 3 2" xfId="15926"/>
    <cellStyle name="Normal 14 19 5 3 3 3" xfId="15927"/>
    <cellStyle name="Normal 14 19 5 3 3 4" xfId="15928"/>
    <cellStyle name="Normal 14 19 5 3 4" xfId="15929"/>
    <cellStyle name="Normal 14 19 5 3 5" xfId="15930"/>
    <cellStyle name="Normal 14 19 5 3 6" xfId="15931"/>
    <cellStyle name="Normal 14 19 5 4" xfId="15932"/>
    <cellStyle name="Normal 14 19 5 4 2" xfId="15933"/>
    <cellStyle name="Normal 14 19 5 4 2 2" xfId="15934"/>
    <cellStyle name="Normal 14 19 5 4 2 3" xfId="15935"/>
    <cellStyle name="Normal 14 19 5 4 2 4" xfId="15936"/>
    <cellStyle name="Normal 14 19 5 4 3" xfId="15937"/>
    <cellStyle name="Normal 14 19 5 4 4" xfId="15938"/>
    <cellStyle name="Normal 14 19 5 4 5" xfId="15939"/>
    <cellStyle name="Normal 14 19 5 4 6" xfId="15940"/>
    <cellStyle name="Normal 14 19 5 5" xfId="15941"/>
    <cellStyle name="Normal 14 19 5 5 2" xfId="15942"/>
    <cellStyle name="Normal 14 19 5 5 3" xfId="15943"/>
    <cellStyle name="Normal 14 19 5 5 4" xfId="15944"/>
    <cellStyle name="Normal 14 19 5 6" xfId="15945"/>
    <cellStyle name="Normal 14 19 5 7" xfId="15946"/>
    <cellStyle name="Normal 14 19 5 8" xfId="15947"/>
    <cellStyle name="Normal 14 19 5 9" xfId="15948"/>
    <cellStyle name="Normal 14 19 6" xfId="15949"/>
    <cellStyle name="Normal 14 19 6 2" xfId="15950"/>
    <cellStyle name="Normal 14 19 6 2 2" xfId="15951"/>
    <cellStyle name="Normal 14 19 6 2 2 2" xfId="15952"/>
    <cellStyle name="Normal 14 19 6 2 2 2 2" xfId="15953"/>
    <cellStyle name="Normal 14 19 6 2 2 2 3" xfId="15954"/>
    <cellStyle name="Normal 14 19 6 2 2 2 4" xfId="15955"/>
    <cellStyle name="Normal 14 19 6 2 2 3" xfId="15956"/>
    <cellStyle name="Normal 14 19 6 2 2 4" xfId="15957"/>
    <cellStyle name="Normal 14 19 6 2 2 5" xfId="15958"/>
    <cellStyle name="Normal 14 19 6 2 3" xfId="15959"/>
    <cellStyle name="Normal 14 19 6 2 3 2" xfId="15960"/>
    <cellStyle name="Normal 14 19 6 2 3 3" xfId="15961"/>
    <cellStyle name="Normal 14 19 6 2 3 4" xfId="15962"/>
    <cellStyle name="Normal 14 19 6 2 4" xfId="15963"/>
    <cellStyle name="Normal 14 19 6 2 5" xfId="15964"/>
    <cellStyle name="Normal 14 19 6 2 6" xfId="15965"/>
    <cellStyle name="Normal 14 19 6 3" xfId="15966"/>
    <cellStyle name="Normal 14 19 6 3 2" xfId="15967"/>
    <cellStyle name="Normal 14 19 6 3 2 2" xfId="15968"/>
    <cellStyle name="Normal 14 19 6 3 2 3" xfId="15969"/>
    <cellStyle name="Normal 14 19 6 3 2 4" xfId="15970"/>
    <cellStyle name="Normal 14 19 6 3 3" xfId="15971"/>
    <cellStyle name="Normal 14 19 6 3 4" xfId="15972"/>
    <cellStyle name="Normal 14 19 6 3 5" xfId="15973"/>
    <cellStyle name="Normal 14 19 6 3 6" xfId="15974"/>
    <cellStyle name="Normal 14 19 6 4" xfId="15975"/>
    <cellStyle name="Normal 14 19 6 4 2" xfId="15976"/>
    <cellStyle name="Normal 14 19 6 4 3" xfId="15977"/>
    <cellStyle name="Normal 14 19 6 4 4" xfId="15978"/>
    <cellStyle name="Normal 14 19 6 5" xfId="15979"/>
    <cellStyle name="Normal 14 19 6 6" xfId="15980"/>
    <cellStyle name="Normal 14 19 6 7" xfId="15981"/>
    <cellStyle name="Normal 14 19 6 8" xfId="15982"/>
    <cellStyle name="Normal 14 19 7" xfId="15983"/>
    <cellStyle name="Normal 14 19 7 2" xfId="15984"/>
    <cellStyle name="Normal 14 19 7 2 2" xfId="15985"/>
    <cellStyle name="Normal 14 19 7 2 2 2" xfId="15986"/>
    <cellStyle name="Normal 14 19 7 2 2 3" xfId="15987"/>
    <cellStyle name="Normal 14 19 7 2 2 4" xfId="15988"/>
    <cellStyle name="Normal 14 19 7 2 3" xfId="15989"/>
    <cellStyle name="Normal 14 19 7 2 4" xfId="15990"/>
    <cellStyle name="Normal 14 19 7 2 5" xfId="15991"/>
    <cellStyle name="Normal 14 19 7 3" xfId="15992"/>
    <cellStyle name="Normal 14 19 7 3 2" xfId="15993"/>
    <cellStyle name="Normal 14 19 7 3 3" xfId="15994"/>
    <cellStyle name="Normal 14 19 7 3 4" xfId="15995"/>
    <cellStyle name="Normal 14 19 7 4" xfId="15996"/>
    <cellStyle name="Normal 14 19 7 5" xfId="15997"/>
    <cellStyle name="Normal 14 19 7 6" xfId="15998"/>
    <cellStyle name="Normal 14 19 8" xfId="15999"/>
    <cellStyle name="Normal 14 19 8 2" xfId="16000"/>
    <cellStyle name="Normal 14 19 8 2 2" xfId="16001"/>
    <cellStyle name="Normal 14 19 8 2 3" xfId="16002"/>
    <cellStyle name="Normal 14 19 8 2 4" xfId="16003"/>
    <cellStyle name="Normal 14 19 8 3" xfId="16004"/>
    <cellStyle name="Normal 14 19 8 4" xfId="16005"/>
    <cellStyle name="Normal 14 19 8 5" xfId="16006"/>
    <cellStyle name="Normal 14 19 8 6" xfId="16007"/>
    <cellStyle name="Normal 14 19 9" xfId="16008"/>
    <cellStyle name="Normal 14 19 9 2" xfId="16009"/>
    <cellStyle name="Normal 14 19 9 3" xfId="16010"/>
    <cellStyle name="Normal 14 19 9 4" xfId="16011"/>
    <cellStyle name="Normal 14 2" xfId="16012"/>
    <cellStyle name="Normal 14 2 2" xfId="16013"/>
    <cellStyle name="Normal 14 2 2 10" xfId="16014"/>
    <cellStyle name="Normal 14 2 2 11" xfId="16015"/>
    <cellStyle name="Normal 14 2 2 12" xfId="16016"/>
    <cellStyle name="Normal 14 2 2 2" xfId="16017"/>
    <cellStyle name="Normal 14 2 2 2 2" xfId="16018"/>
    <cellStyle name="Normal 14 2 2 2 2 2" xfId="16019"/>
    <cellStyle name="Normal 14 2 2 2 2 2 2" xfId="16020"/>
    <cellStyle name="Normal 14 2 2 2 2 2 2 2" xfId="16021"/>
    <cellStyle name="Normal 14 2 2 2 2 2 2 2 2" xfId="16022"/>
    <cellStyle name="Normal 14 2 2 2 2 2 2 2 3" xfId="16023"/>
    <cellStyle name="Normal 14 2 2 2 2 2 2 2 4" xfId="16024"/>
    <cellStyle name="Normal 14 2 2 2 2 2 2 3" xfId="16025"/>
    <cellStyle name="Normal 14 2 2 2 2 2 2 4" xfId="16026"/>
    <cellStyle name="Normal 14 2 2 2 2 2 2 5" xfId="16027"/>
    <cellStyle name="Normal 14 2 2 2 2 2 3" xfId="16028"/>
    <cellStyle name="Normal 14 2 2 2 2 2 3 2" xfId="16029"/>
    <cellStyle name="Normal 14 2 2 2 2 2 3 3" xfId="16030"/>
    <cellStyle name="Normal 14 2 2 2 2 2 3 4" xfId="16031"/>
    <cellStyle name="Normal 14 2 2 2 2 2 4" xfId="16032"/>
    <cellStyle name="Normal 14 2 2 2 2 2 5" xfId="16033"/>
    <cellStyle name="Normal 14 2 2 2 2 2 6" xfId="16034"/>
    <cellStyle name="Normal 14 2 2 2 2 3" xfId="16035"/>
    <cellStyle name="Normal 14 2 2 2 2 3 2" xfId="16036"/>
    <cellStyle name="Normal 14 2 2 2 2 3 2 2" xfId="16037"/>
    <cellStyle name="Normal 14 2 2 2 2 3 2 3" xfId="16038"/>
    <cellStyle name="Normal 14 2 2 2 2 3 2 4" xfId="16039"/>
    <cellStyle name="Normal 14 2 2 2 2 3 3" xfId="16040"/>
    <cellStyle name="Normal 14 2 2 2 2 3 4" xfId="16041"/>
    <cellStyle name="Normal 14 2 2 2 2 3 5" xfId="16042"/>
    <cellStyle name="Normal 14 2 2 2 2 3 6" xfId="16043"/>
    <cellStyle name="Normal 14 2 2 2 2 4" xfId="16044"/>
    <cellStyle name="Normal 14 2 2 2 2 4 2" xfId="16045"/>
    <cellStyle name="Normal 14 2 2 2 2 4 3" xfId="16046"/>
    <cellStyle name="Normal 14 2 2 2 2 4 4" xfId="16047"/>
    <cellStyle name="Normal 14 2 2 2 2 5" xfId="16048"/>
    <cellStyle name="Normal 14 2 2 2 2 6" xfId="16049"/>
    <cellStyle name="Normal 14 2 2 2 2 7" xfId="16050"/>
    <cellStyle name="Normal 14 2 2 2 2 8" xfId="16051"/>
    <cellStyle name="Normal 14 2 2 2 3" xfId="16052"/>
    <cellStyle name="Normal 14 2 2 2 3 2" xfId="16053"/>
    <cellStyle name="Normal 14 2 2 2 3 2 2" xfId="16054"/>
    <cellStyle name="Normal 14 2 2 2 3 2 2 2" xfId="16055"/>
    <cellStyle name="Normal 14 2 2 2 3 2 2 3" xfId="16056"/>
    <cellStyle name="Normal 14 2 2 2 3 2 2 4" xfId="16057"/>
    <cellStyle name="Normal 14 2 2 2 3 2 3" xfId="16058"/>
    <cellStyle name="Normal 14 2 2 2 3 2 4" xfId="16059"/>
    <cellStyle name="Normal 14 2 2 2 3 2 5" xfId="16060"/>
    <cellStyle name="Normal 14 2 2 2 3 3" xfId="16061"/>
    <cellStyle name="Normal 14 2 2 2 3 3 2" xfId="16062"/>
    <cellStyle name="Normal 14 2 2 2 3 3 3" xfId="16063"/>
    <cellStyle name="Normal 14 2 2 2 3 3 4" xfId="16064"/>
    <cellStyle name="Normal 14 2 2 2 3 4" xfId="16065"/>
    <cellStyle name="Normal 14 2 2 2 3 5" xfId="16066"/>
    <cellStyle name="Normal 14 2 2 2 3 6" xfId="16067"/>
    <cellStyle name="Normal 14 2 2 2 4" xfId="16068"/>
    <cellStyle name="Normal 14 2 2 2 4 2" xfId="16069"/>
    <cellStyle name="Normal 14 2 2 2 4 2 2" xfId="16070"/>
    <cellStyle name="Normal 14 2 2 2 4 2 3" xfId="16071"/>
    <cellStyle name="Normal 14 2 2 2 4 2 4" xfId="16072"/>
    <cellStyle name="Normal 14 2 2 2 4 3" xfId="16073"/>
    <cellStyle name="Normal 14 2 2 2 4 4" xfId="16074"/>
    <cellStyle name="Normal 14 2 2 2 4 5" xfId="16075"/>
    <cellStyle name="Normal 14 2 2 2 4 6" xfId="16076"/>
    <cellStyle name="Normal 14 2 2 2 5" xfId="16077"/>
    <cellStyle name="Normal 14 2 2 2 5 2" xfId="16078"/>
    <cellStyle name="Normal 14 2 2 2 5 3" xfId="16079"/>
    <cellStyle name="Normal 14 2 2 2 5 4" xfId="16080"/>
    <cellStyle name="Normal 14 2 2 2 6" xfId="16081"/>
    <cellStyle name="Normal 14 2 2 2 7" xfId="16082"/>
    <cellStyle name="Normal 14 2 2 2 8" xfId="16083"/>
    <cellStyle name="Normal 14 2 2 2 9" xfId="16084"/>
    <cellStyle name="Normal 14 2 2 3" xfId="16085"/>
    <cellStyle name="Normal 14 2 2 3 2" xfId="16086"/>
    <cellStyle name="Normal 14 2 2 3 2 2" xfId="16087"/>
    <cellStyle name="Normal 14 2 2 3 2 2 2" xfId="16088"/>
    <cellStyle name="Normal 14 2 2 3 2 2 2 2" xfId="16089"/>
    <cellStyle name="Normal 14 2 2 3 2 2 2 2 2" xfId="16090"/>
    <cellStyle name="Normal 14 2 2 3 2 2 2 2 3" xfId="16091"/>
    <cellStyle name="Normal 14 2 2 3 2 2 2 2 4" xfId="16092"/>
    <cellStyle name="Normal 14 2 2 3 2 2 2 3" xfId="16093"/>
    <cellStyle name="Normal 14 2 2 3 2 2 2 4" xfId="16094"/>
    <cellStyle name="Normal 14 2 2 3 2 2 2 5" xfId="16095"/>
    <cellStyle name="Normal 14 2 2 3 2 2 3" xfId="16096"/>
    <cellStyle name="Normal 14 2 2 3 2 2 3 2" xfId="16097"/>
    <cellStyle name="Normal 14 2 2 3 2 2 3 3" xfId="16098"/>
    <cellStyle name="Normal 14 2 2 3 2 2 3 4" xfId="16099"/>
    <cellStyle name="Normal 14 2 2 3 2 2 4" xfId="16100"/>
    <cellStyle name="Normal 14 2 2 3 2 2 5" xfId="16101"/>
    <cellStyle name="Normal 14 2 2 3 2 2 6" xfId="16102"/>
    <cellStyle name="Normal 14 2 2 3 2 3" xfId="16103"/>
    <cellStyle name="Normal 14 2 2 3 2 3 2" xfId="16104"/>
    <cellStyle name="Normal 14 2 2 3 2 3 2 2" xfId="16105"/>
    <cellStyle name="Normal 14 2 2 3 2 3 2 3" xfId="16106"/>
    <cellStyle name="Normal 14 2 2 3 2 3 2 4" xfId="16107"/>
    <cellStyle name="Normal 14 2 2 3 2 3 3" xfId="16108"/>
    <cellStyle name="Normal 14 2 2 3 2 3 4" xfId="16109"/>
    <cellStyle name="Normal 14 2 2 3 2 3 5" xfId="16110"/>
    <cellStyle name="Normal 14 2 2 3 2 3 6" xfId="16111"/>
    <cellStyle name="Normal 14 2 2 3 2 4" xfId="16112"/>
    <cellStyle name="Normal 14 2 2 3 2 4 2" xfId="16113"/>
    <cellStyle name="Normal 14 2 2 3 2 4 3" xfId="16114"/>
    <cellStyle name="Normal 14 2 2 3 2 4 4" xfId="16115"/>
    <cellStyle name="Normal 14 2 2 3 2 5" xfId="16116"/>
    <cellStyle name="Normal 14 2 2 3 2 6" xfId="16117"/>
    <cellStyle name="Normal 14 2 2 3 2 7" xfId="16118"/>
    <cellStyle name="Normal 14 2 2 3 2 8" xfId="16119"/>
    <cellStyle name="Normal 14 2 2 3 3" xfId="16120"/>
    <cellStyle name="Normal 14 2 2 3 3 2" xfId="16121"/>
    <cellStyle name="Normal 14 2 2 3 3 2 2" xfId="16122"/>
    <cellStyle name="Normal 14 2 2 3 3 2 2 2" xfId="16123"/>
    <cellStyle name="Normal 14 2 2 3 3 2 2 3" xfId="16124"/>
    <cellStyle name="Normal 14 2 2 3 3 2 2 4" xfId="16125"/>
    <cellStyle name="Normal 14 2 2 3 3 2 3" xfId="16126"/>
    <cellStyle name="Normal 14 2 2 3 3 2 4" xfId="16127"/>
    <cellStyle name="Normal 14 2 2 3 3 2 5" xfId="16128"/>
    <cellStyle name="Normal 14 2 2 3 3 3" xfId="16129"/>
    <cellStyle name="Normal 14 2 2 3 3 3 2" xfId="16130"/>
    <cellStyle name="Normal 14 2 2 3 3 3 3" xfId="16131"/>
    <cellStyle name="Normal 14 2 2 3 3 3 4" xfId="16132"/>
    <cellStyle name="Normal 14 2 2 3 3 4" xfId="16133"/>
    <cellStyle name="Normal 14 2 2 3 3 5" xfId="16134"/>
    <cellStyle name="Normal 14 2 2 3 3 6" xfId="16135"/>
    <cellStyle name="Normal 14 2 2 3 4" xfId="16136"/>
    <cellStyle name="Normal 14 2 2 3 4 2" xfId="16137"/>
    <cellStyle name="Normal 14 2 2 3 4 2 2" xfId="16138"/>
    <cellStyle name="Normal 14 2 2 3 4 2 3" xfId="16139"/>
    <cellStyle name="Normal 14 2 2 3 4 2 4" xfId="16140"/>
    <cellStyle name="Normal 14 2 2 3 4 3" xfId="16141"/>
    <cellStyle name="Normal 14 2 2 3 4 4" xfId="16142"/>
    <cellStyle name="Normal 14 2 2 3 4 5" xfId="16143"/>
    <cellStyle name="Normal 14 2 2 3 4 6" xfId="16144"/>
    <cellStyle name="Normal 14 2 2 3 5" xfId="16145"/>
    <cellStyle name="Normal 14 2 2 3 5 2" xfId="16146"/>
    <cellStyle name="Normal 14 2 2 3 5 3" xfId="16147"/>
    <cellStyle name="Normal 14 2 2 3 5 4" xfId="16148"/>
    <cellStyle name="Normal 14 2 2 3 6" xfId="16149"/>
    <cellStyle name="Normal 14 2 2 3 7" xfId="16150"/>
    <cellStyle name="Normal 14 2 2 3 8" xfId="16151"/>
    <cellStyle name="Normal 14 2 2 3 9" xfId="16152"/>
    <cellStyle name="Normal 14 2 2 4" xfId="16153"/>
    <cellStyle name="Normal 14 2 2 4 2" xfId="16154"/>
    <cellStyle name="Normal 14 2 2 4 2 2" xfId="16155"/>
    <cellStyle name="Normal 14 2 2 4 2 2 2" xfId="16156"/>
    <cellStyle name="Normal 14 2 2 4 2 2 2 2" xfId="16157"/>
    <cellStyle name="Normal 14 2 2 4 2 2 2 3" xfId="16158"/>
    <cellStyle name="Normal 14 2 2 4 2 2 2 4" xfId="16159"/>
    <cellStyle name="Normal 14 2 2 4 2 2 3" xfId="16160"/>
    <cellStyle name="Normal 14 2 2 4 2 2 4" xfId="16161"/>
    <cellStyle name="Normal 14 2 2 4 2 2 5" xfId="16162"/>
    <cellStyle name="Normal 14 2 2 4 2 3" xfId="16163"/>
    <cellStyle name="Normal 14 2 2 4 2 3 2" xfId="16164"/>
    <cellStyle name="Normal 14 2 2 4 2 3 3" xfId="16165"/>
    <cellStyle name="Normal 14 2 2 4 2 3 4" xfId="16166"/>
    <cellStyle name="Normal 14 2 2 4 2 4" xfId="16167"/>
    <cellStyle name="Normal 14 2 2 4 2 5" xfId="16168"/>
    <cellStyle name="Normal 14 2 2 4 2 6" xfId="16169"/>
    <cellStyle name="Normal 14 2 2 4 3" xfId="16170"/>
    <cellStyle name="Normal 14 2 2 4 3 2" xfId="16171"/>
    <cellStyle name="Normal 14 2 2 4 3 2 2" xfId="16172"/>
    <cellStyle name="Normal 14 2 2 4 3 2 3" xfId="16173"/>
    <cellStyle name="Normal 14 2 2 4 3 2 4" xfId="16174"/>
    <cellStyle name="Normal 14 2 2 4 3 3" xfId="16175"/>
    <cellStyle name="Normal 14 2 2 4 3 4" xfId="16176"/>
    <cellStyle name="Normal 14 2 2 4 3 5" xfId="16177"/>
    <cellStyle name="Normal 14 2 2 4 3 6" xfId="16178"/>
    <cellStyle name="Normal 14 2 2 4 4" xfId="16179"/>
    <cellStyle name="Normal 14 2 2 4 4 2" xfId="16180"/>
    <cellStyle name="Normal 14 2 2 4 4 3" xfId="16181"/>
    <cellStyle name="Normal 14 2 2 4 4 4" xfId="16182"/>
    <cellStyle name="Normal 14 2 2 4 5" xfId="16183"/>
    <cellStyle name="Normal 14 2 2 4 6" xfId="16184"/>
    <cellStyle name="Normal 14 2 2 4 7" xfId="16185"/>
    <cellStyle name="Normal 14 2 2 4 8" xfId="16186"/>
    <cellStyle name="Normal 14 2 2 5" xfId="16187"/>
    <cellStyle name="Normal 14 2 2 5 2" xfId="16188"/>
    <cellStyle name="Normal 14 2 2 5 2 2" xfId="16189"/>
    <cellStyle name="Normal 14 2 2 5 2 2 2" xfId="16190"/>
    <cellStyle name="Normal 14 2 2 5 2 2 3" xfId="16191"/>
    <cellStyle name="Normal 14 2 2 5 2 2 4" xfId="16192"/>
    <cellStyle name="Normal 14 2 2 5 2 3" xfId="16193"/>
    <cellStyle name="Normal 14 2 2 5 2 4" xfId="16194"/>
    <cellStyle name="Normal 14 2 2 5 2 5" xfId="16195"/>
    <cellStyle name="Normal 14 2 2 5 2 6" xfId="16196"/>
    <cellStyle name="Normal 14 2 2 5 3" xfId="16197"/>
    <cellStyle name="Normal 14 2 2 5 3 2" xfId="16198"/>
    <cellStyle name="Normal 14 2 2 5 3 3" xfId="16199"/>
    <cellStyle name="Normal 14 2 2 5 3 4" xfId="16200"/>
    <cellStyle name="Normal 14 2 2 5 4" xfId="16201"/>
    <cellStyle name="Normal 14 2 2 5 5" xfId="16202"/>
    <cellStyle name="Normal 14 2 2 5 6" xfId="16203"/>
    <cellStyle name="Normal 14 2 2 5 7" xfId="16204"/>
    <cellStyle name="Normal 14 2 2 6" xfId="16205"/>
    <cellStyle name="Normal 14 2 2 6 2" xfId="16206"/>
    <cellStyle name="Normal 14 2 2 6 2 2" xfId="16207"/>
    <cellStyle name="Normal 14 2 2 6 2 2 2" xfId="16208"/>
    <cellStyle name="Normal 14 2 2 6 2 2 3" xfId="16209"/>
    <cellStyle name="Normal 14 2 2 6 2 2 4" xfId="16210"/>
    <cellStyle name="Normal 14 2 2 6 2 3" xfId="16211"/>
    <cellStyle name="Normal 14 2 2 6 2 4" xfId="16212"/>
    <cellStyle name="Normal 14 2 2 6 2 5" xfId="16213"/>
    <cellStyle name="Normal 14 2 2 6 3" xfId="16214"/>
    <cellStyle name="Normal 14 2 2 6 3 2" xfId="16215"/>
    <cellStyle name="Normal 14 2 2 6 3 3" xfId="16216"/>
    <cellStyle name="Normal 14 2 2 6 3 4" xfId="16217"/>
    <cellStyle name="Normal 14 2 2 6 4" xfId="16218"/>
    <cellStyle name="Normal 14 2 2 6 5" xfId="16219"/>
    <cellStyle name="Normal 14 2 2 6 6" xfId="16220"/>
    <cellStyle name="Normal 14 2 2 7" xfId="16221"/>
    <cellStyle name="Normal 14 2 2 7 2" xfId="16222"/>
    <cellStyle name="Normal 14 2 2 7 2 2" xfId="16223"/>
    <cellStyle name="Normal 14 2 2 7 2 3" xfId="16224"/>
    <cellStyle name="Normal 14 2 2 7 2 4" xfId="16225"/>
    <cellStyle name="Normal 14 2 2 7 3" xfId="16226"/>
    <cellStyle name="Normal 14 2 2 7 4" xfId="16227"/>
    <cellStyle name="Normal 14 2 2 7 5" xfId="16228"/>
    <cellStyle name="Normal 14 2 2 7 6" xfId="16229"/>
    <cellStyle name="Normal 14 2 2 8" xfId="16230"/>
    <cellStyle name="Normal 14 2 2 8 2" xfId="16231"/>
    <cellStyle name="Normal 14 2 2 8 3" xfId="16232"/>
    <cellStyle name="Normal 14 2 2 8 4" xfId="16233"/>
    <cellStyle name="Normal 14 2 2 9" xfId="16234"/>
    <cellStyle name="Normal 14 2 3" xfId="16235"/>
    <cellStyle name="Normal 14 2 3 10" xfId="16236"/>
    <cellStyle name="Normal 14 2 3 2" xfId="16237"/>
    <cellStyle name="Normal 14 2 3 2 2" xfId="16238"/>
    <cellStyle name="Normal 14 2 3 2 2 2" xfId="16239"/>
    <cellStyle name="Normal 14 2 3 2 2 2 2" xfId="16240"/>
    <cellStyle name="Normal 14 2 3 2 2 2 2 2" xfId="16241"/>
    <cellStyle name="Normal 14 2 3 2 2 2 2 2 2" xfId="16242"/>
    <cellStyle name="Normal 14 2 3 2 2 2 2 2 3" xfId="16243"/>
    <cellStyle name="Normal 14 2 3 2 2 2 2 2 4" xfId="16244"/>
    <cellStyle name="Normal 14 2 3 2 2 2 2 3" xfId="16245"/>
    <cellStyle name="Normal 14 2 3 2 2 2 2 4" xfId="16246"/>
    <cellStyle name="Normal 14 2 3 2 2 2 2 5" xfId="16247"/>
    <cellStyle name="Normal 14 2 3 2 2 2 3" xfId="16248"/>
    <cellStyle name="Normal 14 2 3 2 2 2 3 2" xfId="16249"/>
    <cellStyle name="Normal 14 2 3 2 2 2 3 3" xfId="16250"/>
    <cellStyle name="Normal 14 2 3 2 2 2 3 4" xfId="16251"/>
    <cellStyle name="Normal 14 2 3 2 2 2 4" xfId="16252"/>
    <cellStyle name="Normal 14 2 3 2 2 2 5" xfId="16253"/>
    <cellStyle name="Normal 14 2 3 2 2 2 6" xfId="16254"/>
    <cellStyle name="Normal 14 2 3 2 2 3" xfId="16255"/>
    <cellStyle name="Normal 14 2 3 2 2 3 2" xfId="16256"/>
    <cellStyle name="Normal 14 2 3 2 2 3 2 2" xfId="16257"/>
    <cellStyle name="Normal 14 2 3 2 2 3 2 3" xfId="16258"/>
    <cellStyle name="Normal 14 2 3 2 2 3 2 4" xfId="16259"/>
    <cellStyle name="Normal 14 2 3 2 2 3 3" xfId="16260"/>
    <cellStyle name="Normal 14 2 3 2 2 3 4" xfId="16261"/>
    <cellStyle name="Normal 14 2 3 2 2 3 5" xfId="16262"/>
    <cellStyle name="Normal 14 2 3 2 2 3 6" xfId="16263"/>
    <cellStyle name="Normal 14 2 3 2 2 4" xfId="16264"/>
    <cellStyle name="Normal 14 2 3 2 2 4 2" xfId="16265"/>
    <cellStyle name="Normal 14 2 3 2 2 4 3" xfId="16266"/>
    <cellStyle name="Normal 14 2 3 2 2 4 4" xfId="16267"/>
    <cellStyle name="Normal 14 2 3 2 2 5" xfId="16268"/>
    <cellStyle name="Normal 14 2 3 2 2 6" xfId="16269"/>
    <cellStyle name="Normal 14 2 3 2 2 7" xfId="16270"/>
    <cellStyle name="Normal 14 2 3 2 2 8" xfId="16271"/>
    <cellStyle name="Normal 14 2 3 2 3" xfId="16272"/>
    <cellStyle name="Normal 14 2 3 2 3 2" xfId="16273"/>
    <cellStyle name="Normal 14 2 3 2 3 2 2" xfId="16274"/>
    <cellStyle name="Normal 14 2 3 2 3 2 2 2" xfId="16275"/>
    <cellStyle name="Normal 14 2 3 2 3 2 2 3" xfId="16276"/>
    <cellStyle name="Normal 14 2 3 2 3 2 2 4" xfId="16277"/>
    <cellStyle name="Normal 14 2 3 2 3 2 3" xfId="16278"/>
    <cellStyle name="Normal 14 2 3 2 3 2 4" xfId="16279"/>
    <cellStyle name="Normal 14 2 3 2 3 2 5" xfId="16280"/>
    <cellStyle name="Normal 14 2 3 2 3 3" xfId="16281"/>
    <cellStyle name="Normal 14 2 3 2 3 3 2" xfId="16282"/>
    <cellStyle name="Normal 14 2 3 2 3 3 3" xfId="16283"/>
    <cellStyle name="Normal 14 2 3 2 3 3 4" xfId="16284"/>
    <cellStyle name="Normal 14 2 3 2 3 4" xfId="16285"/>
    <cellStyle name="Normal 14 2 3 2 3 5" xfId="16286"/>
    <cellStyle name="Normal 14 2 3 2 3 6" xfId="16287"/>
    <cellStyle name="Normal 14 2 3 2 4" xfId="16288"/>
    <cellStyle name="Normal 14 2 3 2 4 2" xfId="16289"/>
    <cellStyle name="Normal 14 2 3 2 4 2 2" xfId="16290"/>
    <cellStyle name="Normal 14 2 3 2 4 2 3" xfId="16291"/>
    <cellStyle name="Normal 14 2 3 2 4 2 4" xfId="16292"/>
    <cellStyle name="Normal 14 2 3 2 4 3" xfId="16293"/>
    <cellStyle name="Normal 14 2 3 2 4 4" xfId="16294"/>
    <cellStyle name="Normal 14 2 3 2 4 5" xfId="16295"/>
    <cellStyle name="Normal 14 2 3 2 4 6" xfId="16296"/>
    <cellStyle name="Normal 14 2 3 2 5" xfId="16297"/>
    <cellStyle name="Normal 14 2 3 2 5 2" xfId="16298"/>
    <cellStyle name="Normal 14 2 3 2 5 3" xfId="16299"/>
    <cellStyle name="Normal 14 2 3 2 5 4" xfId="16300"/>
    <cellStyle name="Normal 14 2 3 2 6" xfId="16301"/>
    <cellStyle name="Normal 14 2 3 2 7" xfId="16302"/>
    <cellStyle name="Normal 14 2 3 2 8" xfId="16303"/>
    <cellStyle name="Normal 14 2 3 2 9" xfId="16304"/>
    <cellStyle name="Normal 14 2 3 3" xfId="16305"/>
    <cellStyle name="Normal 14 2 3 3 2" xfId="16306"/>
    <cellStyle name="Normal 14 2 3 3 2 2" xfId="16307"/>
    <cellStyle name="Normal 14 2 3 3 2 2 2" xfId="16308"/>
    <cellStyle name="Normal 14 2 3 3 2 2 2 2" xfId="16309"/>
    <cellStyle name="Normal 14 2 3 3 2 2 2 3" xfId="16310"/>
    <cellStyle name="Normal 14 2 3 3 2 2 2 4" xfId="16311"/>
    <cellStyle name="Normal 14 2 3 3 2 2 3" xfId="16312"/>
    <cellStyle name="Normal 14 2 3 3 2 2 4" xfId="16313"/>
    <cellStyle name="Normal 14 2 3 3 2 2 5" xfId="16314"/>
    <cellStyle name="Normal 14 2 3 3 2 3" xfId="16315"/>
    <cellStyle name="Normal 14 2 3 3 2 3 2" xfId="16316"/>
    <cellStyle name="Normal 14 2 3 3 2 3 3" xfId="16317"/>
    <cellStyle name="Normal 14 2 3 3 2 3 4" xfId="16318"/>
    <cellStyle name="Normal 14 2 3 3 2 4" xfId="16319"/>
    <cellStyle name="Normal 14 2 3 3 2 5" xfId="16320"/>
    <cellStyle name="Normal 14 2 3 3 2 6" xfId="16321"/>
    <cellStyle name="Normal 14 2 3 3 3" xfId="16322"/>
    <cellStyle name="Normal 14 2 3 3 3 2" xfId="16323"/>
    <cellStyle name="Normal 14 2 3 3 3 2 2" xfId="16324"/>
    <cellStyle name="Normal 14 2 3 3 3 2 3" xfId="16325"/>
    <cellStyle name="Normal 14 2 3 3 3 2 4" xfId="16326"/>
    <cellStyle name="Normal 14 2 3 3 3 3" xfId="16327"/>
    <cellStyle name="Normal 14 2 3 3 3 4" xfId="16328"/>
    <cellStyle name="Normal 14 2 3 3 3 5" xfId="16329"/>
    <cellStyle name="Normal 14 2 3 3 3 6" xfId="16330"/>
    <cellStyle name="Normal 14 2 3 3 4" xfId="16331"/>
    <cellStyle name="Normal 14 2 3 3 4 2" xfId="16332"/>
    <cellStyle name="Normal 14 2 3 3 4 3" xfId="16333"/>
    <cellStyle name="Normal 14 2 3 3 4 4" xfId="16334"/>
    <cellStyle name="Normal 14 2 3 3 5" xfId="16335"/>
    <cellStyle name="Normal 14 2 3 3 6" xfId="16336"/>
    <cellStyle name="Normal 14 2 3 3 7" xfId="16337"/>
    <cellStyle name="Normal 14 2 3 3 8" xfId="16338"/>
    <cellStyle name="Normal 14 2 3 4" xfId="16339"/>
    <cellStyle name="Normal 14 2 3 4 2" xfId="16340"/>
    <cellStyle name="Normal 14 2 3 4 2 2" xfId="16341"/>
    <cellStyle name="Normal 14 2 3 4 2 2 2" xfId="16342"/>
    <cellStyle name="Normal 14 2 3 4 2 2 3" xfId="16343"/>
    <cellStyle name="Normal 14 2 3 4 2 2 4" xfId="16344"/>
    <cellStyle name="Normal 14 2 3 4 2 3" xfId="16345"/>
    <cellStyle name="Normal 14 2 3 4 2 4" xfId="16346"/>
    <cellStyle name="Normal 14 2 3 4 2 5" xfId="16347"/>
    <cellStyle name="Normal 14 2 3 4 3" xfId="16348"/>
    <cellStyle name="Normal 14 2 3 4 3 2" xfId="16349"/>
    <cellStyle name="Normal 14 2 3 4 3 3" xfId="16350"/>
    <cellStyle name="Normal 14 2 3 4 3 4" xfId="16351"/>
    <cellStyle name="Normal 14 2 3 4 4" xfId="16352"/>
    <cellStyle name="Normal 14 2 3 4 5" xfId="16353"/>
    <cellStyle name="Normal 14 2 3 4 6" xfId="16354"/>
    <cellStyle name="Normal 14 2 3 5" xfId="16355"/>
    <cellStyle name="Normal 14 2 3 5 2" xfId="16356"/>
    <cellStyle name="Normal 14 2 3 5 2 2" xfId="16357"/>
    <cellStyle name="Normal 14 2 3 5 2 3" xfId="16358"/>
    <cellStyle name="Normal 14 2 3 5 2 4" xfId="16359"/>
    <cellStyle name="Normal 14 2 3 5 3" xfId="16360"/>
    <cellStyle name="Normal 14 2 3 5 4" xfId="16361"/>
    <cellStyle name="Normal 14 2 3 5 5" xfId="16362"/>
    <cellStyle name="Normal 14 2 3 5 6" xfId="16363"/>
    <cellStyle name="Normal 14 2 3 6" xfId="16364"/>
    <cellStyle name="Normal 14 2 3 6 2" xfId="16365"/>
    <cellStyle name="Normal 14 2 3 6 3" xfId="16366"/>
    <cellStyle name="Normal 14 2 3 6 4" xfId="16367"/>
    <cellStyle name="Normal 14 2 3 7" xfId="16368"/>
    <cellStyle name="Normal 14 2 3 8" xfId="16369"/>
    <cellStyle name="Normal 14 2 3 9" xfId="16370"/>
    <cellStyle name="Normal 14 2 4" xfId="16371"/>
    <cellStyle name="Normal 14 2 4 2" xfId="16372"/>
    <cellStyle name="Normal 14 2 4 2 2" xfId="16373"/>
    <cellStyle name="Normal 14 2 4 2 2 2" xfId="16374"/>
    <cellStyle name="Normal 14 2 4 2 2 2 2" xfId="16375"/>
    <cellStyle name="Normal 14 2 4 2 2 2 2 2" xfId="16376"/>
    <cellStyle name="Normal 14 2 4 2 2 2 2 3" xfId="16377"/>
    <cellStyle name="Normal 14 2 4 2 2 2 2 4" xfId="16378"/>
    <cellStyle name="Normal 14 2 4 2 2 2 3" xfId="16379"/>
    <cellStyle name="Normal 14 2 4 2 2 2 4" xfId="16380"/>
    <cellStyle name="Normal 14 2 4 2 2 2 5" xfId="16381"/>
    <cellStyle name="Normal 14 2 4 2 2 3" xfId="16382"/>
    <cellStyle name="Normal 14 2 4 2 2 3 2" xfId="16383"/>
    <cellStyle name="Normal 14 2 4 2 2 3 3" xfId="16384"/>
    <cellStyle name="Normal 14 2 4 2 2 3 4" xfId="16385"/>
    <cellStyle name="Normal 14 2 4 2 2 4" xfId="16386"/>
    <cellStyle name="Normal 14 2 4 2 2 5" xfId="16387"/>
    <cellStyle name="Normal 14 2 4 2 2 6" xfId="16388"/>
    <cellStyle name="Normal 14 2 4 2 3" xfId="16389"/>
    <cellStyle name="Normal 14 2 4 2 3 2" xfId="16390"/>
    <cellStyle name="Normal 14 2 4 2 3 2 2" xfId="16391"/>
    <cellStyle name="Normal 14 2 4 2 3 2 3" xfId="16392"/>
    <cellStyle name="Normal 14 2 4 2 3 2 4" xfId="16393"/>
    <cellStyle name="Normal 14 2 4 2 3 3" xfId="16394"/>
    <cellStyle name="Normal 14 2 4 2 3 4" xfId="16395"/>
    <cellStyle name="Normal 14 2 4 2 3 5" xfId="16396"/>
    <cellStyle name="Normal 14 2 4 2 3 6" xfId="16397"/>
    <cellStyle name="Normal 14 2 4 2 4" xfId="16398"/>
    <cellStyle name="Normal 14 2 4 2 4 2" xfId="16399"/>
    <cellStyle name="Normal 14 2 4 2 4 3" xfId="16400"/>
    <cellStyle name="Normal 14 2 4 2 4 4" xfId="16401"/>
    <cellStyle name="Normal 14 2 4 2 5" xfId="16402"/>
    <cellStyle name="Normal 14 2 4 2 6" xfId="16403"/>
    <cellStyle name="Normal 14 2 4 2 7" xfId="16404"/>
    <cellStyle name="Normal 14 2 4 2 8" xfId="16405"/>
    <cellStyle name="Normal 14 2 4 3" xfId="16406"/>
    <cellStyle name="Normal 14 2 4 3 2" xfId="16407"/>
    <cellStyle name="Normal 14 2 4 3 2 2" xfId="16408"/>
    <cellStyle name="Normal 14 2 4 3 2 2 2" xfId="16409"/>
    <cellStyle name="Normal 14 2 4 3 2 2 3" xfId="16410"/>
    <cellStyle name="Normal 14 2 4 3 2 2 4" xfId="16411"/>
    <cellStyle name="Normal 14 2 4 3 2 3" xfId="16412"/>
    <cellStyle name="Normal 14 2 4 3 2 4" xfId="16413"/>
    <cellStyle name="Normal 14 2 4 3 2 5" xfId="16414"/>
    <cellStyle name="Normal 14 2 4 3 3" xfId="16415"/>
    <cellStyle name="Normal 14 2 4 3 3 2" xfId="16416"/>
    <cellStyle name="Normal 14 2 4 3 3 3" xfId="16417"/>
    <cellStyle name="Normal 14 2 4 3 3 4" xfId="16418"/>
    <cellStyle name="Normal 14 2 4 3 4" xfId="16419"/>
    <cellStyle name="Normal 14 2 4 3 5" xfId="16420"/>
    <cellStyle name="Normal 14 2 4 3 6" xfId="16421"/>
    <cellStyle name="Normal 14 2 4 4" xfId="16422"/>
    <cellStyle name="Normal 14 2 4 4 2" xfId="16423"/>
    <cellStyle name="Normal 14 2 4 4 2 2" xfId="16424"/>
    <cellStyle name="Normal 14 2 4 4 2 3" xfId="16425"/>
    <cellStyle name="Normal 14 2 4 4 2 4" xfId="16426"/>
    <cellStyle name="Normal 14 2 4 4 3" xfId="16427"/>
    <cellStyle name="Normal 14 2 4 4 4" xfId="16428"/>
    <cellStyle name="Normal 14 2 4 4 5" xfId="16429"/>
    <cellStyle name="Normal 14 2 4 4 6" xfId="16430"/>
    <cellStyle name="Normal 14 2 4 5" xfId="16431"/>
    <cellStyle name="Normal 14 2 4 5 2" xfId="16432"/>
    <cellStyle name="Normal 14 2 4 5 3" xfId="16433"/>
    <cellStyle name="Normal 14 2 4 5 4" xfId="16434"/>
    <cellStyle name="Normal 14 2 4 6" xfId="16435"/>
    <cellStyle name="Normal 14 2 4 7" xfId="16436"/>
    <cellStyle name="Normal 14 2 4 8" xfId="16437"/>
    <cellStyle name="Normal 14 2 4 9" xfId="16438"/>
    <cellStyle name="Normal 14 2 5" xfId="16439"/>
    <cellStyle name="Normal 14 2 5 2" xfId="16440"/>
    <cellStyle name="Normal 14 2 5 2 2" xfId="16441"/>
    <cellStyle name="Normal 14 2 5 2 2 2" xfId="16442"/>
    <cellStyle name="Normal 14 2 5 2 2 3" xfId="16443"/>
    <cellStyle name="Normal 14 2 5 2 2 4" xfId="16444"/>
    <cellStyle name="Normal 14 2 5 2 3" xfId="16445"/>
    <cellStyle name="Normal 14 2 5 2 4" xfId="16446"/>
    <cellStyle name="Normal 14 2 5 2 5" xfId="16447"/>
    <cellStyle name="Normal 14 2 5 2 6" xfId="16448"/>
    <cellStyle name="Normal 14 2 5 3" xfId="16449"/>
    <cellStyle name="Normal 14 2 5 3 2" xfId="16450"/>
    <cellStyle name="Normal 14 2 5 3 3" xfId="16451"/>
    <cellStyle name="Normal 14 2 5 3 4" xfId="16452"/>
    <cellStyle name="Normal 14 2 5 4" xfId="16453"/>
    <cellStyle name="Normal 14 2 5 5" xfId="16454"/>
    <cellStyle name="Normal 14 2 5 6" xfId="16455"/>
    <cellStyle name="Normal 14 2 5 7" xfId="16456"/>
    <cellStyle name="Normal 14 2_Rec Tributaria" xfId="16457"/>
    <cellStyle name="Normal 14 20" xfId="16458"/>
    <cellStyle name="Normal 14 20 10" xfId="16459"/>
    <cellStyle name="Normal 14 20 11" xfId="16460"/>
    <cellStyle name="Normal 14 20 12" xfId="16461"/>
    <cellStyle name="Normal 14 20 2" xfId="16462"/>
    <cellStyle name="Normal 14 20 2 10" xfId="16463"/>
    <cellStyle name="Normal 14 20 2 2" xfId="16464"/>
    <cellStyle name="Normal 14 20 2 2 2" xfId="16465"/>
    <cellStyle name="Normal 14 20 2 2 2 2" xfId="16466"/>
    <cellStyle name="Normal 14 20 2 2 2 2 2" xfId="16467"/>
    <cellStyle name="Normal 14 20 2 2 2 2 2 2" xfId="16468"/>
    <cellStyle name="Normal 14 20 2 2 2 2 2 2 2" xfId="16469"/>
    <cellStyle name="Normal 14 20 2 2 2 2 2 2 3" xfId="16470"/>
    <cellStyle name="Normal 14 20 2 2 2 2 2 2 4" xfId="16471"/>
    <cellStyle name="Normal 14 20 2 2 2 2 2 3" xfId="16472"/>
    <cellStyle name="Normal 14 20 2 2 2 2 2 4" xfId="16473"/>
    <cellStyle name="Normal 14 20 2 2 2 2 2 5" xfId="16474"/>
    <cellStyle name="Normal 14 20 2 2 2 2 3" xfId="16475"/>
    <cellStyle name="Normal 14 20 2 2 2 2 3 2" xfId="16476"/>
    <cellStyle name="Normal 14 20 2 2 2 2 3 3" xfId="16477"/>
    <cellStyle name="Normal 14 20 2 2 2 2 3 4" xfId="16478"/>
    <cellStyle name="Normal 14 20 2 2 2 2 4" xfId="16479"/>
    <cellStyle name="Normal 14 20 2 2 2 2 5" xfId="16480"/>
    <cellStyle name="Normal 14 20 2 2 2 2 6" xfId="16481"/>
    <cellStyle name="Normal 14 20 2 2 2 3" xfId="16482"/>
    <cellStyle name="Normal 14 20 2 2 2 3 2" xfId="16483"/>
    <cellStyle name="Normal 14 20 2 2 2 3 2 2" xfId="16484"/>
    <cellStyle name="Normal 14 20 2 2 2 3 2 3" xfId="16485"/>
    <cellStyle name="Normal 14 20 2 2 2 3 2 4" xfId="16486"/>
    <cellStyle name="Normal 14 20 2 2 2 3 3" xfId="16487"/>
    <cellStyle name="Normal 14 20 2 2 2 3 4" xfId="16488"/>
    <cellStyle name="Normal 14 20 2 2 2 3 5" xfId="16489"/>
    <cellStyle name="Normal 14 20 2 2 2 3 6" xfId="16490"/>
    <cellStyle name="Normal 14 20 2 2 2 4" xfId="16491"/>
    <cellStyle name="Normal 14 20 2 2 2 4 2" xfId="16492"/>
    <cellStyle name="Normal 14 20 2 2 2 4 3" xfId="16493"/>
    <cellStyle name="Normal 14 20 2 2 2 4 4" xfId="16494"/>
    <cellStyle name="Normal 14 20 2 2 2 5" xfId="16495"/>
    <cellStyle name="Normal 14 20 2 2 2 6" xfId="16496"/>
    <cellStyle name="Normal 14 20 2 2 2 7" xfId="16497"/>
    <cellStyle name="Normal 14 20 2 2 2 8" xfId="16498"/>
    <cellStyle name="Normal 14 20 2 2 3" xfId="16499"/>
    <cellStyle name="Normal 14 20 2 2 3 2" xfId="16500"/>
    <cellStyle name="Normal 14 20 2 2 3 2 2" xfId="16501"/>
    <cellStyle name="Normal 14 20 2 2 3 2 2 2" xfId="16502"/>
    <cellStyle name="Normal 14 20 2 2 3 2 2 3" xfId="16503"/>
    <cellStyle name="Normal 14 20 2 2 3 2 2 4" xfId="16504"/>
    <cellStyle name="Normal 14 20 2 2 3 2 3" xfId="16505"/>
    <cellStyle name="Normal 14 20 2 2 3 2 4" xfId="16506"/>
    <cellStyle name="Normal 14 20 2 2 3 2 5" xfId="16507"/>
    <cellStyle name="Normal 14 20 2 2 3 3" xfId="16508"/>
    <cellStyle name="Normal 14 20 2 2 3 3 2" xfId="16509"/>
    <cellStyle name="Normal 14 20 2 2 3 3 3" xfId="16510"/>
    <cellStyle name="Normal 14 20 2 2 3 3 4" xfId="16511"/>
    <cellStyle name="Normal 14 20 2 2 3 4" xfId="16512"/>
    <cellStyle name="Normal 14 20 2 2 3 5" xfId="16513"/>
    <cellStyle name="Normal 14 20 2 2 3 6" xfId="16514"/>
    <cellStyle name="Normal 14 20 2 2 4" xfId="16515"/>
    <cellStyle name="Normal 14 20 2 2 4 2" xfId="16516"/>
    <cellStyle name="Normal 14 20 2 2 4 2 2" xfId="16517"/>
    <cellStyle name="Normal 14 20 2 2 4 2 3" xfId="16518"/>
    <cellStyle name="Normal 14 20 2 2 4 2 4" xfId="16519"/>
    <cellStyle name="Normal 14 20 2 2 4 3" xfId="16520"/>
    <cellStyle name="Normal 14 20 2 2 4 4" xfId="16521"/>
    <cellStyle name="Normal 14 20 2 2 4 5" xfId="16522"/>
    <cellStyle name="Normal 14 20 2 2 4 6" xfId="16523"/>
    <cellStyle name="Normal 14 20 2 2 5" xfId="16524"/>
    <cellStyle name="Normal 14 20 2 2 5 2" xfId="16525"/>
    <cellStyle name="Normal 14 20 2 2 5 3" xfId="16526"/>
    <cellStyle name="Normal 14 20 2 2 5 4" xfId="16527"/>
    <cellStyle name="Normal 14 20 2 2 6" xfId="16528"/>
    <cellStyle name="Normal 14 20 2 2 7" xfId="16529"/>
    <cellStyle name="Normal 14 20 2 2 8" xfId="16530"/>
    <cellStyle name="Normal 14 20 2 2 9" xfId="16531"/>
    <cellStyle name="Normal 14 20 2 3" xfId="16532"/>
    <cellStyle name="Normal 14 20 2 3 2" xfId="16533"/>
    <cellStyle name="Normal 14 20 2 3 2 2" xfId="16534"/>
    <cellStyle name="Normal 14 20 2 3 2 2 2" xfId="16535"/>
    <cellStyle name="Normal 14 20 2 3 2 2 2 2" xfId="16536"/>
    <cellStyle name="Normal 14 20 2 3 2 2 2 3" xfId="16537"/>
    <cellStyle name="Normal 14 20 2 3 2 2 2 4" xfId="16538"/>
    <cellStyle name="Normal 14 20 2 3 2 2 3" xfId="16539"/>
    <cellStyle name="Normal 14 20 2 3 2 2 4" xfId="16540"/>
    <cellStyle name="Normal 14 20 2 3 2 2 5" xfId="16541"/>
    <cellStyle name="Normal 14 20 2 3 2 3" xfId="16542"/>
    <cellStyle name="Normal 14 20 2 3 2 3 2" xfId="16543"/>
    <cellStyle name="Normal 14 20 2 3 2 3 3" xfId="16544"/>
    <cellStyle name="Normal 14 20 2 3 2 3 4" xfId="16545"/>
    <cellStyle name="Normal 14 20 2 3 2 4" xfId="16546"/>
    <cellStyle name="Normal 14 20 2 3 2 5" xfId="16547"/>
    <cellStyle name="Normal 14 20 2 3 2 6" xfId="16548"/>
    <cellStyle name="Normal 14 20 2 3 3" xfId="16549"/>
    <cellStyle name="Normal 14 20 2 3 3 2" xfId="16550"/>
    <cellStyle name="Normal 14 20 2 3 3 2 2" xfId="16551"/>
    <cellStyle name="Normal 14 20 2 3 3 2 3" xfId="16552"/>
    <cellStyle name="Normal 14 20 2 3 3 2 4" xfId="16553"/>
    <cellStyle name="Normal 14 20 2 3 3 3" xfId="16554"/>
    <cellStyle name="Normal 14 20 2 3 3 4" xfId="16555"/>
    <cellStyle name="Normal 14 20 2 3 3 5" xfId="16556"/>
    <cellStyle name="Normal 14 20 2 3 3 6" xfId="16557"/>
    <cellStyle name="Normal 14 20 2 3 4" xfId="16558"/>
    <cellStyle name="Normal 14 20 2 3 4 2" xfId="16559"/>
    <cellStyle name="Normal 14 20 2 3 4 3" xfId="16560"/>
    <cellStyle name="Normal 14 20 2 3 4 4" xfId="16561"/>
    <cellStyle name="Normal 14 20 2 3 5" xfId="16562"/>
    <cellStyle name="Normal 14 20 2 3 6" xfId="16563"/>
    <cellStyle name="Normal 14 20 2 3 7" xfId="16564"/>
    <cellStyle name="Normal 14 20 2 3 8" xfId="16565"/>
    <cellStyle name="Normal 14 20 2 4" xfId="16566"/>
    <cellStyle name="Normal 14 20 2 4 2" xfId="16567"/>
    <cellStyle name="Normal 14 20 2 4 2 2" xfId="16568"/>
    <cellStyle name="Normal 14 20 2 4 2 2 2" xfId="16569"/>
    <cellStyle name="Normal 14 20 2 4 2 2 3" xfId="16570"/>
    <cellStyle name="Normal 14 20 2 4 2 2 4" xfId="16571"/>
    <cellStyle name="Normal 14 20 2 4 2 3" xfId="16572"/>
    <cellStyle name="Normal 14 20 2 4 2 4" xfId="16573"/>
    <cellStyle name="Normal 14 20 2 4 2 5" xfId="16574"/>
    <cellStyle name="Normal 14 20 2 4 3" xfId="16575"/>
    <cellStyle name="Normal 14 20 2 4 3 2" xfId="16576"/>
    <cellStyle name="Normal 14 20 2 4 3 3" xfId="16577"/>
    <cellStyle name="Normal 14 20 2 4 3 4" xfId="16578"/>
    <cellStyle name="Normal 14 20 2 4 4" xfId="16579"/>
    <cellStyle name="Normal 14 20 2 4 5" xfId="16580"/>
    <cellStyle name="Normal 14 20 2 4 6" xfId="16581"/>
    <cellStyle name="Normal 14 20 2 5" xfId="16582"/>
    <cellStyle name="Normal 14 20 2 5 2" xfId="16583"/>
    <cellStyle name="Normal 14 20 2 5 2 2" xfId="16584"/>
    <cellStyle name="Normal 14 20 2 5 2 3" xfId="16585"/>
    <cellStyle name="Normal 14 20 2 5 2 4" xfId="16586"/>
    <cellStyle name="Normal 14 20 2 5 3" xfId="16587"/>
    <cellStyle name="Normal 14 20 2 5 4" xfId="16588"/>
    <cellStyle name="Normal 14 20 2 5 5" xfId="16589"/>
    <cellStyle name="Normal 14 20 2 5 6" xfId="16590"/>
    <cellStyle name="Normal 14 20 2 6" xfId="16591"/>
    <cellStyle name="Normal 14 20 2 6 2" xfId="16592"/>
    <cellStyle name="Normal 14 20 2 6 3" xfId="16593"/>
    <cellStyle name="Normal 14 20 2 6 4" xfId="16594"/>
    <cellStyle name="Normal 14 20 2 7" xfId="16595"/>
    <cellStyle name="Normal 14 20 2 8" xfId="16596"/>
    <cellStyle name="Normal 14 20 2 9" xfId="16597"/>
    <cellStyle name="Normal 14 20 3" xfId="16598"/>
    <cellStyle name="Normal 14 20 3 2" xfId="16599"/>
    <cellStyle name="Normal 14 20 3 2 2" xfId="16600"/>
    <cellStyle name="Normal 14 20 3 2 2 2" xfId="16601"/>
    <cellStyle name="Normal 14 20 3 2 2 2 2" xfId="16602"/>
    <cellStyle name="Normal 14 20 3 2 2 2 2 2" xfId="16603"/>
    <cellStyle name="Normal 14 20 3 2 2 2 2 3" xfId="16604"/>
    <cellStyle name="Normal 14 20 3 2 2 2 2 4" xfId="16605"/>
    <cellStyle name="Normal 14 20 3 2 2 2 3" xfId="16606"/>
    <cellStyle name="Normal 14 20 3 2 2 2 4" xfId="16607"/>
    <cellStyle name="Normal 14 20 3 2 2 2 5" xfId="16608"/>
    <cellStyle name="Normal 14 20 3 2 2 3" xfId="16609"/>
    <cellStyle name="Normal 14 20 3 2 2 3 2" xfId="16610"/>
    <cellStyle name="Normal 14 20 3 2 2 3 3" xfId="16611"/>
    <cellStyle name="Normal 14 20 3 2 2 3 4" xfId="16612"/>
    <cellStyle name="Normal 14 20 3 2 2 4" xfId="16613"/>
    <cellStyle name="Normal 14 20 3 2 2 5" xfId="16614"/>
    <cellStyle name="Normal 14 20 3 2 2 6" xfId="16615"/>
    <cellStyle name="Normal 14 20 3 2 3" xfId="16616"/>
    <cellStyle name="Normal 14 20 3 2 3 2" xfId="16617"/>
    <cellStyle name="Normal 14 20 3 2 3 2 2" xfId="16618"/>
    <cellStyle name="Normal 14 20 3 2 3 2 3" xfId="16619"/>
    <cellStyle name="Normal 14 20 3 2 3 2 4" xfId="16620"/>
    <cellStyle name="Normal 14 20 3 2 3 3" xfId="16621"/>
    <cellStyle name="Normal 14 20 3 2 3 4" xfId="16622"/>
    <cellStyle name="Normal 14 20 3 2 3 5" xfId="16623"/>
    <cellStyle name="Normal 14 20 3 2 3 6" xfId="16624"/>
    <cellStyle name="Normal 14 20 3 2 4" xfId="16625"/>
    <cellStyle name="Normal 14 20 3 2 4 2" xfId="16626"/>
    <cellStyle name="Normal 14 20 3 2 4 3" xfId="16627"/>
    <cellStyle name="Normal 14 20 3 2 4 4" xfId="16628"/>
    <cellStyle name="Normal 14 20 3 2 5" xfId="16629"/>
    <cellStyle name="Normal 14 20 3 2 6" xfId="16630"/>
    <cellStyle name="Normal 14 20 3 2 7" xfId="16631"/>
    <cellStyle name="Normal 14 20 3 2 8" xfId="16632"/>
    <cellStyle name="Normal 14 20 3 3" xfId="16633"/>
    <cellStyle name="Normal 14 20 3 3 2" xfId="16634"/>
    <cellStyle name="Normal 14 20 3 3 2 2" xfId="16635"/>
    <cellStyle name="Normal 14 20 3 3 2 2 2" xfId="16636"/>
    <cellStyle name="Normal 14 20 3 3 2 2 3" xfId="16637"/>
    <cellStyle name="Normal 14 20 3 3 2 2 4" xfId="16638"/>
    <cellStyle name="Normal 14 20 3 3 2 3" xfId="16639"/>
    <cellStyle name="Normal 14 20 3 3 2 4" xfId="16640"/>
    <cellStyle name="Normal 14 20 3 3 2 5" xfId="16641"/>
    <cellStyle name="Normal 14 20 3 3 3" xfId="16642"/>
    <cellStyle name="Normal 14 20 3 3 3 2" xfId="16643"/>
    <cellStyle name="Normal 14 20 3 3 3 3" xfId="16644"/>
    <cellStyle name="Normal 14 20 3 3 3 4" xfId="16645"/>
    <cellStyle name="Normal 14 20 3 3 4" xfId="16646"/>
    <cellStyle name="Normal 14 20 3 3 5" xfId="16647"/>
    <cellStyle name="Normal 14 20 3 3 6" xfId="16648"/>
    <cellStyle name="Normal 14 20 3 4" xfId="16649"/>
    <cellStyle name="Normal 14 20 3 4 2" xfId="16650"/>
    <cellStyle name="Normal 14 20 3 4 2 2" xfId="16651"/>
    <cellStyle name="Normal 14 20 3 4 2 3" xfId="16652"/>
    <cellStyle name="Normal 14 20 3 4 2 4" xfId="16653"/>
    <cellStyle name="Normal 14 20 3 4 3" xfId="16654"/>
    <cellStyle name="Normal 14 20 3 4 4" xfId="16655"/>
    <cellStyle name="Normal 14 20 3 4 5" xfId="16656"/>
    <cellStyle name="Normal 14 20 3 4 6" xfId="16657"/>
    <cellStyle name="Normal 14 20 3 5" xfId="16658"/>
    <cellStyle name="Normal 14 20 3 5 2" xfId="16659"/>
    <cellStyle name="Normal 14 20 3 5 3" xfId="16660"/>
    <cellStyle name="Normal 14 20 3 5 4" xfId="16661"/>
    <cellStyle name="Normal 14 20 3 6" xfId="16662"/>
    <cellStyle name="Normal 14 20 3 7" xfId="16663"/>
    <cellStyle name="Normal 14 20 3 8" xfId="16664"/>
    <cellStyle name="Normal 14 20 3 9" xfId="16665"/>
    <cellStyle name="Normal 14 20 4" xfId="16666"/>
    <cellStyle name="Normal 14 20 4 2" xfId="16667"/>
    <cellStyle name="Normal 14 20 4 2 2" xfId="16668"/>
    <cellStyle name="Normal 14 20 4 2 2 2" xfId="16669"/>
    <cellStyle name="Normal 14 20 4 2 2 2 2" xfId="16670"/>
    <cellStyle name="Normal 14 20 4 2 2 2 2 2" xfId="16671"/>
    <cellStyle name="Normal 14 20 4 2 2 2 2 3" xfId="16672"/>
    <cellStyle name="Normal 14 20 4 2 2 2 2 4" xfId="16673"/>
    <cellStyle name="Normal 14 20 4 2 2 2 3" xfId="16674"/>
    <cellStyle name="Normal 14 20 4 2 2 2 4" xfId="16675"/>
    <cellStyle name="Normal 14 20 4 2 2 2 5" xfId="16676"/>
    <cellStyle name="Normal 14 20 4 2 2 3" xfId="16677"/>
    <cellStyle name="Normal 14 20 4 2 2 3 2" xfId="16678"/>
    <cellStyle name="Normal 14 20 4 2 2 3 3" xfId="16679"/>
    <cellStyle name="Normal 14 20 4 2 2 3 4" xfId="16680"/>
    <cellStyle name="Normal 14 20 4 2 2 4" xfId="16681"/>
    <cellStyle name="Normal 14 20 4 2 2 5" xfId="16682"/>
    <cellStyle name="Normal 14 20 4 2 2 6" xfId="16683"/>
    <cellStyle name="Normal 14 20 4 2 3" xfId="16684"/>
    <cellStyle name="Normal 14 20 4 2 3 2" xfId="16685"/>
    <cellStyle name="Normal 14 20 4 2 3 2 2" xfId="16686"/>
    <cellStyle name="Normal 14 20 4 2 3 2 3" xfId="16687"/>
    <cellStyle name="Normal 14 20 4 2 3 2 4" xfId="16688"/>
    <cellStyle name="Normal 14 20 4 2 3 3" xfId="16689"/>
    <cellStyle name="Normal 14 20 4 2 3 4" xfId="16690"/>
    <cellStyle name="Normal 14 20 4 2 3 5" xfId="16691"/>
    <cellStyle name="Normal 14 20 4 2 3 6" xfId="16692"/>
    <cellStyle name="Normal 14 20 4 2 4" xfId="16693"/>
    <cellStyle name="Normal 14 20 4 2 4 2" xfId="16694"/>
    <cellStyle name="Normal 14 20 4 2 4 3" xfId="16695"/>
    <cellStyle name="Normal 14 20 4 2 4 4" xfId="16696"/>
    <cellStyle name="Normal 14 20 4 2 5" xfId="16697"/>
    <cellStyle name="Normal 14 20 4 2 6" xfId="16698"/>
    <cellStyle name="Normal 14 20 4 2 7" xfId="16699"/>
    <cellStyle name="Normal 14 20 4 2 8" xfId="16700"/>
    <cellStyle name="Normal 14 20 4 3" xfId="16701"/>
    <cellStyle name="Normal 14 20 4 3 2" xfId="16702"/>
    <cellStyle name="Normal 14 20 4 3 2 2" xfId="16703"/>
    <cellStyle name="Normal 14 20 4 3 2 2 2" xfId="16704"/>
    <cellStyle name="Normal 14 20 4 3 2 2 3" xfId="16705"/>
    <cellStyle name="Normal 14 20 4 3 2 2 4" xfId="16706"/>
    <cellStyle name="Normal 14 20 4 3 2 3" xfId="16707"/>
    <cellStyle name="Normal 14 20 4 3 2 4" xfId="16708"/>
    <cellStyle name="Normal 14 20 4 3 2 5" xfId="16709"/>
    <cellStyle name="Normal 14 20 4 3 3" xfId="16710"/>
    <cellStyle name="Normal 14 20 4 3 3 2" xfId="16711"/>
    <cellStyle name="Normal 14 20 4 3 3 3" xfId="16712"/>
    <cellStyle name="Normal 14 20 4 3 3 4" xfId="16713"/>
    <cellStyle name="Normal 14 20 4 3 4" xfId="16714"/>
    <cellStyle name="Normal 14 20 4 3 5" xfId="16715"/>
    <cellStyle name="Normal 14 20 4 3 6" xfId="16716"/>
    <cellStyle name="Normal 14 20 4 4" xfId="16717"/>
    <cellStyle name="Normal 14 20 4 4 2" xfId="16718"/>
    <cellStyle name="Normal 14 20 4 4 2 2" xfId="16719"/>
    <cellStyle name="Normal 14 20 4 4 2 3" xfId="16720"/>
    <cellStyle name="Normal 14 20 4 4 2 4" xfId="16721"/>
    <cellStyle name="Normal 14 20 4 4 3" xfId="16722"/>
    <cellStyle name="Normal 14 20 4 4 4" xfId="16723"/>
    <cellStyle name="Normal 14 20 4 4 5" xfId="16724"/>
    <cellStyle name="Normal 14 20 4 4 6" xfId="16725"/>
    <cellStyle name="Normal 14 20 4 5" xfId="16726"/>
    <cellStyle name="Normal 14 20 4 5 2" xfId="16727"/>
    <cellStyle name="Normal 14 20 4 5 3" xfId="16728"/>
    <cellStyle name="Normal 14 20 4 5 4" xfId="16729"/>
    <cellStyle name="Normal 14 20 4 6" xfId="16730"/>
    <cellStyle name="Normal 14 20 4 7" xfId="16731"/>
    <cellStyle name="Normal 14 20 4 8" xfId="16732"/>
    <cellStyle name="Normal 14 20 4 9" xfId="16733"/>
    <cellStyle name="Normal 14 20 5" xfId="16734"/>
    <cellStyle name="Normal 14 20 5 2" xfId="16735"/>
    <cellStyle name="Normal 14 20 5 2 2" xfId="16736"/>
    <cellStyle name="Normal 14 20 5 2 2 2" xfId="16737"/>
    <cellStyle name="Normal 14 20 5 2 2 2 2" xfId="16738"/>
    <cellStyle name="Normal 14 20 5 2 2 2 3" xfId="16739"/>
    <cellStyle name="Normal 14 20 5 2 2 2 4" xfId="16740"/>
    <cellStyle name="Normal 14 20 5 2 2 3" xfId="16741"/>
    <cellStyle name="Normal 14 20 5 2 2 4" xfId="16742"/>
    <cellStyle name="Normal 14 20 5 2 2 5" xfId="16743"/>
    <cellStyle name="Normal 14 20 5 2 3" xfId="16744"/>
    <cellStyle name="Normal 14 20 5 2 3 2" xfId="16745"/>
    <cellStyle name="Normal 14 20 5 2 3 3" xfId="16746"/>
    <cellStyle name="Normal 14 20 5 2 3 4" xfId="16747"/>
    <cellStyle name="Normal 14 20 5 2 4" xfId="16748"/>
    <cellStyle name="Normal 14 20 5 2 5" xfId="16749"/>
    <cellStyle name="Normal 14 20 5 2 6" xfId="16750"/>
    <cellStyle name="Normal 14 20 5 3" xfId="16751"/>
    <cellStyle name="Normal 14 20 5 3 2" xfId="16752"/>
    <cellStyle name="Normal 14 20 5 3 2 2" xfId="16753"/>
    <cellStyle name="Normal 14 20 5 3 2 3" xfId="16754"/>
    <cellStyle name="Normal 14 20 5 3 2 4" xfId="16755"/>
    <cellStyle name="Normal 14 20 5 3 3" xfId="16756"/>
    <cellStyle name="Normal 14 20 5 3 4" xfId="16757"/>
    <cellStyle name="Normal 14 20 5 3 5" xfId="16758"/>
    <cellStyle name="Normal 14 20 5 3 6" xfId="16759"/>
    <cellStyle name="Normal 14 20 5 4" xfId="16760"/>
    <cellStyle name="Normal 14 20 5 4 2" xfId="16761"/>
    <cellStyle name="Normal 14 20 5 4 3" xfId="16762"/>
    <cellStyle name="Normal 14 20 5 4 4" xfId="16763"/>
    <cellStyle name="Normal 14 20 5 5" xfId="16764"/>
    <cellStyle name="Normal 14 20 5 6" xfId="16765"/>
    <cellStyle name="Normal 14 20 5 7" xfId="16766"/>
    <cellStyle name="Normal 14 20 5 8" xfId="16767"/>
    <cellStyle name="Normal 14 20 6" xfId="16768"/>
    <cellStyle name="Normal 14 20 6 2" xfId="16769"/>
    <cellStyle name="Normal 14 20 6 2 2" xfId="16770"/>
    <cellStyle name="Normal 14 20 6 2 2 2" xfId="16771"/>
    <cellStyle name="Normal 14 20 6 2 2 3" xfId="16772"/>
    <cellStyle name="Normal 14 20 6 2 2 4" xfId="16773"/>
    <cellStyle name="Normal 14 20 6 2 3" xfId="16774"/>
    <cellStyle name="Normal 14 20 6 2 4" xfId="16775"/>
    <cellStyle name="Normal 14 20 6 2 5" xfId="16776"/>
    <cellStyle name="Normal 14 20 6 3" xfId="16777"/>
    <cellStyle name="Normal 14 20 6 3 2" xfId="16778"/>
    <cellStyle name="Normal 14 20 6 3 3" xfId="16779"/>
    <cellStyle name="Normal 14 20 6 3 4" xfId="16780"/>
    <cellStyle name="Normal 14 20 6 4" xfId="16781"/>
    <cellStyle name="Normal 14 20 6 5" xfId="16782"/>
    <cellStyle name="Normal 14 20 6 6" xfId="16783"/>
    <cellStyle name="Normal 14 20 7" xfId="16784"/>
    <cellStyle name="Normal 14 20 7 2" xfId="16785"/>
    <cellStyle name="Normal 14 20 7 2 2" xfId="16786"/>
    <cellStyle name="Normal 14 20 7 2 3" xfId="16787"/>
    <cellStyle name="Normal 14 20 7 2 4" xfId="16788"/>
    <cellStyle name="Normal 14 20 7 3" xfId="16789"/>
    <cellStyle name="Normal 14 20 7 4" xfId="16790"/>
    <cellStyle name="Normal 14 20 7 5" xfId="16791"/>
    <cellStyle name="Normal 14 20 7 6" xfId="16792"/>
    <cellStyle name="Normal 14 20 8" xfId="16793"/>
    <cellStyle name="Normal 14 20 8 2" xfId="16794"/>
    <cellStyle name="Normal 14 20 8 3" xfId="16795"/>
    <cellStyle name="Normal 14 20 8 4" xfId="16796"/>
    <cellStyle name="Normal 14 20 9" xfId="16797"/>
    <cellStyle name="Normal 14 21" xfId="16798"/>
    <cellStyle name="Normal 14 21 10" xfId="16799"/>
    <cellStyle name="Normal 14 21 11" xfId="16800"/>
    <cellStyle name="Normal 14 21 12" xfId="16801"/>
    <cellStyle name="Normal 14 21 2" xfId="16802"/>
    <cellStyle name="Normal 14 21 2 10" xfId="16803"/>
    <cellStyle name="Normal 14 21 2 2" xfId="16804"/>
    <cellStyle name="Normal 14 21 2 2 2" xfId="16805"/>
    <cellStyle name="Normal 14 21 2 2 2 2" xfId="16806"/>
    <cellStyle name="Normal 14 21 2 2 2 2 2" xfId="16807"/>
    <cellStyle name="Normal 14 21 2 2 2 2 2 2" xfId="16808"/>
    <cellStyle name="Normal 14 21 2 2 2 2 2 2 2" xfId="16809"/>
    <cellStyle name="Normal 14 21 2 2 2 2 2 2 3" xfId="16810"/>
    <cellStyle name="Normal 14 21 2 2 2 2 2 2 4" xfId="16811"/>
    <cellStyle name="Normal 14 21 2 2 2 2 2 3" xfId="16812"/>
    <cellStyle name="Normal 14 21 2 2 2 2 2 4" xfId="16813"/>
    <cellStyle name="Normal 14 21 2 2 2 2 2 5" xfId="16814"/>
    <cellStyle name="Normal 14 21 2 2 2 2 3" xfId="16815"/>
    <cellStyle name="Normal 14 21 2 2 2 2 3 2" xfId="16816"/>
    <cellStyle name="Normal 14 21 2 2 2 2 3 3" xfId="16817"/>
    <cellStyle name="Normal 14 21 2 2 2 2 3 4" xfId="16818"/>
    <cellStyle name="Normal 14 21 2 2 2 2 4" xfId="16819"/>
    <cellStyle name="Normal 14 21 2 2 2 2 5" xfId="16820"/>
    <cellStyle name="Normal 14 21 2 2 2 2 6" xfId="16821"/>
    <cellStyle name="Normal 14 21 2 2 2 3" xfId="16822"/>
    <cellStyle name="Normal 14 21 2 2 2 3 2" xfId="16823"/>
    <cellStyle name="Normal 14 21 2 2 2 3 2 2" xfId="16824"/>
    <cellStyle name="Normal 14 21 2 2 2 3 2 3" xfId="16825"/>
    <cellStyle name="Normal 14 21 2 2 2 3 2 4" xfId="16826"/>
    <cellStyle name="Normal 14 21 2 2 2 3 3" xfId="16827"/>
    <cellStyle name="Normal 14 21 2 2 2 3 4" xfId="16828"/>
    <cellStyle name="Normal 14 21 2 2 2 3 5" xfId="16829"/>
    <cellStyle name="Normal 14 21 2 2 2 3 6" xfId="16830"/>
    <cellStyle name="Normal 14 21 2 2 2 4" xfId="16831"/>
    <cellStyle name="Normal 14 21 2 2 2 4 2" xfId="16832"/>
    <cellStyle name="Normal 14 21 2 2 2 4 3" xfId="16833"/>
    <cellStyle name="Normal 14 21 2 2 2 4 4" xfId="16834"/>
    <cellStyle name="Normal 14 21 2 2 2 5" xfId="16835"/>
    <cellStyle name="Normal 14 21 2 2 2 6" xfId="16836"/>
    <cellStyle name="Normal 14 21 2 2 2 7" xfId="16837"/>
    <cellStyle name="Normal 14 21 2 2 2 8" xfId="16838"/>
    <cellStyle name="Normal 14 21 2 2 3" xfId="16839"/>
    <cellStyle name="Normal 14 21 2 2 3 2" xfId="16840"/>
    <cellStyle name="Normal 14 21 2 2 3 2 2" xfId="16841"/>
    <cellStyle name="Normal 14 21 2 2 3 2 2 2" xfId="16842"/>
    <cellStyle name="Normal 14 21 2 2 3 2 2 3" xfId="16843"/>
    <cellStyle name="Normal 14 21 2 2 3 2 2 4" xfId="16844"/>
    <cellStyle name="Normal 14 21 2 2 3 2 3" xfId="16845"/>
    <cellStyle name="Normal 14 21 2 2 3 2 4" xfId="16846"/>
    <cellStyle name="Normal 14 21 2 2 3 2 5" xfId="16847"/>
    <cellStyle name="Normal 14 21 2 2 3 3" xfId="16848"/>
    <cellStyle name="Normal 14 21 2 2 3 3 2" xfId="16849"/>
    <cellStyle name="Normal 14 21 2 2 3 3 3" xfId="16850"/>
    <cellStyle name="Normal 14 21 2 2 3 3 4" xfId="16851"/>
    <cellStyle name="Normal 14 21 2 2 3 4" xfId="16852"/>
    <cellStyle name="Normal 14 21 2 2 3 5" xfId="16853"/>
    <cellStyle name="Normal 14 21 2 2 3 6" xfId="16854"/>
    <cellStyle name="Normal 14 21 2 2 4" xfId="16855"/>
    <cellStyle name="Normal 14 21 2 2 4 2" xfId="16856"/>
    <cellStyle name="Normal 14 21 2 2 4 2 2" xfId="16857"/>
    <cellStyle name="Normal 14 21 2 2 4 2 3" xfId="16858"/>
    <cellStyle name="Normal 14 21 2 2 4 2 4" xfId="16859"/>
    <cellStyle name="Normal 14 21 2 2 4 3" xfId="16860"/>
    <cellStyle name="Normal 14 21 2 2 4 4" xfId="16861"/>
    <cellStyle name="Normal 14 21 2 2 4 5" xfId="16862"/>
    <cellStyle name="Normal 14 21 2 2 4 6" xfId="16863"/>
    <cellStyle name="Normal 14 21 2 2 5" xfId="16864"/>
    <cellStyle name="Normal 14 21 2 2 5 2" xfId="16865"/>
    <cellStyle name="Normal 14 21 2 2 5 3" xfId="16866"/>
    <cellStyle name="Normal 14 21 2 2 5 4" xfId="16867"/>
    <cellStyle name="Normal 14 21 2 2 6" xfId="16868"/>
    <cellStyle name="Normal 14 21 2 2 7" xfId="16869"/>
    <cellStyle name="Normal 14 21 2 2 8" xfId="16870"/>
    <cellStyle name="Normal 14 21 2 2 9" xfId="16871"/>
    <cellStyle name="Normal 14 21 2 3" xfId="16872"/>
    <cellStyle name="Normal 14 21 2 3 2" xfId="16873"/>
    <cellStyle name="Normal 14 21 2 3 2 2" xfId="16874"/>
    <cellStyle name="Normal 14 21 2 3 2 2 2" xfId="16875"/>
    <cellStyle name="Normal 14 21 2 3 2 2 2 2" xfId="16876"/>
    <cellStyle name="Normal 14 21 2 3 2 2 2 3" xfId="16877"/>
    <cellStyle name="Normal 14 21 2 3 2 2 2 4" xfId="16878"/>
    <cellStyle name="Normal 14 21 2 3 2 2 3" xfId="16879"/>
    <cellStyle name="Normal 14 21 2 3 2 2 4" xfId="16880"/>
    <cellStyle name="Normal 14 21 2 3 2 2 5" xfId="16881"/>
    <cellStyle name="Normal 14 21 2 3 2 3" xfId="16882"/>
    <cellStyle name="Normal 14 21 2 3 2 3 2" xfId="16883"/>
    <cellStyle name="Normal 14 21 2 3 2 3 3" xfId="16884"/>
    <cellStyle name="Normal 14 21 2 3 2 3 4" xfId="16885"/>
    <cellStyle name="Normal 14 21 2 3 2 4" xfId="16886"/>
    <cellStyle name="Normal 14 21 2 3 2 5" xfId="16887"/>
    <cellStyle name="Normal 14 21 2 3 2 6" xfId="16888"/>
    <cellStyle name="Normal 14 21 2 3 3" xfId="16889"/>
    <cellStyle name="Normal 14 21 2 3 3 2" xfId="16890"/>
    <cellStyle name="Normal 14 21 2 3 3 2 2" xfId="16891"/>
    <cellStyle name="Normal 14 21 2 3 3 2 3" xfId="16892"/>
    <cellStyle name="Normal 14 21 2 3 3 2 4" xfId="16893"/>
    <cellStyle name="Normal 14 21 2 3 3 3" xfId="16894"/>
    <cellStyle name="Normal 14 21 2 3 3 4" xfId="16895"/>
    <cellStyle name="Normal 14 21 2 3 3 5" xfId="16896"/>
    <cellStyle name="Normal 14 21 2 3 3 6" xfId="16897"/>
    <cellStyle name="Normal 14 21 2 3 4" xfId="16898"/>
    <cellStyle name="Normal 14 21 2 3 4 2" xfId="16899"/>
    <cellStyle name="Normal 14 21 2 3 4 3" xfId="16900"/>
    <cellStyle name="Normal 14 21 2 3 4 4" xfId="16901"/>
    <cellStyle name="Normal 14 21 2 3 5" xfId="16902"/>
    <cellStyle name="Normal 14 21 2 3 6" xfId="16903"/>
    <cellStyle name="Normal 14 21 2 3 7" xfId="16904"/>
    <cellStyle name="Normal 14 21 2 3 8" xfId="16905"/>
    <cellStyle name="Normal 14 21 2 4" xfId="16906"/>
    <cellStyle name="Normal 14 21 2 4 2" xfId="16907"/>
    <cellStyle name="Normal 14 21 2 4 2 2" xfId="16908"/>
    <cellStyle name="Normal 14 21 2 4 2 2 2" xfId="16909"/>
    <cellStyle name="Normal 14 21 2 4 2 2 3" xfId="16910"/>
    <cellStyle name="Normal 14 21 2 4 2 2 4" xfId="16911"/>
    <cellStyle name="Normal 14 21 2 4 2 3" xfId="16912"/>
    <cellStyle name="Normal 14 21 2 4 2 4" xfId="16913"/>
    <cellStyle name="Normal 14 21 2 4 2 5" xfId="16914"/>
    <cellStyle name="Normal 14 21 2 4 3" xfId="16915"/>
    <cellStyle name="Normal 14 21 2 4 3 2" xfId="16916"/>
    <cellStyle name="Normal 14 21 2 4 3 3" xfId="16917"/>
    <cellStyle name="Normal 14 21 2 4 3 4" xfId="16918"/>
    <cellStyle name="Normal 14 21 2 4 4" xfId="16919"/>
    <cellStyle name="Normal 14 21 2 4 5" xfId="16920"/>
    <cellStyle name="Normal 14 21 2 4 6" xfId="16921"/>
    <cellStyle name="Normal 14 21 2 5" xfId="16922"/>
    <cellStyle name="Normal 14 21 2 5 2" xfId="16923"/>
    <cellStyle name="Normal 14 21 2 5 2 2" xfId="16924"/>
    <cellStyle name="Normal 14 21 2 5 2 3" xfId="16925"/>
    <cellStyle name="Normal 14 21 2 5 2 4" xfId="16926"/>
    <cellStyle name="Normal 14 21 2 5 3" xfId="16927"/>
    <cellStyle name="Normal 14 21 2 5 4" xfId="16928"/>
    <cellStyle name="Normal 14 21 2 5 5" xfId="16929"/>
    <cellStyle name="Normal 14 21 2 5 6" xfId="16930"/>
    <cellStyle name="Normal 14 21 2 6" xfId="16931"/>
    <cellStyle name="Normal 14 21 2 6 2" xfId="16932"/>
    <cellStyle name="Normal 14 21 2 6 3" xfId="16933"/>
    <cellStyle name="Normal 14 21 2 6 4" xfId="16934"/>
    <cellStyle name="Normal 14 21 2 7" xfId="16935"/>
    <cellStyle name="Normal 14 21 2 8" xfId="16936"/>
    <cellStyle name="Normal 14 21 2 9" xfId="16937"/>
    <cellStyle name="Normal 14 21 3" xfId="16938"/>
    <cellStyle name="Normal 14 21 3 2" xfId="16939"/>
    <cellStyle name="Normal 14 21 3 2 2" xfId="16940"/>
    <cellStyle name="Normal 14 21 3 2 2 2" xfId="16941"/>
    <cellStyle name="Normal 14 21 3 2 2 2 2" xfId="16942"/>
    <cellStyle name="Normal 14 21 3 2 2 2 2 2" xfId="16943"/>
    <cellStyle name="Normal 14 21 3 2 2 2 2 3" xfId="16944"/>
    <cellStyle name="Normal 14 21 3 2 2 2 2 4" xfId="16945"/>
    <cellStyle name="Normal 14 21 3 2 2 2 3" xfId="16946"/>
    <cellStyle name="Normal 14 21 3 2 2 2 4" xfId="16947"/>
    <cellStyle name="Normal 14 21 3 2 2 2 5" xfId="16948"/>
    <cellStyle name="Normal 14 21 3 2 2 3" xfId="16949"/>
    <cellStyle name="Normal 14 21 3 2 2 3 2" xfId="16950"/>
    <cellStyle name="Normal 14 21 3 2 2 3 3" xfId="16951"/>
    <cellStyle name="Normal 14 21 3 2 2 3 4" xfId="16952"/>
    <cellStyle name="Normal 14 21 3 2 2 4" xfId="16953"/>
    <cellStyle name="Normal 14 21 3 2 2 5" xfId="16954"/>
    <cellStyle name="Normal 14 21 3 2 2 6" xfId="16955"/>
    <cellStyle name="Normal 14 21 3 2 3" xfId="16956"/>
    <cellStyle name="Normal 14 21 3 2 3 2" xfId="16957"/>
    <cellStyle name="Normal 14 21 3 2 3 2 2" xfId="16958"/>
    <cellStyle name="Normal 14 21 3 2 3 2 3" xfId="16959"/>
    <cellStyle name="Normal 14 21 3 2 3 2 4" xfId="16960"/>
    <cellStyle name="Normal 14 21 3 2 3 3" xfId="16961"/>
    <cellStyle name="Normal 14 21 3 2 3 4" xfId="16962"/>
    <cellStyle name="Normal 14 21 3 2 3 5" xfId="16963"/>
    <cellStyle name="Normal 14 21 3 2 3 6" xfId="16964"/>
    <cellStyle name="Normal 14 21 3 2 4" xfId="16965"/>
    <cellStyle name="Normal 14 21 3 2 4 2" xfId="16966"/>
    <cellStyle name="Normal 14 21 3 2 4 3" xfId="16967"/>
    <cellStyle name="Normal 14 21 3 2 4 4" xfId="16968"/>
    <cellStyle name="Normal 14 21 3 2 5" xfId="16969"/>
    <cellStyle name="Normal 14 21 3 2 6" xfId="16970"/>
    <cellStyle name="Normal 14 21 3 2 7" xfId="16971"/>
    <cellStyle name="Normal 14 21 3 2 8" xfId="16972"/>
    <cellStyle name="Normal 14 21 3 3" xfId="16973"/>
    <cellStyle name="Normal 14 21 3 3 2" xfId="16974"/>
    <cellStyle name="Normal 14 21 3 3 2 2" xfId="16975"/>
    <cellStyle name="Normal 14 21 3 3 2 2 2" xfId="16976"/>
    <cellStyle name="Normal 14 21 3 3 2 2 3" xfId="16977"/>
    <cellStyle name="Normal 14 21 3 3 2 2 4" xfId="16978"/>
    <cellStyle name="Normal 14 21 3 3 2 3" xfId="16979"/>
    <cellStyle name="Normal 14 21 3 3 2 4" xfId="16980"/>
    <cellStyle name="Normal 14 21 3 3 2 5" xfId="16981"/>
    <cellStyle name="Normal 14 21 3 3 3" xfId="16982"/>
    <cellStyle name="Normal 14 21 3 3 3 2" xfId="16983"/>
    <cellStyle name="Normal 14 21 3 3 3 3" xfId="16984"/>
    <cellStyle name="Normal 14 21 3 3 3 4" xfId="16985"/>
    <cellStyle name="Normal 14 21 3 3 4" xfId="16986"/>
    <cellStyle name="Normal 14 21 3 3 5" xfId="16987"/>
    <cellStyle name="Normal 14 21 3 3 6" xfId="16988"/>
    <cellStyle name="Normal 14 21 3 4" xfId="16989"/>
    <cellStyle name="Normal 14 21 3 4 2" xfId="16990"/>
    <cellStyle name="Normal 14 21 3 4 2 2" xfId="16991"/>
    <cellStyle name="Normal 14 21 3 4 2 3" xfId="16992"/>
    <cellStyle name="Normal 14 21 3 4 2 4" xfId="16993"/>
    <cellStyle name="Normal 14 21 3 4 3" xfId="16994"/>
    <cellStyle name="Normal 14 21 3 4 4" xfId="16995"/>
    <cellStyle name="Normal 14 21 3 4 5" xfId="16996"/>
    <cellStyle name="Normal 14 21 3 4 6" xfId="16997"/>
    <cellStyle name="Normal 14 21 3 5" xfId="16998"/>
    <cellStyle name="Normal 14 21 3 5 2" xfId="16999"/>
    <cellStyle name="Normal 14 21 3 5 3" xfId="17000"/>
    <cellStyle name="Normal 14 21 3 5 4" xfId="17001"/>
    <cellStyle name="Normal 14 21 3 6" xfId="17002"/>
    <cellStyle name="Normal 14 21 3 7" xfId="17003"/>
    <cellStyle name="Normal 14 21 3 8" xfId="17004"/>
    <cellStyle name="Normal 14 21 3 9" xfId="17005"/>
    <cellStyle name="Normal 14 21 4" xfId="17006"/>
    <cellStyle name="Normal 14 21 4 2" xfId="17007"/>
    <cellStyle name="Normal 14 21 4 2 2" xfId="17008"/>
    <cellStyle name="Normal 14 21 4 2 2 2" xfId="17009"/>
    <cellStyle name="Normal 14 21 4 2 2 2 2" xfId="17010"/>
    <cellStyle name="Normal 14 21 4 2 2 2 2 2" xfId="17011"/>
    <cellStyle name="Normal 14 21 4 2 2 2 2 3" xfId="17012"/>
    <cellStyle name="Normal 14 21 4 2 2 2 2 4" xfId="17013"/>
    <cellStyle name="Normal 14 21 4 2 2 2 3" xfId="17014"/>
    <cellStyle name="Normal 14 21 4 2 2 2 4" xfId="17015"/>
    <cellStyle name="Normal 14 21 4 2 2 2 5" xfId="17016"/>
    <cellStyle name="Normal 14 21 4 2 2 3" xfId="17017"/>
    <cellStyle name="Normal 14 21 4 2 2 3 2" xfId="17018"/>
    <cellStyle name="Normal 14 21 4 2 2 3 3" xfId="17019"/>
    <cellStyle name="Normal 14 21 4 2 2 3 4" xfId="17020"/>
    <cellStyle name="Normal 14 21 4 2 2 4" xfId="17021"/>
    <cellStyle name="Normal 14 21 4 2 2 5" xfId="17022"/>
    <cellStyle name="Normal 14 21 4 2 2 6" xfId="17023"/>
    <cellStyle name="Normal 14 21 4 2 3" xfId="17024"/>
    <cellStyle name="Normal 14 21 4 2 3 2" xfId="17025"/>
    <cellStyle name="Normal 14 21 4 2 3 2 2" xfId="17026"/>
    <cellStyle name="Normal 14 21 4 2 3 2 3" xfId="17027"/>
    <cellStyle name="Normal 14 21 4 2 3 2 4" xfId="17028"/>
    <cellStyle name="Normal 14 21 4 2 3 3" xfId="17029"/>
    <cellStyle name="Normal 14 21 4 2 3 4" xfId="17030"/>
    <cellStyle name="Normal 14 21 4 2 3 5" xfId="17031"/>
    <cellStyle name="Normal 14 21 4 2 3 6" xfId="17032"/>
    <cellStyle name="Normal 14 21 4 2 4" xfId="17033"/>
    <cellStyle name="Normal 14 21 4 2 4 2" xfId="17034"/>
    <cellStyle name="Normal 14 21 4 2 4 3" xfId="17035"/>
    <cellStyle name="Normal 14 21 4 2 4 4" xfId="17036"/>
    <cellStyle name="Normal 14 21 4 2 5" xfId="17037"/>
    <cellStyle name="Normal 14 21 4 2 6" xfId="17038"/>
    <cellStyle name="Normal 14 21 4 2 7" xfId="17039"/>
    <cellStyle name="Normal 14 21 4 2 8" xfId="17040"/>
    <cellStyle name="Normal 14 21 4 3" xfId="17041"/>
    <cellStyle name="Normal 14 21 4 3 2" xfId="17042"/>
    <cellStyle name="Normal 14 21 4 3 2 2" xfId="17043"/>
    <cellStyle name="Normal 14 21 4 3 2 2 2" xfId="17044"/>
    <cellStyle name="Normal 14 21 4 3 2 2 3" xfId="17045"/>
    <cellStyle name="Normal 14 21 4 3 2 2 4" xfId="17046"/>
    <cellStyle name="Normal 14 21 4 3 2 3" xfId="17047"/>
    <cellStyle name="Normal 14 21 4 3 2 4" xfId="17048"/>
    <cellStyle name="Normal 14 21 4 3 2 5" xfId="17049"/>
    <cellStyle name="Normal 14 21 4 3 3" xfId="17050"/>
    <cellStyle name="Normal 14 21 4 3 3 2" xfId="17051"/>
    <cellStyle name="Normal 14 21 4 3 3 3" xfId="17052"/>
    <cellStyle name="Normal 14 21 4 3 3 4" xfId="17053"/>
    <cellStyle name="Normal 14 21 4 3 4" xfId="17054"/>
    <cellStyle name="Normal 14 21 4 3 5" xfId="17055"/>
    <cellStyle name="Normal 14 21 4 3 6" xfId="17056"/>
    <cellStyle name="Normal 14 21 4 4" xfId="17057"/>
    <cellStyle name="Normal 14 21 4 4 2" xfId="17058"/>
    <cellStyle name="Normal 14 21 4 4 2 2" xfId="17059"/>
    <cellStyle name="Normal 14 21 4 4 2 3" xfId="17060"/>
    <cellStyle name="Normal 14 21 4 4 2 4" xfId="17061"/>
    <cellStyle name="Normal 14 21 4 4 3" xfId="17062"/>
    <cellStyle name="Normal 14 21 4 4 4" xfId="17063"/>
    <cellStyle name="Normal 14 21 4 4 5" xfId="17064"/>
    <cellStyle name="Normal 14 21 4 4 6" xfId="17065"/>
    <cellStyle name="Normal 14 21 4 5" xfId="17066"/>
    <cellStyle name="Normal 14 21 4 5 2" xfId="17067"/>
    <cellStyle name="Normal 14 21 4 5 3" xfId="17068"/>
    <cellStyle name="Normal 14 21 4 5 4" xfId="17069"/>
    <cellStyle name="Normal 14 21 4 6" xfId="17070"/>
    <cellStyle name="Normal 14 21 4 7" xfId="17071"/>
    <cellStyle name="Normal 14 21 4 8" xfId="17072"/>
    <cellStyle name="Normal 14 21 4 9" xfId="17073"/>
    <cellStyle name="Normal 14 21 5" xfId="17074"/>
    <cellStyle name="Normal 14 21 5 2" xfId="17075"/>
    <cellStyle name="Normal 14 21 5 2 2" xfId="17076"/>
    <cellStyle name="Normal 14 21 5 2 2 2" xfId="17077"/>
    <cellStyle name="Normal 14 21 5 2 2 2 2" xfId="17078"/>
    <cellStyle name="Normal 14 21 5 2 2 2 3" xfId="17079"/>
    <cellStyle name="Normal 14 21 5 2 2 2 4" xfId="17080"/>
    <cellStyle name="Normal 14 21 5 2 2 3" xfId="17081"/>
    <cellStyle name="Normal 14 21 5 2 2 4" xfId="17082"/>
    <cellStyle name="Normal 14 21 5 2 2 5" xfId="17083"/>
    <cellStyle name="Normal 14 21 5 2 3" xfId="17084"/>
    <cellStyle name="Normal 14 21 5 2 3 2" xfId="17085"/>
    <cellStyle name="Normal 14 21 5 2 3 3" xfId="17086"/>
    <cellStyle name="Normal 14 21 5 2 3 4" xfId="17087"/>
    <cellStyle name="Normal 14 21 5 2 4" xfId="17088"/>
    <cellStyle name="Normal 14 21 5 2 5" xfId="17089"/>
    <cellStyle name="Normal 14 21 5 2 6" xfId="17090"/>
    <cellStyle name="Normal 14 21 5 3" xfId="17091"/>
    <cellStyle name="Normal 14 21 5 3 2" xfId="17092"/>
    <cellStyle name="Normal 14 21 5 3 2 2" xfId="17093"/>
    <cellStyle name="Normal 14 21 5 3 2 3" xfId="17094"/>
    <cellStyle name="Normal 14 21 5 3 2 4" xfId="17095"/>
    <cellStyle name="Normal 14 21 5 3 3" xfId="17096"/>
    <cellStyle name="Normal 14 21 5 3 4" xfId="17097"/>
    <cellStyle name="Normal 14 21 5 3 5" xfId="17098"/>
    <cellStyle name="Normal 14 21 5 3 6" xfId="17099"/>
    <cellStyle name="Normal 14 21 5 4" xfId="17100"/>
    <cellStyle name="Normal 14 21 5 4 2" xfId="17101"/>
    <cellStyle name="Normal 14 21 5 4 3" xfId="17102"/>
    <cellStyle name="Normal 14 21 5 4 4" xfId="17103"/>
    <cellStyle name="Normal 14 21 5 5" xfId="17104"/>
    <cellStyle name="Normal 14 21 5 6" xfId="17105"/>
    <cellStyle name="Normal 14 21 5 7" xfId="17106"/>
    <cellStyle name="Normal 14 21 5 8" xfId="17107"/>
    <cellStyle name="Normal 14 21 6" xfId="17108"/>
    <cellStyle name="Normal 14 21 6 2" xfId="17109"/>
    <cellStyle name="Normal 14 21 6 2 2" xfId="17110"/>
    <cellStyle name="Normal 14 21 6 2 2 2" xfId="17111"/>
    <cellStyle name="Normal 14 21 6 2 2 3" xfId="17112"/>
    <cellStyle name="Normal 14 21 6 2 2 4" xfId="17113"/>
    <cellStyle name="Normal 14 21 6 2 3" xfId="17114"/>
    <cellStyle name="Normal 14 21 6 2 4" xfId="17115"/>
    <cellStyle name="Normal 14 21 6 2 5" xfId="17116"/>
    <cellStyle name="Normal 14 21 6 3" xfId="17117"/>
    <cellStyle name="Normal 14 21 6 3 2" xfId="17118"/>
    <cellStyle name="Normal 14 21 6 3 3" xfId="17119"/>
    <cellStyle name="Normal 14 21 6 3 4" xfId="17120"/>
    <cellStyle name="Normal 14 21 6 4" xfId="17121"/>
    <cellStyle name="Normal 14 21 6 5" xfId="17122"/>
    <cellStyle name="Normal 14 21 6 6" xfId="17123"/>
    <cellStyle name="Normal 14 21 7" xfId="17124"/>
    <cellStyle name="Normal 14 21 7 2" xfId="17125"/>
    <cellStyle name="Normal 14 21 7 2 2" xfId="17126"/>
    <cellStyle name="Normal 14 21 7 2 3" xfId="17127"/>
    <cellStyle name="Normal 14 21 7 2 4" xfId="17128"/>
    <cellStyle name="Normal 14 21 7 3" xfId="17129"/>
    <cellStyle name="Normal 14 21 7 4" xfId="17130"/>
    <cellStyle name="Normal 14 21 7 5" xfId="17131"/>
    <cellStyle name="Normal 14 21 7 6" xfId="17132"/>
    <cellStyle name="Normal 14 21 8" xfId="17133"/>
    <cellStyle name="Normal 14 21 8 2" xfId="17134"/>
    <cellStyle name="Normal 14 21 8 3" xfId="17135"/>
    <cellStyle name="Normal 14 21 8 4" xfId="17136"/>
    <cellStyle name="Normal 14 21 9" xfId="17137"/>
    <cellStyle name="Normal 14 22" xfId="17138"/>
    <cellStyle name="Normal 14 22 10" xfId="17139"/>
    <cellStyle name="Normal 14 22 2" xfId="17140"/>
    <cellStyle name="Normal 14 22 2 2" xfId="17141"/>
    <cellStyle name="Normal 14 22 2 2 2" xfId="17142"/>
    <cellStyle name="Normal 14 22 2 2 2 2" xfId="17143"/>
    <cellStyle name="Normal 14 22 2 2 2 2 2" xfId="17144"/>
    <cellStyle name="Normal 14 22 2 2 2 2 2 2" xfId="17145"/>
    <cellStyle name="Normal 14 22 2 2 2 2 2 3" xfId="17146"/>
    <cellStyle name="Normal 14 22 2 2 2 2 2 4" xfId="17147"/>
    <cellStyle name="Normal 14 22 2 2 2 2 3" xfId="17148"/>
    <cellStyle name="Normal 14 22 2 2 2 2 4" xfId="17149"/>
    <cellStyle name="Normal 14 22 2 2 2 2 5" xfId="17150"/>
    <cellStyle name="Normal 14 22 2 2 2 3" xfId="17151"/>
    <cellStyle name="Normal 14 22 2 2 2 3 2" xfId="17152"/>
    <cellStyle name="Normal 14 22 2 2 2 3 3" xfId="17153"/>
    <cellStyle name="Normal 14 22 2 2 2 3 4" xfId="17154"/>
    <cellStyle name="Normal 14 22 2 2 2 4" xfId="17155"/>
    <cellStyle name="Normal 14 22 2 2 2 5" xfId="17156"/>
    <cellStyle name="Normal 14 22 2 2 2 6" xfId="17157"/>
    <cellStyle name="Normal 14 22 2 2 3" xfId="17158"/>
    <cellStyle name="Normal 14 22 2 2 3 2" xfId="17159"/>
    <cellStyle name="Normal 14 22 2 2 3 2 2" xfId="17160"/>
    <cellStyle name="Normal 14 22 2 2 3 2 3" xfId="17161"/>
    <cellStyle name="Normal 14 22 2 2 3 2 4" xfId="17162"/>
    <cellStyle name="Normal 14 22 2 2 3 3" xfId="17163"/>
    <cellStyle name="Normal 14 22 2 2 3 4" xfId="17164"/>
    <cellStyle name="Normal 14 22 2 2 3 5" xfId="17165"/>
    <cellStyle name="Normal 14 22 2 2 3 6" xfId="17166"/>
    <cellStyle name="Normal 14 22 2 2 4" xfId="17167"/>
    <cellStyle name="Normal 14 22 2 2 4 2" xfId="17168"/>
    <cellStyle name="Normal 14 22 2 2 4 3" xfId="17169"/>
    <cellStyle name="Normal 14 22 2 2 4 4" xfId="17170"/>
    <cellStyle name="Normal 14 22 2 2 5" xfId="17171"/>
    <cellStyle name="Normal 14 22 2 2 6" xfId="17172"/>
    <cellStyle name="Normal 14 22 2 2 7" xfId="17173"/>
    <cellStyle name="Normal 14 22 2 2 8" xfId="17174"/>
    <cellStyle name="Normal 14 22 2 3" xfId="17175"/>
    <cellStyle name="Normal 14 22 2 3 2" xfId="17176"/>
    <cellStyle name="Normal 14 22 2 3 2 2" xfId="17177"/>
    <cellStyle name="Normal 14 22 2 3 2 2 2" xfId="17178"/>
    <cellStyle name="Normal 14 22 2 3 2 2 3" xfId="17179"/>
    <cellStyle name="Normal 14 22 2 3 2 2 4" xfId="17180"/>
    <cellStyle name="Normal 14 22 2 3 2 3" xfId="17181"/>
    <cellStyle name="Normal 14 22 2 3 2 4" xfId="17182"/>
    <cellStyle name="Normal 14 22 2 3 2 5" xfId="17183"/>
    <cellStyle name="Normal 14 22 2 3 3" xfId="17184"/>
    <cellStyle name="Normal 14 22 2 3 3 2" xfId="17185"/>
    <cellStyle name="Normal 14 22 2 3 3 3" xfId="17186"/>
    <cellStyle name="Normal 14 22 2 3 3 4" xfId="17187"/>
    <cellStyle name="Normal 14 22 2 3 4" xfId="17188"/>
    <cellStyle name="Normal 14 22 2 3 5" xfId="17189"/>
    <cellStyle name="Normal 14 22 2 3 6" xfId="17190"/>
    <cellStyle name="Normal 14 22 2 4" xfId="17191"/>
    <cellStyle name="Normal 14 22 2 4 2" xfId="17192"/>
    <cellStyle name="Normal 14 22 2 4 2 2" xfId="17193"/>
    <cellStyle name="Normal 14 22 2 4 2 3" xfId="17194"/>
    <cellStyle name="Normal 14 22 2 4 2 4" xfId="17195"/>
    <cellStyle name="Normal 14 22 2 4 3" xfId="17196"/>
    <cellStyle name="Normal 14 22 2 4 4" xfId="17197"/>
    <cellStyle name="Normal 14 22 2 4 5" xfId="17198"/>
    <cellStyle name="Normal 14 22 2 4 6" xfId="17199"/>
    <cellStyle name="Normal 14 22 2 5" xfId="17200"/>
    <cellStyle name="Normal 14 22 2 5 2" xfId="17201"/>
    <cellStyle name="Normal 14 22 2 5 3" xfId="17202"/>
    <cellStyle name="Normal 14 22 2 5 4" xfId="17203"/>
    <cellStyle name="Normal 14 22 2 6" xfId="17204"/>
    <cellStyle name="Normal 14 22 2 7" xfId="17205"/>
    <cellStyle name="Normal 14 22 2 8" xfId="17206"/>
    <cellStyle name="Normal 14 22 2 9" xfId="17207"/>
    <cellStyle name="Normal 14 22 3" xfId="17208"/>
    <cellStyle name="Normal 14 22 3 2" xfId="17209"/>
    <cellStyle name="Normal 14 22 3 2 2" xfId="17210"/>
    <cellStyle name="Normal 14 22 3 2 2 2" xfId="17211"/>
    <cellStyle name="Normal 14 22 3 2 2 2 2" xfId="17212"/>
    <cellStyle name="Normal 14 22 3 2 2 2 3" xfId="17213"/>
    <cellStyle name="Normal 14 22 3 2 2 2 4" xfId="17214"/>
    <cellStyle name="Normal 14 22 3 2 2 3" xfId="17215"/>
    <cellStyle name="Normal 14 22 3 2 2 4" xfId="17216"/>
    <cellStyle name="Normal 14 22 3 2 2 5" xfId="17217"/>
    <cellStyle name="Normal 14 22 3 2 3" xfId="17218"/>
    <cellStyle name="Normal 14 22 3 2 3 2" xfId="17219"/>
    <cellStyle name="Normal 14 22 3 2 3 3" xfId="17220"/>
    <cellStyle name="Normal 14 22 3 2 3 4" xfId="17221"/>
    <cellStyle name="Normal 14 22 3 2 4" xfId="17222"/>
    <cellStyle name="Normal 14 22 3 2 5" xfId="17223"/>
    <cellStyle name="Normal 14 22 3 2 6" xfId="17224"/>
    <cellStyle name="Normal 14 22 3 3" xfId="17225"/>
    <cellStyle name="Normal 14 22 3 3 2" xfId="17226"/>
    <cellStyle name="Normal 14 22 3 3 2 2" xfId="17227"/>
    <cellStyle name="Normal 14 22 3 3 2 3" xfId="17228"/>
    <cellStyle name="Normal 14 22 3 3 2 4" xfId="17229"/>
    <cellStyle name="Normal 14 22 3 3 3" xfId="17230"/>
    <cellStyle name="Normal 14 22 3 3 4" xfId="17231"/>
    <cellStyle name="Normal 14 22 3 3 5" xfId="17232"/>
    <cellStyle name="Normal 14 22 3 3 6" xfId="17233"/>
    <cellStyle name="Normal 14 22 3 4" xfId="17234"/>
    <cellStyle name="Normal 14 22 3 4 2" xfId="17235"/>
    <cellStyle name="Normal 14 22 3 4 3" xfId="17236"/>
    <cellStyle name="Normal 14 22 3 4 4" xfId="17237"/>
    <cellStyle name="Normal 14 22 3 5" xfId="17238"/>
    <cellStyle name="Normal 14 22 3 6" xfId="17239"/>
    <cellStyle name="Normal 14 22 3 7" xfId="17240"/>
    <cellStyle name="Normal 14 22 3 8" xfId="17241"/>
    <cellStyle name="Normal 14 22 4" xfId="17242"/>
    <cellStyle name="Normal 14 22 4 2" xfId="17243"/>
    <cellStyle name="Normal 14 22 4 2 2" xfId="17244"/>
    <cellStyle name="Normal 14 22 4 2 2 2" xfId="17245"/>
    <cellStyle name="Normal 14 22 4 2 2 3" xfId="17246"/>
    <cellStyle name="Normal 14 22 4 2 2 4" xfId="17247"/>
    <cellStyle name="Normal 14 22 4 2 3" xfId="17248"/>
    <cellStyle name="Normal 14 22 4 2 4" xfId="17249"/>
    <cellStyle name="Normal 14 22 4 2 5" xfId="17250"/>
    <cellStyle name="Normal 14 22 4 3" xfId="17251"/>
    <cellStyle name="Normal 14 22 4 3 2" xfId="17252"/>
    <cellStyle name="Normal 14 22 4 3 3" xfId="17253"/>
    <cellStyle name="Normal 14 22 4 3 4" xfId="17254"/>
    <cellStyle name="Normal 14 22 4 4" xfId="17255"/>
    <cellStyle name="Normal 14 22 4 5" xfId="17256"/>
    <cellStyle name="Normal 14 22 4 6" xfId="17257"/>
    <cellStyle name="Normal 14 22 5" xfId="17258"/>
    <cellStyle name="Normal 14 22 5 2" xfId="17259"/>
    <cellStyle name="Normal 14 22 5 2 2" xfId="17260"/>
    <cellStyle name="Normal 14 22 5 2 3" xfId="17261"/>
    <cellStyle name="Normal 14 22 5 2 4" xfId="17262"/>
    <cellStyle name="Normal 14 22 5 3" xfId="17263"/>
    <cellStyle name="Normal 14 22 5 4" xfId="17264"/>
    <cellStyle name="Normal 14 22 5 5" xfId="17265"/>
    <cellStyle name="Normal 14 22 5 6" xfId="17266"/>
    <cellStyle name="Normal 14 22 6" xfId="17267"/>
    <cellStyle name="Normal 14 22 6 2" xfId="17268"/>
    <cellStyle name="Normal 14 22 6 3" xfId="17269"/>
    <cellStyle name="Normal 14 22 6 4" xfId="17270"/>
    <cellStyle name="Normal 14 22 7" xfId="17271"/>
    <cellStyle name="Normal 14 22 8" xfId="17272"/>
    <cellStyle name="Normal 14 22 9" xfId="17273"/>
    <cellStyle name="Normal 14 23" xfId="17274"/>
    <cellStyle name="Normal 14 23 10" xfId="17275"/>
    <cellStyle name="Normal 14 23 2" xfId="17276"/>
    <cellStyle name="Normal 14 23 2 2" xfId="17277"/>
    <cellStyle name="Normal 14 23 2 2 2" xfId="17278"/>
    <cellStyle name="Normal 14 23 2 2 2 2" xfId="17279"/>
    <cellStyle name="Normal 14 23 2 2 2 2 2" xfId="17280"/>
    <cellStyle name="Normal 14 23 2 2 2 2 2 2" xfId="17281"/>
    <cellStyle name="Normal 14 23 2 2 2 2 2 3" xfId="17282"/>
    <cellStyle name="Normal 14 23 2 2 2 2 2 4" xfId="17283"/>
    <cellStyle name="Normal 14 23 2 2 2 2 3" xfId="17284"/>
    <cellStyle name="Normal 14 23 2 2 2 2 4" xfId="17285"/>
    <cellStyle name="Normal 14 23 2 2 2 2 5" xfId="17286"/>
    <cellStyle name="Normal 14 23 2 2 2 3" xfId="17287"/>
    <cellStyle name="Normal 14 23 2 2 2 3 2" xfId="17288"/>
    <cellStyle name="Normal 14 23 2 2 2 3 3" xfId="17289"/>
    <cellStyle name="Normal 14 23 2 2 2 3 4" xfId="17290"/>
    <cellStyle name="Normal 14 23 2 2 2 4" xfId="17291"/>
    <cellStyle name="Normal 14 23 2 2 2 5" xfId="17292"/>
    <cellStyle name="Normal 14 23 2 2 2 6" xfId="17293"/>
    <cellStyle name="Normal 14 23 2 2 3" xfId="17294"/>
    <cellStyle name="Normal 14 23 2 2 3 2" xfId="17295"/>
    <cellStyle name="Normal 14 23 2 2 3 2 2" xfId="17296"/>
    <cellStyle name="Normal 14 23 2 2 3 2 3" xfId="17297"/>
    <cellStyle name="Normal 14 23 2 2 3 2 4" xfId="17298"/>
    <cellStyle name="Normal 14 23 2 2 3 3" xfId="17299"/>
    <cellStyle name="Normal 14 23 2 2 3 4" xfId="17300"/>
    <cellStyle name="Normal 14 23 2 2 3 5" xfId="17301"/>
    <cellStyle name="Normal 14 23 2 2 3 6" xfId="17302"/>
    <cellStyle name="Normal 14 23 2 2 4" xfId="17303"/>
    <cellStyle name="Normal 14 23 2 2 4 2" xfId="17304"/>
    <cellStyle name="Normal 14 23 2 2 4 3" xfId="17305"/>
    <cellStyle name="Normal 14 23 2 2 4 4" xfId="17306"/>
    <cellStyle name="Normal 14 23 2 2 5" xfId="17307"/>
    <cellStyle name="Normal 14 23 2 2 6" xfId="17308"/>
    <cellStyle name="Normal 14 23 2 2 7" xfId="17309"/>
    <cellStyle name="Normal 14 23 2 2 8" xfId="17310"/>
    <cellStyle name="Normal 14 23 2 3" xfId="17311"/>
    <cellStyle name="Normal 14 23 2 3 2" xfId="17312"/>
    <cellStyle name="Normal 14 23 2 3 2 2" xfId="17313"/>
    <cellStyle name="Normal 14 23 2 3 2 2 2" xfId="17314"/>
    <cellStyle name="Normal 14 23 2 3 2 2 3" xfId="17315"/>
    <cellStyle name="Normal 14 23 2 3 2 2 4" xfId="17316"/>
    <cellStyle name="Normal 14 23 2 3 2 3" xfId="17317"/>
    <cellStyle name="Normal 14 23 2 3 2 4" xfId="17318"/>
    <cellStyle name="Normal 14 23 2 3 2 5" xfId="17319"/>
    <cellStyle name="Normal 14 23 2 3 3" xfId="17320"/>
    <cellStyle name="Normal 14 23 2 3 3 2" xfId="17321"/>
    <cellStyle name="Normal 14 23 2 3 3 3" xfId="17322"/>
    <cellStyle name="Normal 14 23 2 3 3 4" xfId="17323"/>
    <cellStyle name="Normal 14 23 2 3 4" xfId="17324"/>
    <cellStyle name="Normal 14 23 2 3 5" xfId="17325"/>
    <cellStyle name="Normal 14 23 2 3 6" xfId="17326"/>
    <cellStyle name="Normal 14 23 2 4" xfId="17327"/>
    <cellStyle name="Normal 14 23 2 4 2" xfId="17328"/>
    <cellStyle name="Normal 14 23 2 4 2 2" xfId="17329"/>
    <cellStyle name="Normal 14 23 2 4 2 3" xfId="17330"/>
    <cellStyle name="Normal 14 23 2 4 2 4" xfId="17331"/>
    <cellStyle name="Normal 14 23 2 4 3" xfId="17332"/>
    <cellStyle name="Normal 14 23 2 4 4" xfId="17333"/>
    <cellStyle name="Normal 14 23 2 4 5" xfId="17334"/>
    <cellStyle name="Normal 14 23 2 4 6" xfId="17335"/>
    <cellStyle name="Normal 14 23 2 5" xfId="17336"/>
    <cellStyle name="Normal 14 23 2 5 2" xfId="17337"/>
    <cellStyle name="Normal 14 23 2 5 3" xfId="17338"/>
    <cellStyle name="Normal 14 23 2 5 4" xfId="17339"/>
    <cellStyle name="Normal 14 23 2 6" xfId="17340"/>
    <cellStyle name="Normal 14 23 2 7" xfId="17341"/>
    <cellStyle name="Normal 14 23 2 8" xfId="17342"/>
    <cellStyle name="Normal 14 23 2 9" xfId="17343"/>
    <cellStyle name="Normal 14 23 3" xfId="17344"/>
    <cellStyle name="Normal 14 23 3 2" xfId="17345"/>
    <cellStyle name="Normal 14 23 3 2 2" xfId="17346"/>
    <cellStyle name="Normal 14 23 3 2 2 2" xfId="17347"/>
    <cellStyle name="Normal 14 23 3 2 2 2 2" xfId="17348"/>
    <cellStyle name="Normal 14 23 3 2 2 2 3" xfId="17349"/>
    <cellStyle name="Normal 14 23 3 2 2 2 4" xfId="17350"/>
    <cellStyle name="Normal 14 23 3 2 2 3" xfId="17351"/>
    <cellStyle name="Normal 14 23 3 2 2 4" xfId="17352"/>
    <cellStyle name="Normal 14 23 3 2 2 5" xfId="17353"/>
    <cellStyle name="Normal 14 23 3 2 3" xfId="17354"/>
    <cellStyle name="Normal 14 23 3 2 3 2" xfId="17355"/>
    <cellStyle name="Normal 14 23 3 2 3 3" xfId="17356"/>
    <cellStyle name="Normal 14 23 3 2 3 4" xfId="17357"/>
    <cellStyle name="Normal 14 23 3 2 4" xfId="17358"/>
    <cellStyle name="Normal 14 23 3 2 5" xfId="17359"/>
    <cellStyle name="Normal 14 23 3 2 6" xfId="17360"/>
    <cellStyle name="Normal 14 23 3 3" xfId="17361"/>
    <cellStyle name="Normal 14 23 3 3 2" xfId="17362"/>
    <cellStyle name="Normal 14 23 3 3 2 2" xfId="17363"/>
    <cellStyle name="Normal 14 23 3 3 2 3" xfId="17364"/>
    <cellStyle name="Normal 14 23 3 3 2 4" xfId="17365"/>
    <cellStyle name="Normal 14 23 3 3 3" xfId="17366"/>
    <cellStyle name="Normal 14 23 3 3 4" xfId="17367"/>
    <cellStyle name="Normal 14 23 3 3 5" xfId="17368"/>
    <cellStyle name="Normal 14 23 3 3 6" xfId="17369"/>
    <cellStyle name="Normal 14 23 3 4" xfId="17370"/>
    <cellStyle name="Normal 14 23 3 4 2" xfId="17371"/>
    <cellStyle name="Normal 14 23 3 4 3" xfId="17372"/>
    <cellStyle name="Normal 14 23 3 4 4" xfId="17373"/>
    <cellStyle name="Normal 14 23 3 5" xfId="17374"/>
    <cellStyle name="Normal 14 23 3 6" xfId="17375"/>
    <cellStyle name="Normal 14 23 3 7" xfId="17376"/>
    <cellStyle name="Normal 14 23 3 8" xfId="17377"/>
    <cellStyle name="Normal 14 23 4" xfId="17378"/>
    <cellStyle name="Normal 14 23 4 2" xfId="17379"/>
    <cellStyle name="Normal 14 23 4 2 2" xfId="17380"/>
    <cellStyle name="Normal 14 23 4 2 2 2" xfId="17381"/>
    <cellStyle name="Normal 14 23 4 2 2 3" xfId="17382"/>
    <cellStyle name="Normal 14 23 4 2 2 4" xfId="17383"/>
    <cellStyle name="Normal 14 23 4 2 3" xfId="17384"/>
    <cellStyle name="Normal 14 23 4 2 4" xfId="17385"/>
    <cellStyle name="Normal 14 23 4 2 5" xfId="17386"/>
    <cellStyle name="Normal 14 23 4 3" xfId="17387"/>
    <cellStyle name="Normal 14 23 4 3 2" xfId="17388"/>
    <cellStyle name="Normal 14 23 4 3 3" xfId="17389"/>
    <cellStyle name="Normal 14 23 4 3 4" xfId="17390"/>
    <cellStyle name="Normal 14 23 4 4" xfId="17391"/>
    <cellStyle name="Normal 14 23 4 5" xfId="17392"/>
    <cellStyle name="Normal 14 23 4 6" xfId="17393"/>
    <cellStyle name="Normal 14 23 5" xfId="17394"/>
    <cellStyle name="Normal 14 23 5 2" xfId="17395"/>
    <cellStyle name="Normal 14 23 5 2 2" xfId="17396"/>
    <cellStyle name="Normal 14 23 5 2 3" xfId="17397"/>
    <cellStyle name="Normal 14 23 5 2 4" xfId="17398"/>
    <cellStyle name="Normal 14 23 5 3" xfId="17399"/>
    <cellStyle name="Normal 14 23 5 4" xfId="17400"/>
    <cellStyle name="Normal 14 23 5 5" xfId="17401"/>
    <cellStyle name="Normal 14 23 5 6" xfId="17402"/>
    <cellStyle name="Normal 14 23 6" xfId="17403"/>
    <cellStyle name="Normal 14 23 6 2" xfId="17404"/>
    <cellStyle name="Normal 14 23 6 3" xfId="17405"/>
    <cellStyle name="Normal 14 23 6 4" xfId="17406"/>
    <cellStyle name="Normal 14 23 7" xfId="17407"/>
    <cellStyle name="Normal 14 23 8" xfId="17408"/>
    <cellStyle name="Normal 14 23 9" xfId="17409"/>
    <cellStyle name="Normal 14 24" xfId="17410"/>
    <cellStyle name="Normal 14 24 2" xfId="17411"/>
    <cellStyle name="Normal 14 24 2 2" xfId="17412"/>
    <cellStyle name="Normal 14 24 2 2 2" xfId="17413"/>
    <cellStyle name="Normal 14 24 2 2 2 2" xfId="17414"/>
    <cellStyle name="Normal 14 24 2 2 2 2 2" xfId="17415"/>
    <cellStyle name="Normal 14 24 2 2 2 2 3" xfId="17416"/>
    <cellStyle name="Normal 14 24 2 2 2 2 4" xfId="17417"/>
    <cellStyle name="Normal 14 24 2 2 2 3" xfId="17418"/>
    <cellStyle name="Normal 14 24 2 2 2 4" xfId="17419"/>
    <cellStyle name="Normal 14 24 2 2 2 5" xfId="17420"/>
    <cellStyle name="Normal 14 24 2 2 3" xfId="17421"/>
    <cellStyle name="Normal 14 24 2 2 3 2" xfId="17422"/>
    <cellStyle name="Normal 14 24 2 2 3 3" xfId="17423"/>
    <cellStyle name="Normal 14 24 2 2 3 4" xfId="17424"/>
    <cellStyle name="Normal 14 24 2 2 4" xfId="17425"/>
    <cellStyle name="Normal 14 24 2 2 5" xfId="17426"/>
    <cellStyle name="Normal 14 24 2 2 6" xfId="17427"/>
    <cellStyle name="Normal 14 24 2 3" xfId="17428"/>
    <cellStyle name="Normal 14 24 2 3 2" xfId="17429"/>
    <cellStyle name="Normal 14 24 2 3 2 2" xfId="17430"/>
    <cellStyle name="Normal 14 24 2 3 2 3" xfId="17431"/>
    <cellStyle name="Normal 14 24 2 3 2 4" xfId="17432"/>
    <cellStyle name="Normal 14 24 2 3 3" xfId="17433"/>
    <cellStyle name="Normal 14 24 2 3 4" xfId="17434"/>
    <cellStyle name="Normal 14 24 2 3 5" xfId="17435"/>
    <cellStyle name="Normal 14 24 2 3 6" xfId="17436"/>
    <cellStyle name="Normal 14 24 2 4" xfId="17437"/>
    <cellStyle name="Normal 14 24 2 4 2" xfId="17438"/>
    <cellStyle name="Normal 14 24 2 4 3" xfId="17439"/>
    <cellStyle name="Normal 14 24 2 4 4" xfId="17440"/>
    <cellStyle name="Normal 14 24 2 5" xfId="17441"/>
    <cellStyle name="Normal 14 24 2 6" xfId="17442"/>
    <cellStyle name="Normal 14 24 2 7" xfId="17443"/>
    <cellStyle name="Normal 14 24 2 8" xfId="17444"/>
    <cellStyle name="Normal 14 24 3" xfId="17445"/>
    <cellStyle name="Normal 14 24 3 2" xfId="17446"/>
    <cellStyle name="Normal 14 24 3 2 2" xfId="17447"/>
    <cellStyle name="Normal 14 24 3 2 2 2" xfId="17448"/>
    <cellStyle name="Normal 14 24 3 2 2 3" xfId="17449"/>
    <cellStyle name="Normal 14 24 3 2 2 4" xfId="17450"/>
    <cellStyle name="Normal 14 24 3 2 3" xfId="17451"/>
    <cellStyle name="Normal 14 24 3 2 4" xfId="17452"/>
    <cellStyle name="Normal 14 24 3 2 5" xfId="17453"/>
    <cellStyle name="Normal 14 24 3 3" xfId="17454"/>
    <cellStyle name="Normal 14 24 3 3 2" xfId="17455"/>
    <cellStyle name="Normal 14 24 3 3 3" xfId="17456"/>
    <cellStyle name="Normal 14 24 3 3 4" xfId="17457"/>
    <cellStyle name="Normal 14 24 3 4" xfId="17458"/>
    <cellStyle name="Normal 14 24 3 5" xfId="17459"/>
    <cellStyle name="Normal 14 24 3 6" xfId="17460"/>
    <cellStyle name="Normal 14 24 4" xfId="17461"/>
    <cellStyle name="Normal 14 24 4 2" xfId="17462"/>
    <cellStyle name="Normal 14 24 4 2 2" xfId="17463"/>
    <cellStyle name="Normal 14 24 4 2 3" xfId="17464"/>
    <cellStyle name="Normal 14 24 4 2 4" xfId="17465"/>
    <cellStyle name="Normal 14 24 4 3" xfId="17466"/>
    <cellStyle name="Normal 14 24 4 4" xfId="17467"/>
    <cellStyle name="Normal 14 24 4 5" xfId="17468"/>
    <cellStyle name="Normal 14 24 4 6" xfId="17469"/>
    <cellStyle name="Normal 14 24 5" xfId="17470"/>
    <cellStyle name="Normal 14 24 5 2" xfId="17471"/>
    <cellStyle name="Normal 14 24 5 3" xfId="17472"/>
    <cellStyle name="Normal 14 24 5 4" xfId="17473"/>
    <cellStyle name="Normal 14 24 6" xfId="17474"/>
    <cellStyle name="Normal 14 24 7" xfId="17475"/>
    <cellStyle name="Normal 14 24 8" xfId="17476"/>
    <cellStyle name="Normal 14 24 9" xfId="17477"/>
    <cellStyle name="Normal 14 25" xfId="17478"/>
    <cellStyle name="Normal 14 25 2" xfId="17479"/>
    <cellStyle name="Normal 14 25 2 2" xfId="17480"/>
    <cellStyle name="Normal 14 25 2 2 2" xfId="17481"/>
    <cellStyle name="Normal 14 25 2 2 2 2" xfId="17482"/>
    <cellStyle name="Normal 14 25 2 2 2 2 2" xfId="17483"/>
    <cellStyle name="Normal 14 25 2 2 2 2 3" xfId="17484"/>
    <cellStyle name="Normal 14 25 2 2 2 2 4" xfId="17485"/>
    <cellStyle name="Normal 14 25 2 2 2 3" xfId="17486"/>
    <cellStyle name="Normal 14 25 2 2 2 4" xfId="17487"/>
    <cellStyle name="Normal 14 25 2 2 2 5" xfId="17488"/>
    <cellStyle name="Normal 14 25 2 2 3" xfId="17489"/>
    <cellStyle name="Normal 14 25 2 2 3 2" xfId="17490"/>
    <cellStyle name="Normal 14 25 2 2 3 3" xfId="17491"/>
    <cellStyle name="Normal 14 25 2 2 3 4" xfId="17492"/>
    <cellStyle name="Normal 14 25 2 2 4" xfId="17493"/>
    <cellStyle name="Normal 14 25 2 2 5" xfId="17494"/>
    <cellStyle name="Normal 14 25 2 2 6" xfId="17495"/>
    <cellStyle name="Normal 14 25 2 3" xfId="17496"/>
    <cellStyle name="Normal 14 25 2 3 2" xfId="17497"/>
    <cellStyle name="Normal 14 25 2 3 2 2" xfId="17498"/>
    <cellStyle name="Normal 14 25 2 3 2 3" xfId="17499"/>
    <cellStyle name="Normal 14 25 2 3 2 4" xfId="17500"/>
    <cellStyle name="Normal 14 25 2 3 3" xfId="17501"/>
    <cellStyle name="Normal 14 25 2 3 4" xfId="17502"/>
    <cellStyle name="Normal 14 25 2 3 5" xfId="17503"/>
    <cellStyle name="Normal 14 25 2 3 6" xfId="17504"/>
    <cellStyle name="Normal 14 25 2 4" xfId="17505"/>
    <cellStyle name="Normal 14 25 2 4 2" xfId="17506"/>
    <cellStyle name="Normal 14 25 2 4 3" xfId="17507"/>
    <cellStyle name="Normal 14 25 2 4 4" xfId="17508"/>
    <cellStyle name="Normal 14 25 2 5" xfId="17509"/>
    <cellStyle name="Normal 14 25 2 6" xfId="17510"/>
    <cellStyle name="Normal 14 25 2 7" xfId="17511"/>
    <cellStyle name="Normal 14 25 2 8" xfId="17512"/>
    <cellStyle name="Normal 14 25 3" xfId="17513"/>
    <cellStyle name="Normal 14 25 3 2" xfId="17514"/>
    <cellStyle name="Normal 14 25 3 2 2" xfId="17515"/>
    <cellStyle name="Normal 14 25 3 2 2 2" xfId="17516"/>
    <cellStyle name="Normal 14 25 3 2 2 3" xfId="17517"/>
    <cellStyle name="Normal 14 25 3 2 2 4" xfId="17518"/>
    <cellStyle name="Normal 14 25 3 2 3" xfId="17519"/>
    <cellStyle name="Normal 14 25 3 2 4" xfId="17520"/>
    <cellStyle name="Normal 14 25 3 2 5" xfId="17521"/>
    <cellStyle name="Normal 14 25 3 3" xfId="17522"/>
    <cellStyle name="Normal 14 25 3 3 2" xfId="17523"/>
    <cellStyle name="Normal 14 25 3 3 3" xfId="17524"/>
    <cellStyle name="Normal 14 25 3 3 4" xfId="17525"/>
    <cellStyle name="Normal 14 25 3 4" xfId="17526"/>
    <cellStyle name="Normal 14 25 3 5" xfId="17527"/>
    <cellStyle name="Normal 14 25 3 6" xfId="17528"/>
    <cellStyle name="Normal 14 25 4" xfId="17529"/>
    <cellStyle name="Normal 14 25 4 2" xfId="17530"/>
    <cellStyle name="Normal 14 25 4 2 2" xfId="17531"/>
    <cellStyle name="Normal 14 25 4 2 3" xfId="17532"/>
    <cellStyle name="Normal 14 25 4 2 4" xfId="17533"/>
    <cellStyle name="Normal 14 25 4 3" xfId="17534"/>
    <cellStyle name="Normal 14 25 4 4" xfId="17535"/>
    <cellStyle name="Normal 14 25 4 5" xfId="17536"/>
    <cellStyle name="Normal 14 25 4 6" xfId="17537"/>
    <cellStyle name="Normal 14 25 5" xfId="17538"/>
    <cellStyle name="Normal 14 25 5 2" xfId="17539"/>
    <cellStyle name="Normal 14 25 5 3" xfId="17540"/>
    <cellStyle name="Normal 14 25 5 4" xfId="17541"/>
    <cellStyle name="Normal 14 25 6" xfId="17542"/>
    <cellStyle name="Normal 14 25 7" xfId="17543"/>
    <cellStyle name="Normal 14 25 8" xfId="17544"/>
    <cellStyle name="Normal 14 25 9" xfId="17545"/>
    <cellStyle name="Normal 14 26" xfId="17546"/>
    <cellStyle name="Normal 14 26 2" xfId="17547"/>
    <cellStyle name="Normal 14 26 2 2" xfId="17548"/>
    <cellStyle name="Normal 14 26 2 2 2" xfId="17549"/>
    <cellStyle name="Normal 14 26 2 2 3" xfId="17550"/>
    <cellStyle name="Normal 14 26 2 2 4" xfId="17551"/>
    <cellStyle name="Normal 14 26 2 3" xfId="17552"/>
    <cellStyle name="Normal 14 26 2 4" xfId="17553"/>
    <cellStyle name="Normal 14 26 2 5" xfId="17554"/>
    <cellStyle name="Normal 14 26 2 6" xfId="17555"/>
    <cellStyle name="Normal 14 26 3" xfId="17556"/>
    <cellStyle name="Normal 14 26 3 2" xfId="17557"/>
    <cellStyle name="Normal 14 26 3 3" xfId="17558"/>
    <cellStyle name="Normal 14 26 3 4" xfId="17559"/>
    <cellStyle name="Normal 14 26 4" xfId="17560"/>
    <cellStyle name="Normal 14 26 5" xfId="17561"/>
    <cellStyle name="Normal 14 26 6" xfId="17562"/>
    <cellStyle name="Normal 14 26 7" xfId="17563"/>
    <cellStyle name="Normal 14 3" xfId="17564"/>
    <cellStyle name="Normal 14 3 2" xfId="17565"/>
    <cellStyle name="Normal 14 3 2 2" xfId="17566"/>
    <cellStyle name="Normal 14 3 2 2 2" xfId="17567"/>
    <cellStyle name="Normal 14 3 2 2 2 2" xfId="17568"/>
    <cellStyle name="Normal 14 3 2 2 2 2 2" xfId="17569"/>
    <cellStyle name="Normal 14 3 2 2 2 2 2 2" xfId="17570"/>
    <cellStyle name="Normal 14 3 2 2 2 2 2 3" xfId="17571"/>
    <cellStyle name="Normal 14 3 2 2 2 2 2 4" xfId="17572"/>
    <cellStyle name="Normal 14 3 2 2 2 2 3" xfId="17573"/>
    <cellStyle name="Normal 14 3 2 2 2 2 4" xfId="17574"/>
    <cellStyle name="Normal 14 3 2 2 2 2 5" xfId="17575"/>
    <cellStyle name="Normal 14 3 2 2 2 3" xfId="17576"/>
    <cellStyle name="Normal 14 3 2 2 2 3 2" xfId="17577"/>
    <cellStyle name="Normal 14 3 2 2 2 3 3" xfId="17578"/>
    <cellStyle name="Normal 14 3 2 2 2 3 4" xfId="17579"/>
    <cellStyle name="Normal 14 3 2 2 2 4" xfId="17580"/>
    <cellStyle name="Normal 14 3 2 2 2 5" xfId="17581"/>
    <cellStyle name="Normal 14 3 2 2 2 6" xfId="17582"/>
    <cellStyle name="Normal 14 3 2 2 3" xfId="17583"/>
    <cellStyle name="Normal 14 3 2 2 3 2" xfId="17584"/>
    <cellStyle name="Normal 14 3 2 2 3 2 2" xfId="17585"/>
    <cellStyle name="Normal 14 3 2 2 3 2 3" xfId="17586"/>
    <cellStyle name="Normal 14 3 2 2 3 2 4" xfId="17587"/>
    <cellStyle name="Normal 14 3 2 2 3 3" xfId="17588"/>
    <cellStyle name="Normal 14 3 2 2 3 4" xfId="17589"/>
    <cellStyle name="Normal 14 3 2 2 3 5" xfId="17590"/>
    <cellStyle name="Normal 14 3 2 2 3 6" xfId="17591"/>
    <cellStyle name="Normal 14 3 2 2 4" xfId="17592"/>
    <cellStyle name="Normal 14 3 2 2 4 2" xfId="17593"/>
    <cellStyle name="Normal 14 3 2 2 4 3" xfId="17594"/>
    <cellStyle name="Normal 14 3 2 2 4 4" xfId="17595"/>
    <cellStyle name="Normal 14 3 2 2 5" xfId="17596"/>
    <cellStyle name="Normal 14 3 2 2 6" xfId="17597"/>
    <cellStyle name="Normal 14 3 2 2 7" xfId="17598"/>
    <cellStyle name="Normal 14 3 2 2 8" xfId="17599"/>
    <cellStyle name="Normal 14 3 2 3" xfId="17600"/>
    <cellStyle name="Normal 14 3 2 3 2" xfId="17601"/>
    <cellStyle name="Normal 14 3 2 3 2 2" xfId="17602"/>
    <cellStyle name="Normal 14 3 2 3 2 2 2" xfId="17603"/>
    <cellStyle name="Normal 14 3 2 3 2 2 3" xfId="17604"/>
    <cellStyle name="Normal 14 3 2 3 2 2 4" xfId="17605"/>
    <cellStyle name="Normal 14 3 2 3 2 3" xfId="17606"/>
    <cellStyle name="Normal 14 3 2 3 2 4" xfId="17607"/>
    <cellStyle name="Normal 14 3 2 3 2 5" xfId="17608"/>
    <cellStyle name="Normal 14 3 2 3 3" xfId="17609"/>
    <cellStyle name="Normal 14 3 2 3 3 2" xfId="17610"/>
    <cellStyle name="Normal 14 3 2 3 3 3" xfId="17611"/>
    <cellStyle name="Normal 14 3 2 3 3 4" xfId="17612"/>
    <cellStyle name="Normal 14 3 2 3 4" xfId="17613"/>
    <cellStyle name="Normal 14 3 2 3 5" xfId="17614"/>
    <cellStyle name="Normal 14 3 2 3 6" xfId="17615"/>
    <cellStyle name="Normal 14 3 2 4" xfId="17616"/>
    <cellStyle name="Normal 14 3 2 4 2" xfId="17617"/>
    <cellStyle name="Normal 14 3 2 4 2 2" xfId="17618"/>
    <cellStyle name="Normal 14 3 2 4 2 3" xfId="17619"/>
    <cellStyle name="Normal 14 3 2 4 2 4" xfId="17620"/>
    <cellStyle name="Normal 14 3 2 4 3" xfId="17621"/>
    <cellStyle name="Normal 14 3 2 4 4" xfId="17622"/>
    <cellStyle name="Normal 14 3 2 4 5" xfId="17623"/>
    <cellStyle name="Normal 14 3 2 4 6" xfId="17624"/>
    <cellStyle name="Normal 14 3 2 5" xfId="17625"/>
    <cellStyle name="Normal 14 3 2 5 2" xfId="17626"/>
    <cellStyle name="Normal 14 3 2 5 3" xfId="17627"/>
    <cellStyle name="Normal 14 3 2 5 4" xfId="17628"/>
    <cellStyle name="Normal 14 3 2 6" xfId="17629"/>
    <cellStyle name="Normal 14 3 2 7" xfId="17630"/>
    <cellStyle name="Normal 14 3 2 8" xfId="17631"/>
    <cellStyle name="Normal 14 3 2 9" xfId="17632"/>
    <cellStyle name="Normal 14 3 3" xfId="17633"/>
    <cellStyle name="Normal 14 3 3 2" xfId="17634"/>
    <cellStyle name="Normal 14 3 3 2 2" xfId="17635"/>
    <cellStyle name="Normal 14 3 3 2 2 2" xfId="17636"/>
    <cellStyle name="Normal 14 3 3 2 2 3" xfId="17637"/>
    <cellStyle name="Normal 14 3 3 2 2 4" xfId="17638"/>
    <cellStyle name="Normal 14 3 3 2 3" xfId="17639"/>
    <cellStyle name="Normal 14 3 3 2 4" xfId="17640"/>
    <cellStyle name="Normal 14 3 3 2 5" xfId="17641"/>
    <cellStyle name="Normal 14 3 3 2 6" xfId="17642"/>
    <cellStyle name="Normal 14 3 3 3" xfId="17643"/>
    <cellStyle name="Normal 14 3 3 3 2" xfId="17644"/>
    <cellStyle name="Normal 14 3 3 3 3" xfId="17645"/>
    <cellStyle name="Normal 14 3 3 3 4" xfId="17646"/>
    <cellStyle name="Normal 14 3 3 4" xfId="17647"/>
    <cellStyle name="Normal 14 3 3 5" xfId="17648"/>
    <cellStyle name="Normal 14 3 3 6" xfId="17649"/>
    <cellStyle name="Normal 14 3 3 7" xfId="17650"/>
    <cellStyle name="Normal 14 4" xfId="17651"/>
    <cellStyle name="Normal 14 5" xfId="17652"/>
    <cellStyle name="Normal 14 6" xfId="17653"/>
    <cellStyle name="Normal 14 7" xfId="17654"/>
    <cellStyle name="Normal 14 8" xfId="17655"/>
    <cellStyle name="Normal 14 9" xfId="17656"/>
    <cellStyle name="Normal 14_Rec Tributaria" xfId="17657"/>
    <cellStyle name="Normal 140" xfId="17658"/>
    <cellStyle name="Normal 1400" xfId="61429"/>
    <cellStyle name="Normal 1401" xfId="61430"/>
    <cellStyle name="Normal 1402" xfId="61431"/>
    <cellStyle name="Normal 1403" xfId="61432"/>
    <cellStyle name="Normal 1404" xfId="61433"/>
    <cellStyle name="Normal 1405" xfId="61434"/>
    <cellStyle name="Normal 1406" xfId="61435"/>
    <cellStyle name="Normal 1407" xfId="61436"/>
    <cellStyle name="Normal 1408" xfId="61437"/>
    <cellStyle name="Normal 1409" xfId="61438"/>
    <cellStyle name="Normal 141" xfId="17659"/>
    <cellStyle name="Normal 1410" xfId="61439"/>
    <cellStyle name="Normal 1411" xfId="61440"/>
    <cellStyle name="Normal 1412" xfId="61441"/>
    <cellStyle name="Normal 1413" xfId="61442"/>
    <cellStyle name="Normal 1414" xfId="61443"/>
    <cellStyle name="Normal 1415" xfId="61444"/>
    <cellStyle name="Normal 1416" xfId="61445"/>
    <cellStyle name="Normal 1417" xfId="61446"/>
    <cellStyle name="Normal 1418" xfId="61447"/>
    <cellStyle name="Normal 1419" xfId="61448"/>
    <cellStyle name="Normal 142" xfId="17660"/>
    <cellStyle name="Normal 1420" xfId="61449"/>
    <cellStyle name="Normal 1421" xfId="61450"/>
    <cellStyle name="Normal 1422" xfId="61451"/>
    <cellStyle name="Normal 1423" xfId="61452"/>
    <cellStyle name="Normal 1424" xfId="61453"/>
    <cellStyle name="Normal 1425" xfId="61454"/>
    <cellStyle name="Normal 1426" xfId="61455"/>
    <cellStyle name="Normal 1427" xfId="61456"/>
    <cellStyle name="Normal 1428" xfId="61457"/>
    <cellStyle name="Normal 1429" xfId="61458"/>
    <cellStyle name="Normal 143" xfId="17661"/>
    <cellStyle name="Normal 1430" xfId="61459"/>
    <cellStyle name="Normal 1431" xfId="61460"/>
    <cellStyle name="Normal 1432" xfId="61461"/>
    <cellStyle name="Normal 1433" xfId="61462"/>
    <cellStyle name="Normal 1434" xfId="61463"/>
    <cellStyle name="Normal 1435" xfId="61464"/>
    <cellStyle name="Normal 1436" xfId="61465"/>
    <cellStyle name="Normal 1437" xfId="61466"/>
    <cellStyle name="Normal 1438" xfId="61467"/>
    <cellStyle name="Normal 1439" xfId="61468"/>
    <cellStyle name="Normal 144" xfId="17662"/>
    <cellStyle name="Normal 1440" xfId="61469"/>
    <cellStyle name="Normal 1441" xfId="61470"/>
    <cellStyle name="Normal 1442" xfId="61471"/>
    <cellStyle name="Normal 1443" xfId="61472"/>
    <cellStyle name="Normal 1444" xfId="61473"/>
    <cellStyle name="Normal 1445" xfId="61474"/>
    <cellStyle name="Normal 1446" xfId="61475"/>
    <cellStyle name="Normal 1447" xfId="61476"/>
    <cellStyle name="Normal 1448" xfId="61477"/>
    <cellStyle name="Normal 1449" xfId="61478"/>
    <cellStyle name="Normal 145" xfId="17663"/>
    <cellStyle name="Normal 1450" xfId="61479"/>
    <cellStyle name="Normal 1451" xfId="61480"/>
    <cellStyle name="Normal 1452" xfId="61481"/>
    <cellStyle name="Normal 1453" xfId="61482"/>
    <cellStyle name="Normal 1454" xfId="61483"/>
    <cellStyle name="Normal 1455" xfId="61484"/>
    <cellStyle name="Normal 1456" xfId="61485"/>
    <cellStyle name="Normal 1457" xfId="61486"/>
    <cellStyle name="Normal 1458" xfId="61487"/>
    <cellStyle name="Normal 1459" xfId="61488"/>
    <cellStyle name="Normal 146" xfId="17664"/>
    <cellStyle name="Normal 1460" xfId="61489"/>
    <cellStyle name="Normal 1461" xfId="61490"/>
    <cellStyle name="Normal 1462" xfId="61491"/>
    <cellStyle name="Normal 1463" xfId="61492"/>
    <cellStyle name="Normal 1464" xfId="61493"/>
    <cellStyle name="Normal 1465" xfId="61494"/>
    <cellStyle name="Normal 1466" xfId="61495"/>
    <cellStyle name="Normal 1467" xfId="61496"/>
    <cellStyle name="Normal 1468" xfId="61497"/>
    <cellStyle name="Normal 1469" xfId="61498"/>
    <cellStyle name="Normal 147" xfId="17665"/>
    <cellStyle name="Normal 1470" xfId="61499"/>
    <cellStyle name="Normal 1471" xfId="61500"/>
    <cellStyle name="Normal 1472" xfId="61501"/>
    <cellStyle name="Normal 1473" xfId="61502"/>
    <cellStyle name="Normal 1474" xfId="61503"/>
    <cellStyle name="Normal 1475" xfId="61504"/>
    <cellStyle name="Normal 1476" xfId="61505"/>
    <cellStyle name="Normal 1477" xfId="61506"/>
    <cellStyle name="Normal 1478" xfId="61507"/>
    <cellStyle name="Normal 1479" xfId="61508"/>
    <cellStyle name="Normal 148" xfId="17666"/>
    <cellStyle name="Normal 1480" xfId="61509"/>
    <cellStyle name="Normal 1481" xfId="61510"/>
    <cellStyle name="Normal 1482" xfId="61511"/>
    <cellStyle name="Normal 1483" xfId="61512"/>
    <cellStyle name="Normal 1484" xfId="61513"/>
    <cellStyle name="Normal 1485" xfId="61514"/>
    <cellStyle name="Normal 1486" xfId="61515"/>
    <cellStyle name="Normal 1487" xfId="61516"/>
    <cellStyle name="Normal 1488" xfId="61517"/>
    <cellStyle name="Normal 1489" xfId="61518"/>
    <cellStyle name="Normal 149" xfId="17667"/>
    <cellStyle name="Normal 1490" xfId="61519"/>
    <cellStyle name="Normal 1491" xfId="61520"/>
    <cellStyle name="Normal 1492" xfId="61521"/>
    <cellStyle name="Normal 1493" xfId="61522"/>
    <cellStyle name="Normal 1494" xfId="61523"/>
    <cellStyle name="Normal 1495" xfId="61524"/>
    <cellStyle name="Normal 1496" xfId="61525"/>
    <cellStyle name="Normal 1497" xfId="61526"/>
    <cellStyle name="Normal 1498" xfId="61527"/>
    <cellStyle name="Normal 1499" xfId="61528"/>
    <cellStyle name="Normal 15" xfId="17668"/>
    <cellStyle name="Normal 15 10" xfId="17669"/>
    <cellStyle name="Normal 15 11" xfId="17670"/>
    <cellStyle name="Normal 15 12" xfId="17671"/>
    <cellStyle name="Normal 15 13" xfId="17672"/>
    <cellStyle name="Normal 15 14" xfId="17673"/>
    <cellStyle name="Normal 15 15" xfId="17674"/>
    <cellStyle name="Normal 15 16" xfId="17675"/>
    <cellStyle name="Normal 15 17" xfId="17676"/>
    <cellStyle name="Normal 15 18" xfId="17677"/>
    <cellStyle name="Normal 15 18 10" xfId="17678"/>
    <cellStyle name="Normal 15 18 11" xfId="17679"/>
    <cellStyle name="Normal 15 18 12" xfId="17680"/>
    <cellStyle name="Normal 15 18 13" xfId="17681"/>
    <cellStyle name="Normal 15 18 2" xfId="17682"/>
    <cellStyle name="Normal 15 18 2 10" xfId="17683"/>
    <cellStyle name="Normal 15 18 2 2" xfId="17684"/>
    <cellStyle name="Normal 15 18 2 2 2" xfId="17685"/>
    <cellStyle name="Normal 15 18 2 2 2 2" xfId="17686"/>
    <cellStyle name="Normal 15 18 2 2 2 2 2" xfId="17687"/>
    <cellStyle name="Normal 15 18 2 2 2 2 2 2" xfId="17688"/>
    <cellStyle name="Normal 15 18 2 2 2 2 2 2 2" xfId="17689"/>
    <cellStyle name="Normal 15 18 2 2 2 2 2 2 3" xfId="17690"/>
    <cellStyle name="Normal 15 18 2 2 2 2 2 2 4" xfId="17691"/>
    <cellStyle name="Normal 15 18 2 2 2 2 2 3" xfId="17692"/>
    <cellStyle name="Normal 15 18 2 2 2 2 2 4" xfId="17693"/>
    <cellStyle name="Normal 15 18 2 2 2 2 2 5" xfId="17694"/>
    <cellStyle name="Normal 15 18 2 2 2 2 3" xfId="17695"/>
    <cellStyle name="Normal 15 18 2 2 2 2 3 2" xfId="17696"/>
    <cellStyle name="Normal 15 18 2 2 2 2 3 3" xfId="17697"/>
    <cellStyle name="Normal 15 18 2 2 2 2 3 4" xfId="17698"/>
    <cellStyle name="Normal 15 18 2 2 2 2 4" xfId="17699"/>
    <cellStyle name="Normal 15 18 2 2 2 2 5" xfId="17700"/>
    <cellStyle name="Normal 15 18 2 2 2 2 6" xfId="17701"/>
    <cellStyle name="Normal 15 18 2 2 2 3" xfId="17702"/>
    <cellStyle name="Normal 15 18 2 2 2 3 2" xfId="17703"/>
    <cellStyle name="Normal 15 18 2 2 2 3 2 2" xfId="17704"/>
    <cellStyle name="Normal 15 18 2 2 2 3 2 3" xfId="17705"/>
    <cellStyle name="Normal 15 18 2 2 2 3 2 4" xfId="17706"/>
    <cellStyle name="Normal 15 18 2 2 2 3 3" xfId="17707"/>
    <cellStyle name="Normal 15 18 2 2 2 3 4" xfId="17708"/>
    <cellStyle name="Normal 15 18 2 2 2 3 5" xfId="17709"/>
    <cellStyle name="Normal 15 18 2 2 2 3 6" xfId="17710"/>
    <cellStyle name="Normal 15 18 2 2 2 4" xfId="17711"/>
    <cellStyle name="Normal 15 18 2 2 2 4 2" xfId="17712"/>
    <cellStyle name="Normal 15 18 2 2 2 4 3" xfId="17713"/>
    <cellStyle name="Normal 15 18 2 2 2 4 4" xfId="17714"/>
    <cellStyle name="Normal 15 18 2 2 2 5" xfId="17715"/>
    <cellStyle name="Normal 15 18 2 2 2 6" xfId="17716"/>
    <cellStyle name="Normal 15 18 2 2 2 7" xfId="17717"/>
    <cellStyle name="Normal 15 18 2 2 2 8" xfId="17718"/>
    <cellStyle name="Normal 15 18 2 2 3" xfId="17719"/>
    <cellStyle name="Normal 15 18 2 2 3 2" xfId="17720"/>
    <cellStyle name="Normal 15 18 2 2 3 2 2" xfId="17721"/>
    <cellStyle name="Normal 15 18 2 2 3 2 2 2" xfId="17722"/>
    <cellStyle name="Normal 15 18 2 2 3 2 2 3" xfId="17723"/>
    <cellStyle name="Normal 15 18 2 2 3 2 2 4" xfId="17724"/>
    <cellStyle name="Normal 15 18 2 2 3 2 3" xfId="17725"/>
    <cellStyle name="Normal 15 18 2 2 3 2 4" xfId="17726"/>
    <cellStyle name="Normal 15 18 2 2 3 2 5" xfId="17727"/>
    <cellStyle name="Normal 15 18 2 2 3 3" xfId="17728"/>
    <cellStyle name="Normal 15 18 2 2 3 3 2" xfId="17729"/>
    <cellStyle name="Normal 15 18 2 2 3 3 3" xfId="17730"/>
    <cellStyle name="Normal 15 18 2 2 3 3 4" xfId="17731"/>
    <cellStyle name="Normal 15 18 2 2 3 4" xfId="17732"/>
    <cellStyle name="Normal 15 18 2 2 3 5" xfId="17733"/>
    <cellStyle name="Normal 15 18 2 2 3 6" xfId="17734"/>
    <cellStyle name="Normal 15 18 2 2 4" xfId="17735"/>
    <cellStyle name="Normal 15 18 2 2 4 2" xfId="17736"/>
    <cellStyle name="Normal 15 18 2 2 4 2 2" xfId="17737"/>
    <cellStyle name="Normal 15 18 2 2 4 2 3" xfId="17738"/>
    <cellStyle name="Normal 15 18 2 2 4 2 4" xfId="17739"/>
    <cellStyle name="Normal 15 18 2 2 4 3" xfId="17740"/>
    <cellStyle name="Normal 15 18 2 2 4 4" xfId="17741"/>
    <cellStyle name="Normal 15 18 2 2 4 5" xfId="17742"/>
    <cellStyle name="Normal 15 18 2 2 4 6" xfId="17743"/>
    <cellStyle name="Normal 15 18 2 2 5" xfId="17744"/>
    <cellStyle name="Normal 15 18 2 2 5 2" xfId="17745"/>
    <cellStyle name="Normal 15 18 2 2 5 3" xfId="17746"/>
    <cellStyle name="Normal 15 18 2 2 5 4" xfId="17747"/>
    <cellStyle name="Normal 15 18 2 2 6" xfId="17748"/>
    <cellStyle name="Normal 15 18 2 2 7" xfId="17749"/>
    <cellStyle name="Normal 15 18 2 2 8" xfId="17750"/>
    <cellStyle name="Normal 15 18 2 2 9" xfId="17751"/>
    <cellStyle name="Normal 15 18 2 3" xfId="17752"/>
    <cellStyle name="Normal 15 18 2 3 2" xfId="17753"/>
    <cellStyle name="Normal 15 18 2 3 2 2" xfId="17754"/>
    <cellStyle name="Normal 15 18 2 3 2 2 2" xfId="17755"/>
    <cellStyle name="Normal 15 18 2 3 2 2 2 2" xfId="17756"/>
    <cellStyle name="Normal 15 18 2 3 2 2 2 3" xfId="17757"/>
    <cellStyle name="Normal 15 18 2 3 2 2 2 4" xfId="17758"/>
    <cellStyle name="Normal 15 18 2 3 2 2 3" xfId="17759"/>
    <cellStyle name="Normal 15 18 2 3 2 2 4" xfId="17760"/>
    <cellStyle name="Normal 15 18 2 3 2 2 5" xfId="17761"/>
    <cellStyle name="Normal 15 18 2 3 2 3" xfId="17762"/>
    <cellStyle name="Normal 15 18 2 3 2 3 2" xfId="17763"/>
    <cellStyle name="Normal 15 18 2 3 2 3 3" xfId="17764"/>
    <cellStyle name="Normal 15 18 2 3 2 3 4" xfId="17765"/>
    <cellStyle name="Normal 15 18 2 3 2 4" xfId="17766"/>
    <cellStyle name="Normal 15 18 2 3 2 5" xfId="17767"/>
    <cellStyle name="Normal 15 18 2 3 2 6" xfId="17768"/>
    <cellStyle name="Normal 15 18 2 3 3" xfId="17769"/>
    <cellStyle name="Normal 15 18 2 3 3 2" xfId="17770"/>
    <cellStyle name="Normal 15 18 2 3 3 2 2" xfId="17771"/>
    <cellStyle name="Normal 15 18 2 3 3 2 3" xfId="17772"/>
    <cellStyle name="Normal 15 18 2 3 3 2 4" xfId="17773"/>
    <cellStyle name="Normal 15 18 2 3 3 3" xfId="17774"/>
    <cellStyle name="Normal 15 18 2 3 3 4" xfId="17775"/>
    <cellStyle name="Normal 15 18 2 3 3 5" xfId="17776"/>
    <cellStyle name="Normal 15 18 2 3 3 6" xfId="17777"/>
    <cellStyle name="Normal 15 18 2 3 4" xfId="17778"/>
    <cellStyle name="Normal 15 18 2 3 4 2" xfId="17779"/>
    <cellStyle name="Normal 15 18 2 3 4 3" xfId="17780"/>
    <cellStyle name="Normal 15 18 2 3 4 4" xfId="17781"/>
    <cellStyle name="Normal 15 18 2 3 5" xfId="17782"/>
    <cellStyle name="Normal 15 18 2 3 6" xfId="17783"/>
    <cellStyle name="Normal 15 18 2 3 7" xfId="17784"/>
    <cellStyle name="Normal 15 18 2 3 8" xfId="17785"/>
    <cellStyle name="Normal 15 18 2 4" xfId="17786"/>
    <cellStyle name="Normal 15 18 2 4 2" xfId="17787"/>
    <cellStyle name="Normal 15 18 2 4 2 2" xfId="17788"/>
    <cellStyle name="Normal 15 18 2 4 2 2 2" xfId="17789"/>
    <cellStyle name="Normal 15 18 2 4 2 2 3" xfId="17790"/>
    <cellStyle name="Normal 15 18 2 4 2 2 4" xfId="17791"/>
    <cellStyle name="Normal 15 18 2 4 2 3" xfId="17792"/>
    <cellStyle name="Normal 15 18 2 4 2 4" xfId="17793"/>
    <cellStyle name="Normal 15 18 2 4 2 5" xfId="17794"/>
    <cellStyle name="Normal 15 18 2 4 3" xfId="17795"/>
    <cellStyle name="Normal 15 18 2 4 3 2" xfId="17796"/>
    <cellStyle name="Normal 15 18 2 4 3 3" xfId="17797"/>
    <cellStyle name="Normal 15 18 2 4 3 4" xfId="17798"/>
    <cellStyle name="Normal 15 18 2 4 4" xfId="17799"/>
    <cellStyle name="Normal 15 18 2 4 5" xfId="17800"/>
    <cellStyle name="Normal 15 18 2 4 6" xfId="17801"/>
    <cellStyle name="Normal 15 18 2 5" xfId="17802"/>
    <cellStyle name="Normal 15 18 2 5 2" xfId="17803"/>
    <cellStyle name="Normal 15 18 2 5 2 2" xfId="17804"/>
    <cellStyle name="Normal 15 18 2 5 2 3" xfId="17805"/>
    <cellStyle name="Normal 15 18 2 5 2 4" xfId="17806"/>
    <cellStyle name="Normal 15 18 2 5 3" xfId="17807"/>
    <cellStyle name="Normal 15 18 2 5 4" xfId="17808"/>
    <cellStyle name="Normal 15 18 2 5 5" xfId="17809"/>
    <cellStyle name="Normal 15 18 2 5 6" xfId="17810"/>
    <cellStyle name="Normal 15 18 2 6" xfId="17811"/>
    <cellStyle name="Normal 15 18 2 6 2" xfId="17812"/>
    <cellStyle name="Normal 15 18 2 6 3" xfId="17813"/>
    <cellStyle name="Normal 15 18 2 6 4" xfId="17814"/>
    <cellStyle name="Normal 15 18 2 7" xfId="17815"/>
    <cellStyle name="Normal 15 18 2 8" xfId="17816"/>
    <cellStyle name="Normal 15 18 2 9" xfId="17817"/>
    <cellStyle name="Normal 15 18 3" xfId="17818"/>
    <cellStyle name="Normal 15 18 3 2" xfId="17819"/>
    <cellStyle name="Normal 15 18 3 2 2" xfId="17820"/>
    <cellStyle name="Normal 15 18 3 2 2 2" xfId="17821"/>
    <cellStyle name="Normal 15 18 3 2 2 2 2" xfId="17822"/>
    <cellStyle name="Normal 15 18 3 2 2 2 2 2" xfId="17823"/>
    <cellStyle name="Normal 15 18 3 2 2 2 2 3" xfId="17824"/>
    <cellStyle name="Normal 15 18 3 2 2 2 2 4" xfId="17825"/>
    <cellStyle name="Normal 15 18 3 2 2 2 3" xfId="17826"/>
    <cellStyle name="Normal 15 18 3 2 2 2 4" xfId="17827"/>
    <cellStyle name="Normal 15 18 3 2 2 2 5" xfId="17828"/>
    <cellStyle name="Normal 15 18 3 2 2 3" xfId="17829"/>
    <cellStyle name="Normal 15 18 3 2 2 3 2" xfId="17830"/>
    <cellStyle name="Normal 15 18 3 2 2 3 3" xfId="17831"/>
    <cellStyle name="Normal 15 18 3 2 2 3 4" xfId="17832"/>
    <cellStyle name="Normal 15 18 3 2 2 4" xfId="17833"/>
    <cellStyle name="Normal 15 18 3 2 2 5" xfId="17834"/>
    <cellStyle name="Normal 15 18 3 2 2 6" xfId="17835"/>
    <cellStyle name="Normal 15 18 3 2 3" xfId="17836"/>
    <cellStyle name="Normal 15 18 3 2 3 2" xfId="17837"/>
    <cellStyle name="Normal 15 18 3 2 3 2 2" xfId="17838"/>
    <cellStyle name="Normal 15 18 3 2 3 2 3" xfId="17839"/>
    <cellStyle name="Normal 15 18 3 2 3 2 4" xfId="17840"/>
    <cellStyle name="Normal 15 18 3 2 3 3" xfId="17841"/>
    <cellStyle name="Normal 15 18 3 2 3 4" xfId="17842"/>
    <cellStyle name="Normal 15 18 3 2 3 5" xfId="17843"/>
    <cellStyle name="Normal 15 18 3 2 3 6" xfId="17844"/>
    <cellStyle name="Normal 15 18 3 2 4" xfId="17845"/>
    <cellStyle name="Normal 15 18 3 2 4 2" xfId="17846"/>
    <cellStyle name="Normal 15 18 3 2 4 3" xfId="17847"/>
    <cellStyle name="Normal 15 18 3 2 4 4" xfId="17848"/>
    <cellStyle name="Normal 15 18 3 2 5" xfId="17849"/>
    <cellStyle name="Normal 15 18 3 2 6" xfId="17850"/>
    <cellStyle name="Normal 15 18 3 2 7" xfId="17851"/>
    <cellStyle name="Normal 15 18 3 2 8" xfId="17852"/>
    <cellStyle name="Normal 15 18 3 3" xfId="17853"/>
    <cellStyle name="Normal 15 18 3 3 2" xfId="17854"/>
    <cellStyle name="Normal 15 18 3 3 2 2" xfId="17855"/>
    <cellStyle name="Normal 15 18 3 3 2 2 2" xfId="17856"/>
    <cellStyle name="Normal 15 18 3 3 2 2 3" xfId="17857"/>
    <cellStyle name="Normal 15 18 3 3 2 2 4" xfId="17858"/>
    <cellStyle name="Normal 15 18 3 3 2 3" xfId="17859"/>
    <cellStyle name="Normal 15 18 3 3 2 4" xfId="17860"/>
    <cellStyle name="Normal 15 18 3 3 2 5" xfId="17861"/>
    <cellStyle name="Normal 15 18 3 3 3" xfId="17862"/>
    <cellStyle name="Normal 15 18 3 3 3 2" xfId="17863"/>
    <cellStyle name="Normal 15 18 3 3 3 3" xfId="17864"/>
    <cellStyle name="Normal 15 18 3 3 3 4" xfId="17865"/>
    <cellStyle name="Normal 15 18 3 3 4" xfId="17866"/>
    <cellStyle name="Normal 15 18 3 3 5" xfId="17867"/>
    <cellStyle name="Normal 15 18 3 3 6" xfId="17868"/>
    <cellStyle name="Normal 15 18 3 4" xfId="17869"/>
    <cellStyle name="Normal 15 18 3 4 2" xfId="17870"/>
    <cellStyle name="Normal 15 18 3 4 2 2" xfId="17871"/>
    <cellStyle name="Normal 15 18 3 4 2 3" xfId="17872"/>
    <cellStyle name="Normal 15 18 3 4 2 4" xfId="17873"/>
    <cellStyle name="Normal 15 18 3 4 3" xfId="17874"/>
    <cellStyle name="Normal 15 18 3 4 4" xfId="17875"/>
    <cellStyle name="Normal 15 18 3 4 5" xfId="17876"/>
    <cellStyle name="Normal 15 18 3 4 6" xfId="17877"/>
    <cellStyle name="Normal 15 18 3 5" xfId="17878"/>
    <cellStyle name="Normal 15 18 3 5 2" xfId="17879"/>
    <cellStyle name="Normal 15 18 3 5 3" xfId="17880"/>
    <cellStyle name="Normal 15 18 3 5 4" xfId="17881"/>
    <cellStyle name="Normal 15 18 3 6" xfId="17882"/>
    <cellStyle name="Normal 15 18 3 7" xfId="17883"/>
    <cellStyle name="Normal 15 18 3 8" xfId="17884"/>
    <cellStyle name="Normal 15 18 3 9" xfId="17885"/>
    <cellStyle name="Normal 15 18 4" xfId="17886"/>
    <cellStyle name="Normal 15 18 4 2" xfId="17887"/>
    <cellStyle name="Normal 15 18 4 2 2" xfId="17888"/>
    <cellStyle name="Normal 15 18 4 2 2 2" xfId="17889"/>
    <cellStyle name="Normal 15 18 4 2 2 2 2" xfId="17890"/>
    <cellStyle name="Normal 15 18 4 2 2 2 2 2" xfId="17891"/>
    <cellStyle name="Normal 15 18 4 2 2 2 2 3" xfId="17892"/>
    <cellStyle name="Normal 15 18 4 2 2 2 2 4" xfId="17893"/>
    <cellStyle name="Normal 15 18 4 2 2 2 3" xfId="17894"/>
    <cellStyle name="Normal 15 18 4 2 2 2 4" xfId="17895"/>
    <cellStyle name="Normal 15 18 4 2 2 2 5" xfId="17896"/>
    <cellStyle name="Normal 15 18 4 2 2 3" xfId="17897"/>
    <cellStyle name="Normal 15 18 4 2 2 3 2" xfId="17898"/>
    <cellStyle name="Normal 15 18 4 2 2 3 3" xfId="17899"/>
    <cellStyle name="Normal 15 18 4 2 2 3 4" xfId="17900"/>
    <cellStyle name="Normal 15 18 4 2 2 4" xfId="17901"/>
    <cellStyle name="Normal 15 18 4 2 2 5" xfId="17902"/>
    <cellStyle name="Normal 15 18 4 2 2 6" xfId="17903"/>
    <cellStyle name="Normal 15 18 4 2 3" xfId="17904"/>
    <cellStyle name="Normal 15 18 4 2 3 2" xfId="17905"/>
    <cellStyle name="Normal 15 18 4 2 3 2 2" xfId="17906"/>
    <cellStyle name="Normal 15 18 4 2 3 2 3" xfId="17907"/>
    <cellStyle name="Normal 15 18 4 2 3 2 4" xfId="17908"/>
    <cellStyle name="Normal 15 18 4 2 3 3" xfId="17909"/>
    <cellStyle name="Normal 15 18 4 2 3 4" xfId="17910"/>
    <cellStyle name="Normal 15 18 4 2 3 5" xfId="17911"/>
    <cellStyle name="Normal 15 18 4 2 3 6" xfId="17912"/>
    <cellStyle name="Normal 15 18 4 2 4" xfId="17913"/>
    <cellStyle name="Normal 15 18 4 2 4 2" xfId="17914"/>
    <cellStyle name="Normal 15 18 4 2 4 3" xfId="17915"/>
    <cellStyle name="Normal 15 18 4 2 4 4" xfId="17916"/>
    <cellStyle name="Normal 15 18 4 2 5" xfId="17917"/>
    <cellStyle name="Normal 15 18 4 2 6" xfId="17918"/>
    <cellStyle name="Normal 15 18 4 2 7" xfId="17919"/>
    <cellStyle name="Normal 15 18 4 2 8" xfId="17920"/>
    <cellStyle name="Normal 15 18 4 3" xfId="17921"/>
    <cellStyle name="Normal 15 18 4 3 2" xfId="17922"/>
    <cellStyle name="Normal 15 18 4 3 2 2" xfId="17923"/>
    <cellStyle name="Normal 15 18 4 3 2 2 2" xfId="17924"/>
    <cellStyle name="Normal 15 18 4 3 2 2 3" xfId="17925"/>
    <cellStyle name="Normal 15 18 4 3 2 2 4" xfId="17926"/>
    <cellStyle name="Normal 15 18 4 3 2 3" xfId="17927"/>
    <cellStyle name="Normal 15 18 4 3 2 4" xfId="17928"/>
    <cellStyle name="Normal 15 18 4 3 2 5" xfId="17929"/>
    <cellStyle name="Normal 15 18 4 3 3" xfId="17930"/>
    <cellStyle name="Normal 15 18 4 3 3 2" xfId="17931"/>
    <cellStyle name="Normal 15 18 4 3 3 3" xfId="17932"/>
    <cellStyle name="Normal 15 18 4 3 3 4" xfId="17933"/>
    <cellStyle name="Normal 15 18 4 3 4" xfId="17934"/>
    <cellStyle name="Normal 15 18 4 3 5" xfId="17935"/>
    <cellStyle name="Normal 15 18 4 3 6" xfId="17936"/>
    <cellStyle name="Normal 15 18 4 4" xfId="17937"/>
    <cellStyle name="Normal 15 18 4 4 2" xfId="17938"/>
    <cellStyle name="Normal 15 18 4 4 2 2" xfId="17939"/>
    <cellStyle name="Normal 15 18 4 4 2 3" xfId="17940"/>
    <cellStyle name="Normal 15 18 4 4 2 4" xfId="17941"/>
    <cellStyle name="Normal 15 18 4 4 3" xfId="17942"/>
    <cellStyle name="Normal 15 18 4 4 4" xfId="17943"/>
    <cellStyle name="Normal 15 18 4 4 5" xfId="17944"/>
    <cellStyle name="Normal 15 18 4 4 6" xfId="17945"/>
    <cellStyle name="Normal 15 18 4 5" xfId="17946"/>
    <cellStyle name="Normal 15 18 4 5 2" xfId="17947"/>
    <cellStyle name="Normal 15 18 4 5 3" xfId="17948"/>
    <cellStyle name="Normal 15 18 4 5 4" xfId="17949"/>
    <cellStyle name="Normal 15 18 4 6" xfId="17950"/>
    <cellStyle name="Normal 15 18 4 7" xfId="17951"/>
    <cellStyle name="Normal 15 18 4 8" xfId="17952"/>
    <cellStyle name="Normal 15 18 4 9" xfId="17953"/>
    <cellStyle name="Normal 15 18 5" xfId="17954"/>
    <cellStyle name="Normal 15 18 5 2" xfId="17955"/>
    <cellStyle name="Normal 15 18 5 2 2" xfId="17956"/>
    <cellStyle name="Normal 15 18 5 2 2 2" xfId="17957"/>
    <cellStyle name="Normal 15 18 5 2 2 2 2" xfId="17958"/>
    <cellStyle name="Normal 15 18 5 2 2 2 2 2" xfId="17959"/>
    <cellStyle name="Normal 15 18 5 2 2 2 2 3" xfId="17960"/>
    <cellStyle name="Normal 15 18 5 2 2 2 2 4" xfId="17961"/>
    <cellStyle name="Normal 15 18 5 2 2 2 3" xfId="17962"/>
    <cellStyle name="Normal 15 18 5 2 2 2 4" xfId="17963"/>
    <cellStyle name="Normal 15 18 5 2 2 2 5" xfId="17964"/>
    <cellStyle name="Normal 15 18 5 2 2 3" xfId="17965"/>
    <cellStyle name="Normal 15 18 5 2 2 3 2" xfId="17966"/>
    <cellStyle name="Normal 15 18 5 2 2 3 3" xfId="17967"/>
    <cellStyle name="Normal 15 18 5 2 2 3 4" xfId="17968"/>
    <cellStyle name="Normal 15 18 5 2 2 4" xfId="17969"/>
    <cellStyle name="Normal 15 18 5 2 2 5" xfId="17970"/>
    <cellStyle name="Normal 15 18 5 2 2 6" xfId="17971"/>
    <cellStyle name="Normal 15 18 5 2 3" xfId="17972"/>
    <cellStyle name="Normal 15 18 5 2 3 2" xfId="17973"/>
    <cellStyle name="Normal 15 18 5 2 3 2 2" xfId="17974"/>
    <cellStyle name="Normal 15 18 5 2 3 2 3" xfId="17975"/>
    <cellStyle name="Normal 15 18 5 2 3 2 4" xfId="17976"/>
    <cellStyle name="Normal 15 18 5 2 3 3" xfId="17977"/>
    <cellStyle name="Normal 15 18 5 2 3 4" xfId="17978"/>
    <cellStyle name="Normal 15 18 5 2 3 5" xfId="17979"/>
    <cellStyle name="Normal 15 18 5 2 3 6" xfId="17980"/>
    <cellStyle name="Normal 15 18 5 2 4" xfId="17981"/>
    <cellStyle name="Normal 15 18 5 2 4 2" xfId="17982"/>
    <cellStyle name="Normal 15 18 5 2 4 3" xfId="17983"/>
    <cellStyle name="Normal 15 18 5 2 4 4" xfId="17984"/>
    <cellStyle name="Normal 15 18 5 2 5" xfId="17985"/>
    <cellStyle name="Normal 15 18 5 2 6" xfId="17986"/>
    <cellStyle name="Normal 15 18 5 2 7" xfId="17987"/>
    <cellStyle name="Normal 15 18 5 2 8" xfId="17988"/>
    <cellStyle name="Normal 15 18 5 3" xfId="17989"/>
    <cellStyle name="Normal 15 18 5 3 2" xfId="17990"/>
    <cellStyle name="Normal 15 18 5 3 2 2" xfId="17991"/>
    <cellStyle name="Normal 15 18 5 3 2 2 2" xfId="17992"/>
    <cellStyle name="Normal 15 18 5 3 2 2 3" xfId="17993"/>
    <cellStyle name="Normal 15 18 5 3 2 2 4" xfId="17994"/>
    <cellStyle name="Normal 15 18 5 3 2 3" xfId="17995"/>
    <cellStyle name="Normal 15 18 5 3 2 4" xfId="17996"/>
    <cellStyle name="Normal 15 18 5 3 2 5" xfId="17997"/>
    <cellStyle name="Normal 15 18 5 3 3" xfId="17998"/>
    <cellStyle name="Normal 15 18 5 3 3 2" xfId="17999"/>
    <cellStyle name="Normal 15 18 5 3 3 3" xfId="18000"/>
    <cellStyle name="Normal 15 18 5 3 3 4" xfId="18001"/>
    <cellStyle name="Normal 15 18 5 3 4" xfId="18002"/>
    <cellStyle name="Normal 15 18 5 3 5" xfId="18003"/>
    <cellStyle name="Normal 15 18 5 3 6" xfId="18004"/>
    <cellStyle name="Normal 15 18 5 4" xfId="18005"/>
    <cellStyle name="Normal 15 18 5 4 2" xfId="18006"/>
    <cellStyle name="Normal 15 18 5 4 2 2" xfId="18007"/>
    <cellStyle name="Normal 15 18 5 4 2 3" xfId="18008"/>
    <cellStyle name="Normal 15 18 5 4 2 4" xfId="18009"/>
    <cellStyle name="Normal 15 18 5 4 3" xfId="18010"/>
    <cellStyle name="Normal 15 18 5 4 4" xfId="18011"/>
    <cellStyle name="Normal 15 18 5 4 5" xfId="18012"/>
    <cellStyle name="Normal 15 18 5 4 6" xfId="18013"/>
    <cellStyle name="Normal 15 18 5 5" xfId="18014"/>
    <cellStyle name="Normal 15 18 5 5 2" xfId="18015"/>
    <cellStyle name="Normal 15 18 5 5 3" xfId="18016"/>
    <cellStyle name="Normal 15 18 5 5 4" xfId="18017"/>
    <cellStyle name="Normal 15 18 5 6" xfId="18018"/>
    <cellStyle name="Normal 15 18 5 7" xfId="18019"/>
    <cellStyle name="Normal 15 18 5 8" xfId="18020"/>
    <cellStyle name="Normal 15 18 5 9" xfId="18021"/>
    <cellStyle name="Normal 15 18 6" xfId="18022"/>
    <cellStyle name="Normal 15 18 6 2" xfId="18023"/>
    <cellStyle name="Normal 15 18 6 2 2" xfId="18024"/>
    <cellStyle name="Normal 15 18 6 2 2 2" xfId="18025"/>
    <cellStyle name="Normal 15 18 6 2 2 2 2" xfId="18026"/>
    <cellStyle name="Normal 15 18 6 2 2 2 3" xfId="18027"/>
    <cellStyle name="Normal 15 18 6 2 2 2 4" xfId="18028"/>
    <cellStyle name="Normal 15 18 6 2 2 3" xfId="18029"/>
    <cellStyle name="Normal 15 18 6 2 2 4" xfId="18030"/>
    <cellStyle name="Normal 15 18 6 2 2 5" xfId="18031"/>
    <cellStyle name="Normal 15 18 6 2 3" xfId="18032"/>
    <cellStyle name="Normal 15 18 6 2 3 2" xfId="18033"/>
    <cellStyle name="Normal 15 18 6 2 3 3" xfId="18034"/>
    <cellStyle name="Normal 15 18 6 2 3 4" xfId="18035"/>
    <cellStyle name="Normal 15 18 6 2 4" xfId="18036"/>
    <cellStyle name="Normal 15 18 6 2 5" xfId="18037"/>
    <cellStyle name="Normal 15 18 6 2 6" xfId="18038"/>
    <cellStyle name="Normal 15 18 6 3" xfId="18039"/>
    <cellStyle name="Normal 15 18 6 3 2" xfId="18040"/>
    <cellStyle name="Normal 15 18 6 3 2 2" xfId="18041"/>
    <cellStyle name="Normal 15 18 6 3 2 3" xfId="18042"/>
    <cellStyle name="Normal 15 18 6 3 2 4" xfId="18043"/>
    <cellStyle name="Normal 15 18 6 3 3" xfId="18044"/>
    <cellStyle name="Normal 15 18 6 3 4" xfId="18045"/>
    <cellStyle name="Normal 15 18 6 3 5" xfId="18046"/>
    <cellStyle name="Normal 15 18 6 3 6" xfId="18047"/>
    <cellStyle name="Normal 15 18 6 4" xfId="18048"/>
    <cellStyle name="Normal 15 18 6 4 2" xfId="18049"/>
    <cellStyle name="Normal 15 18 6 4 3" xfId="18050"/>
    <cellStyle name="Normal 15 18 6 4 4" xfId="18051"/>
    <cellStyle name="Normal 15 18 6 5" xfId="18052"/>
    <cellStyle name="Normal 15 18 6 6" xfId="18053"/>
    <cellStyle name="Normal 15 18 6 7" xfId="18054"/>
    <cellStyle name="Normal 15 18 6 8" xfId="18055"/>
    <cellStyle name="Normal 15 18 7" xfId="18056"/>
    <cellStyle name="Normal 15 18 7 2" xfId="18057"/>
    <cellStyle name="Normal 15 18 7 2 2" xfId="18058"/>
    <cellStyle name="Normal 15 18 7 2 2 2" xfId="18059"/>
    <cellStyle name="Normal 15 18 7 2 2 3" xfId="18060"/>
    <cellStyle name="Normal 15 18 7 2 2 4" xfId="18061"/>
    <cellStyle name="Normal 15 18 7 2 3" xfId="18062"/>
    <cellStyle name="Normal 15 18 7 2 4" xfId="18063"/>
    <cellStyle name="Normal 15 18 7 2 5" xfId="18064"/>
    <cellStyle name="Normal 15 18 7 3" xfId="18065"/>
    <cellStyle name="Normal 15 18 7 3 2" xfId="18066"/>
    <cellStyle name="Normal 15 18 7 3 3" xfId="18067"/>
    <cellStyle name="Normal 15 18 7 3 4" xfId="18068"/>
    <cellStyle name="Normal 15 18 7 4" xfId="18069"/>
    <cellStyle name="Normal 15 18 7 5" xfId="18070"/>
    <cellStyle name="Normal 15 18 7 6" xfId="18071"/>
    <cellStyle name="Normal 15 18 8" xfId="18072"/>
    <cellStyle name="Normal 15 18 8 2" xfId="18073"/>
    <cellStyle name="Normal 15 18 8 2 2" xfId="18074"/>
    <cellStyle name="Normal 15 18 8 2 3" xfId="18075"/>
    <cellStyle name="Normal 15 18 8 2 4" xfId="18076"/>
    <cellStyle name="Normal 15 18 8 3" xfId="18077"/>
    <cellStyle name="Normal 15 18 8 4" xfId="18078"/>
    <cellStyle name="Normal 15 18 8 5" xfId="18079"/>
    <cellStyle name="Normal 15 18 8 6" xfId="18080"/>
    <cellStyle name="Normal 15 18 9" xfId="18081"/>
    <cellStyle name="Normal 15 18 9 2" xfId="18082"/>
    <cellStyle name="Normal 15 18 9 3" xfId="18083"/>
    <cellStyle name="Normal 15 18 9 4" xfId="18084"/>
    <cellStyle name="Normal 15 19" xfId="18085"/>
    <cellStyle name="Normal 15 19 10" xfId="18086"/>
    <cellStyle name="Normal 15 19 11" xfId="18087"/>
    <cellStyle name="Normal 15 19 12" xfId="18088"/>
    <cellStyle name="Normal 15 19 2" xfId="18089"/>
    <cellStyle name="Normal 15 19 2 10" xfId="18090"/>
    <cellStyle name="Normal 15 19 2 2" xfId="18091"/>
    <cellStyle name="Normal 15 19 2 2 2" xfId="18092"/>
    <cellStyle name="Normal 15 19 2 2 2 2" xfId="18093"/>
    <cellStyle name="Normal 15 19 2 2 2 2 2" xfId="18094"/>
    <cellStyle name="Normal 15 19 2 2 2 2 2 2" xfId="18095"/>
    <cellStyle name="Normal 15 19 2 2 2 2 2 2 2" xfId="18096"/>
    <cellStyle name="Normal 15 19 2 2 2 2 2 2 3" xfId="18097"/>
    <cellStyle name="Normal 15 19 2 2 2 2 2 2 4" xfId="18098"/>
    <cellStyle name="Normal 15 19 2 2 2 2 2 3" xfId="18099"/>
    <cellStyle name="Normal 15 19 2 2 2 2 2 4" xfId="18100"/>
    <cellStyle name="Normal 15 19 2 2 2 2 2 5" xfId="18101"/>
    <cellStyle name="Normal 15 19 2 2 2 2 3" xfId="18102"/>
    <cellStyle name="Normal 15 19 2 2 2 2 3 2" xfId="18103"/>
    <cellStyle name="Normal 15 19 2 2 2 2 3 3" xfId="18104"/>
    <cellStyle name="Normal 15 19 2 2 2 2 3 4" xfId="18105"/>
    <cellStyle name="Normal 15 19 2 2 2 2 4" xfId="18106"/>
    <cellStyle name="Normal 15 19 2 2 2 2 5" xfId="18107"/>
    <cellStyle name="Normal 15 19 2 2 2 2 6" xfId="18108"/>
    <cellStyle name="Normal 15 19 2 2 2 3" xfId="18109"/>
    <cellStyle name="Normal 15 19 2 2 2 3 2" xfId="18110"/>
    <cellStyle name="Normal 15 19 2 2 2 3 2 2" xfId="18111"/>
    <cellStyle name="Normal 15 19 2 2 2 3 2 3" xfId="18112"/>
    <cellStyle name="Normal 15 19 2 2 2 3 2 4" xfId="18113"/>
    <cellStyle name="Normal 15 19 2 2 2 3 3" xfId="18114"/>
    <cellStyle name="Normal 15 19 2 2 2 3 4" xfId="18115"/>
    <cellStyle name="Normal 15 19 2 2 2 3 5" xfId="18116"/>
    <cellStyle name="Normal 15 19 2 2 2 3 6" xfId="18117"/>
    <cellStyle name="Normal 15 19 2 2 2 4" xfId="18118"/>
    <cellStyle name="Normal 15 19 2 2 2 4 2" xfId="18119"/>
    <cellStyle name="Normal 15 19 2 2 2 4 3" xfId="18120"/>
    <cellStyle name="Normal 15 19 2 2 2 4 4" xfId="18121"/>
    <cellStyle name="Normal 15 19 2 2 2 5" xfId="18122"/>
    <cellStyle name="Normal 15 19 2 2 2 6" xfId="18123"/>
    <cellStyle name="Normal 15 19 2 2 2 7" xfId="18124"/>
    <cellStyle name="Normal 15 19 2 2 2 8" xfId="18125"/>
    <cellStyle name="Normal 15 19 2 2 3" xfId="18126"/>
    <cellStyle name="Normal 15 19 2 2 3 2" xfId="18127"/>
    <cellStyle name="Normal 15 19 2 2 3 2 2" xfId="18128"/>
    <cellStyle name="Normal 15 19 2 2 3 2 2 2" xfId="18129"/>
    <cellStyle name="Normal 15 19 2 2 3 2 2 3" xfId="18130"/>
    <cellStyle name="Normal 15 19 2 2 3 2 2 4" xfId="18131"/>
    <cellStyle name="Normal 15 19 2 2 3 2 3" xfId="18132"/>
    <cellStyle name="Normal 15 19 2 2 3 2 4" xfId="18133"/>
    <cellStyle name="Normal 15 19 2 2 3 2 5" xfId="18134"/>
    <cellStyle name="Normal 15 19 2 2 3 3" xfId="18135"/>
    <cellStyle name="Normal 15 19 2 2 3 3 2" xfId="18136"/>
    <cellStyle name="Normal 15 19 2 2 3 3 3" xfId="18137"/>
    <cellStyle name="Normal 15 19 2 2 3 3 4" xfId="18138"/>
    <cellStyle name="Normal 15 19 2 2 3 4" xfId="18139"/>
    <cellStyle name="Normal 15 19 2 2 3 5" xfId="18140"/>
    <cellStyle name="Normal 15 19 2 2 3 6" xfId="18141"/>
    <cellStyle name="Normal 15 19 2 2 4" xfId="18142"/>
    <cellStyle name="Normal 15 19 2 2 4 2" xfId="18143"/>
    <cellStyle name="Normal 15 19 2 2 4 2 2" xfId="18144"/>
    <cellStyle name="Normal 15 19 2 2 4 2 3" xfId="18145"/>
    <cellStyle name="Normal 15 19 2 2 4 2 4" xfId="18146"/>
    <cellStyle name="Normal 15 19 2 2 4 3" xfId="18147"/>
    <cellStyle name="Normal 15 19 2 2 4 4" xfId="18148"/>
    <cellStyle name="Normal 15 19 2 2 4 5" xfId="18149"/>
    <cellStyle name="Normal 15 19 2 2 4 6" xfId="18150"/>
    <cellStyle name="Normal 15 19 2 2 5" xfId="18151"/>
    <cellStyle name="Normal 15 19 2 2 5 2" xfId="18152"/>
    <cellStyle name="Normal 15 19 2 2 5 3" xfId="18153"/>
    <cellStyle name="Normal 15 19 2 2 5 4" xfId="18154"/>
    <cellStyle name="Normal 15 19 2 2 6" xfId="18155"/>
    <cellStyle name="Normal 15 19 2 2 7" xfId="18156"/>
    <cellStyle name="Normal 15 19 2 2 8" xfId="18157"/>
    <cellStyle name="Normal 15 19 2 2 9" xfId="18158"/>
    <cellStyle name="Normal 15 19 2 3" xfId="18159"/>
    <cellStyle name="Normal 15 19 2 3 2" xfId="18160"/>
    <cellStyle name="Normal 15 19 2 3 2 2" xfId="18161"/>
    <cellStyle name="Normal 15 19 2 3 2 2 2" xfId="18162"/>
    <cellStyle name="Normal 15 19 2 3 2 2 2 2" xfId="18163"/>
    <cellStyle name="Normal 15 19 2 3 2 2 2 3" xfId="18164"/>
    <cellStyle name="Normal 15 19 2 3 2 2 2 4" xfId="18165"/>
    <cellStyle name="Normal 15 19 2 3 2 2 3" xfId="18166"/>
    <cellStyle name="Normal 15 19 2 3 2 2 4" xfId="18167"/>
    <cellStyle name="Normal 15 19 2 3 2 2 5" xfId="18168"/>
    <cellStyle name="Normal 15 19 2 3 2 3" xfId="18169"/>
    <cellStyle name="Normal 15 19 2 3 2 3 2" xfId="18170"/>
    <cellStyle name="Normal 15 19 2 3 2 3 3" xfId="18171"/>
    <cellStyle name="Normal 15 19 2 3 2 3 4" xfId="18172"/>
    <cellStyle name="Normal 15 19 2 3 2 4" xfId="18173"/>
    <cellStyle name="Normal 15 19 2 3 2 5" xfId="18174"/>
    <cellStyle name="Normal 15 19 2 3 2 6" xfId="18175"/>
    <cellStyle name="Normal 15 19 2 3 3" xfId="18176"/>
    <cellStyle name="Normal 15 19 2 3 3 2" xfId="18177"/>
    <cellStyle name="Normal 15 19 2 3 3 2 2" xfId="18178"/>
    <cellStyle name="Normal 15 19 2 3 3 2 3" xfId="18179"/>
    <cellStyle name="Normal 15 19 2 3 3 2 4" xfId="18180"/>
    <cellStyle name="Normal 15 19 2 3 3 3" xfId="18181"/>
    <cellStyle name="Normal 15 19 2 3 3 4" xfId="18182"/>
    <cellStyle name="Normal 15 19 2 3 3 5" xfId="18183"/>
    <cellStyle name="Normal 15 19 2 3 3 6" xfId="18184"/>
    <cellStyle name="Normal 15 19 2 3 4" xfId="18185"/>
    <cellStyle name="Normal 15 19 2 3 4 2" xfId="18186"/>
    <cellStyle name="Normal 15 19 2 3 4 3" xfId="18187"/>
    <cellStyle name="Normal 15 19 2 3 4 4" xfId="18188"/>
    <cellStyle name="Normal 15 19 2 3 5" xfId="18189"/>
    <cellStyle name="Normal 15 19 2 3 6" xfId="18190"/>
    <cellStyle name="Normal 15 19 2 3 7" xfId="18191"/>
    <cellStyle name="Normal 15 19 2 3 8" xfId="18192"/>
    <cellStyle name="Normal 15 19 2 4" xfId="18193"/>
    <cellStyle name="Normal 15 19 2 4 2" xfId="18194"/>
    <cellStyle name="Normal 15 19 2 4 2 2" xfId="18195"/>
    <cellStyle name="Normal 15 19 2 4 2 2 2" xfId="18196"/>
    <cellStyle name="Normal 15 19 2 4 2 2 3" xfId="18197"/>
    <cellStyle name="Normal 15 19 2 4 2 2 4" xfId="18198"/>
    <cellStyle name="Normal 15 19 2 4 2 3" xfId="18199"/>
    <cellStyle name="Normal 15 19 2 4 2 4" xfId="18200"/>
    <cellStyle name="Normal 15 19 2 4 2 5" xfId="18201"/>
    <cellStyle name="Normal 15 19 2 4 3" xfId="18202"/>
    <cellStyle name="Normal 15 19 2 4 3 2" xfId="18203"/>
    <cellStyle name="Normal 15 19 2 4 3 3" xfId="18204"/>
    <cellStyle name="Normal 15 19 2 4 3 4" xfId="18205"/>
    <cellStyle name="Normal 15 19 2 4 4" xfId="18206"/>
    <cellStyle name="Normal 15 19 2 4 5" xfId="18207"/>
    <cellStyle name="Normal 15 19 2 4 6" xfId="18208"/>
    <cellStyle name="Normal 15 19 2 5" xfId="18209"/>
    <cellStyle name="Normal 15 19 2 5 2" xfId="18210"/>
    <cellStyle name="Normal 15 19 2 5 2 2" xfId="18211"/>
    <cellStyle name="Normal 15 19 2 5 2 3" xfId="18212"/>
    <cellStyle name="Normal 15 19 2 5 2 4" xfId="18213"/>
    <cellStyle name="Normal 15 19 2 5 3" xfId="18214"/>
    <cellStyle name="Normal 15 19 2 5 4" xfId="18215"/>
    <cellStyle name="Normal 15 19 2 5 5" xfId="18216"/>
    <cellStyle name="Normal 15 19 2 5 6" xfId="18217"/>
    <cellStyle name="Normal 15 19 2 6" xfId="18218"/>
    <cellStyle name="Normal 15 19 2 6 2" xfId="18219"/>
    <cellStyle name="Normal 15 19 2 6 3" xfId="18220"/>
    <cellStyle name="Normal 15 19 2 6 4" xfId="18221"/>
    <cellStyle name="Normal 15 19 2 7" xfId="18222"/>
    <cellStyle name="Normal 15 19 2 8" xfId="18223"/>
    <cellStyle name="Normal 15 19 2 9" xfId="18224"/>
    <cellStyle name="Normal 15 19 3" xfId="18225"/>
    <cellStyle name="Normal 15 19 3 2" xfId="18226"/>
    <cellStyle name="Normal 15 19 3 2 2" xfId="18227"/>
    <cellStyle name="Normal 15 19 3 2 2 2" xfId="18228"/>
    <cellStyle name="Normal 15 19 3 2 2 2 2" xfId="18229"/>
    <cellStyle name="Normal 15 19 3 2 2 2 2 2" xfId="18230"/>
    <cellStyle name="Normal 15 19 3 2 2 2 2 3" xfId="18231"/>
    <cellStyle name="Normal 15 19 3 2 2 2 2 4" xfId="18232"/>
    <cellStyle name="Normal 15 19 3 2 2 2 3" xfId="18233"/>
    <cellStyle name="Normal 15 19 3 2 2 2 4" xfId="18234"/>
    <cellStyle name="Normal 15 19 3 2 2 2 5" xfId="18235"/>
    <cellStyle name="Normal 15 19 3 2 2 3" xfId="18236"/>
    <cellStyle name="Normal 15 19 3 2 2 3 2" xfId="18237"/>
    <cellStyle name="Normal 15 19 3 2 2 3 3" xfId="18238"/>
    <cellStyle name="Normal 15 19 3 2 2 3 4" xfId="18239"/>
    <cellStyle name="Normal 15 19 3 2 2 4" xfId="18240"/>
    <cellStyle name="Normal 15 19 3 2 2 5" xfId="18241"/>
    <cellStyle name="Normal 15 19 3 2 2 6" xfId="18242"/>
    <cellStyle name="Normal 15 19 3 2 3" xfId="18243"/>
    <cellStyle name="Normal 15 19 3 2 3 2" xfId="18244"/>
    <cellStyle name="Normal 15 19 3 2 3 2 2" xfId="18245"/>
    <cellStyle name="Normal 15 19 3 2 3 2 3" xfId="18246"/>
    <cellStyle name="Normal 15 19 3 2 3 2 4" xfId="18247"/>
    <cellStyle name="Normal 15 19 3 2 3 3" xfId="18248"/>
    <cellStyle name="Normal 15 19 3 2 3 4" xfId="18249"/>
    <cellStyle name="Normal 15 19 3 2 3 5" xfId="18250"/>
    <cellStyle name="Normal 15 19 3 2 3 6" xfId="18251"/>
    <cellStyle name="Normal 15 19 3 2 4" xfId="18252"/>
    <cellStyle name="Normal 15 19 3 2 4 2" xfId="18253"/>
    <cellStyle name="Normal 15 19 3 2 4 3" xfId="18254"/>
    <cellStyle name="Normal 15 19 3 2 4 4" xfId="18255"/>
    <cellStyle name="Normal 15 19 3 2 5" xfId="18256"/>
    <cellStyle name="Normal 15 19 3 2 6" xfId="18257"/>
    <cellStyle name="Normal 15 19 3 2 7" xfId="18258"/>
    <cellStyle name="Normal 15 19 3 2 8" xfId="18259"/>
    <cellStyle name="Normal 15 19 3 3" xfId="18260"/>
    <cellStyle name="Normal 15 19 3 3 2" xfId="18261"/>
    <cellStyle name="Normal 15 19 3 3 2 2" xfId="18262"/>
    <cellStyle name="Normal 15 19 3 3 2 2 2" xfId="18263"/>
    <cellStyle name="Normal 15 19 3 3 2 2 3" xfId="18264"/>
    <cellStyle name="Normal 15 19 3 3 2 2 4" xfId="18265"/>
    <cellStyle name="Normal 15 19 3 3 2 3" xfId="18266"/>
    <cellStyle name="Normal 15 19 3 3 2 4" xfId="18267"/>
    <cellStyle name="Normal 15 19 3 3 2 5" xfId="18268"/>
    <cellStyle name="Normal 15 19 3 3 3" xfId="18269"/>
    <cellStyle name="Normal 15 19 3 3 3 2" xfId="18270"/>
    <cellStyle name="Normal 15 19 3 3 3 3" xfId="18271"/>
    <cellStyle name="Normal 15 19 3 3 3 4" xfId="18272"/>
    <cellStyle name="Normal 15 19 3 3 4" xfId="18273"/>
    <cellStyle name="Normal 15 19 3 3 5" xfId="18274"/>
    <cellStyle name="Normal 15 19 3 3 6" xfId="18275"/>
    <cellStyle name="Normal 15 19 3 4" xfId="18276"/>
    <cellStyle name="Normal 15 19 3 4 2" xfId="18277"/>
    <cellStyle name="Normal 15 19 3 4 2 2" xfId="18278"/>
    <cellStyle name="Normal 15 19 3 4 2 3" xfId="18279"/>
    <cellStyle name="Normal 15 19 3 4 2 4" xfId="18280"/>
    <cellStyle name="Normal 15 19 3 4 3" xfId="18281"/>
    <cellStyle name="Normal 15 19 3 4 4" xfId="18282"/>
    <cellStyle name="Normal 15 19 3 4 5" xfId="18283"/>
    <cellStyle name="Normal 15 19 3 4 6" xfId="18284"/>
    <cellStyle name="Normal 15 19 3 5" xfId="18285"/>
    <cellStyle name="Normal 15 19 3 5 2" xfId="18286"/>
    <cellStyle name="Normal 15 19 3 5 3" xfId="18287"/>
    <cellStyle name="Normal 15 19 3 5 4" xfId="18288"/>
    <cellStyle name="Normal 15 19 3 6" xfId="18289"/>
    <cellStyle name="Normal 15 19 3 7" xfId="18290"/>
    <cellStyle name="Normal 15 19 3 8" xfId="18291"/>
    <cellStyle name="Normal 15 19 3 9" xfId="18292"/>
    <cellStyle name="Normal 15 19 4" xfId="18293"/>
    <cellStyle name="Normal 15 19 4 2" xfId="18294"/>
    <cellStyle name="Normal 15 19 4 2 2" xfId="18295"/>
    <cellStyle name="Normal 15 19 4 2 2 2" xfId="18296"/>
    <cellStyle name="Normal 15 19 4 2 2 2 2" xfId="18297"/>
    <cellStyle name="Normal 15 19 4 2 2 2 2 2" xfId="18298"/>
    <cellStyle name="Normal 15 19 4 2 2 2 2 3" xfId="18299"/>
    <cellStyle name="Normal 15 19 4 2 2 2 2 4" xfId="18300"/>
    <cellStyle name="Normal 15 19 4 2 2 2 3" xfId="18301"/>
    <cellStyle name="Normal 15 19 4 2 2 2 4" xfId="18302"/>
    <cellStyle name="Normal 15 19 4 2 2 2 5" xfId="18303"/>
    <cellStyle name="Normal 15 19 4 2 2 3" xfId="18304"/>
    <cellStyle name="Normal 15 19 4 2 2 3 2" xfId="18305"/>
    <cellStyle name="Normal 15 19 4 2 2 3 3" xfId="18306"/>
    <cellStyle name="Normal 15 19 4 2 2 3 4" xfId="18307"/>
    <cellStyle name="Normal 15 19 4 2 2 4" xfId="18308"/>
    <cellStyle name="Normal 15 19 4 2 2 5" xfId="18309"/>
    <cellStyle name="Normal 15 19 4 2 2 6" xfId="18310"/>
    <cellStyle name="Normal 15 19 4 2 3" xfId="18311"/>
    <cellStyle name="Normal 15 19 4 2 3 2" xfId="18312"/>
    <cellStyle name="Normal 15 19 4 2 3 2 2" xfId="18313"/>
    <cellStyle name="Normal 15 19 4 2 3 2 3" xfId="18314"/>
    <cellStyle name="Normal 15 19 4 2 3 2 4" xfId="18315"/>
    <cellStyle name="Normal 15 19 4 2 3 3" xfId="18316"/>
    <cellStyle name="Normal 15 19 4 2 3 4" xfId="18317"/>
    <cellStyle name="Normal 15 19 4 2 3 5" xfId="18318"/>
    <cellStyle name="Normal 15 19 4 2 3 6" xfId="18319"/>
    <cellStyle name="Normal 15 19 4 2 4" xfId="18320"/>
    <cellStyle name="Normal 15 19 4 2 4 2" xfId="18321"/>
    <cellStyle name="Normal 15 19 4 2 4 3" xfId="18322"/>
    <cellStyle name="Normal 15 19 4 2 4 4" xfId="18323"/>
    <cellStyle name="Normal 15 19 4 2 5" xfId="18324"/>
    <cellStyle name="Normal 15 19 4 2 6" xfId="18325"/>
    <cellStyle name="Normal 15 19 4 2 7" xfId="18326"/>
    <cellStyle name="Normal 15 19 4 2 8" xfId="18327"/>
    <cellStyle name="Normal 15 19 4 3" xfId="18328"/>
    <cellStyle name="Normal 15 19 4 3 2" xfId="18329"/>
    <cellStyle name="Normal 15 19 4 3 2 2" xfId="18330"/>
    <cellStyle name="Normal 15 19 4 3 2 2 2" xfId="18331"/>
    <cellStyle name="Normal 15 19 4 3 2 2 3" xfId="18332"/>
    <cellStyle name="Normal 15 19 4 3 2 2 4" xfId="18333"/>
    <cellStyle name="Normal 15 19 4 3 2 3" xfId="18334"/>
    <cellStyle name="Normal 15 19 4 3 2 4" xfId="18335"/>
    <cellStyle name="Normal 15 19 4 3 2 5" xfId="18336"/>
    <cellStyle name="Normal 15 19 4 3 3" xfId="18337"/>
    <cellStyle name="Normal 15 19 4 3 3 2" xfId="18338"/>
    <cellStyle name="Normal 15 19 4 3 3 3" xfId="18339"/>
    <cellStyle name="Normal 15 19 4 3 3 4" xfId="18340"/>
    <cellStyle name="Normal 15 19 4 3 4" xfId="18341"/>
    <cellStyle name="Normal 15 19 4 3 5" xfId="18342"/>
    <cellStyle name="Normal 15 19 4 3 6" xfId="18343"/>
    <cellStyle name="Normal 15 19 4 4" xfId="18344"/>
    <cellStyle name="Normal 15 19 4 4 2" xfId="18345"/>
    <cellStyle name="Normal 15 19 4 4 2 2" xfId="18346"/>
    <cellStyle name="Normal 15 19 4 4 2 3" xfId="18347"/>
    <cellStyle name="Normal 15 19 4 4 2 4" xfId="18348"/>
    <cellStyle name="Normal 15 19 4 4 3" xfId="18349"/>
    <cellStyle name="Normal 15 19 4 4 4" xfId="18350"/>
    <cellStyle name="Normal 15 19 4 4 5" xfId="18351"/>
    <cellStyle name="Normal 15 19 4 4 6" xfId="18352"/>
    <cellStyle name="Normal 15 19 4 5" xfId="18353"/>
    <cellStyle name="Normal 15 19 4 5 2" xfId="18354"/>
    <cellStyle name="Normal 15 19 4 5 3" xfId="18355"/>
    <cellStyle name="Normal 15 19 4 5 4" xfId="18356"/>
    <cellStyle name="Normal 15 19 4 6" xfId="18357"/>
    <cellStyle name="Normal 15 19 4 7" xfId="18358"/>
    <cellStyle name="Normal 15 19 4 8" xfId="18359"/>
    <cellStyle name="Normal 15 19 4 9" xfId="18360"/>
    <cellStyle name="Normal 15 19 5" xfId="18361"/>
    <cellStyle name="Normal 15 19 5 2" xfId="18362"/>
    <cellStyle name="Normal 15 19 5 2 2" xfId="18363"/>
    <cellStyle name="Normal 15 19 5 2 2 2" xfId="18364"/>
    <cellStyle name="Normal 15 19 5 2 2 2 2" xfId="18365"/>
    <cellStyle name="Normal 15 19 5 2 2 2 3" xfId="18366"/>
    <cellStyle name="Normal 15 19 5 2 2 2 4" xfId="18367"/>
    <cellStyle name="Normal 15 19 5 2 2 3" xfId="18368"/>
    <cellStyle name="Normal 15 19 5 2 2 4" xfId="18369"/>
    <cellStyle name="Normal 15 19 5 2 2 5" xfId="18370"/>
    <cellStyle name="Normal 15 19 5 2 3" xfId="18371"/>
    <cellStyle name="Normal 15 19 5 2 3 2" xfId="18372"/>
    <cellStyle name="Normal 15 19 5 2 3 3" xfId="18373"/>
    <cellStyle name="Normal 15 19 5 2 3 4" xfId="18374"/>
    <cellStyle name="Normal 15 19 5 2 4" xfId="18375"/>
    <cellStyle name="Normal 15 19 5 2 5" xfId="18376"/>
    <cellStyle name="Normal 15 19 5 2 6" xfId="18377"/>
    <cellStyle name="Normal 15 19 5 3" xfId="18378"/>
    <cellStyle name="Normal 15 19 5 3 2" xfId="18379"/>
    <cellStyle name="Normal 15 19 5 3 2 2" xfId="18380"/>
    <cellStyle name="Normal 15 19 5 3 2 3" xfId="18381"/>
    <cellStyle name="Normal 15 19 5 3 2 4" xfId="18382"/>
    <cellStyle name="Normal 15 19 5 3 3" xfId="18383"/>
    <cellStyle name="Normal 15 19 5 3 4" xfId="18384"/>
    <cellStyle name="Normal 15 19 5 3 5" xfId="18385"/>
    <cellStyle name="Normal 15 19 5 3 6" xfId="18386"/>
    <cellStyle name="Normal 15 19 5 4" xfId="18387"/>
    <cellStyle name="Normal 15 19 5 4 2" xfId="18388"/>
    <cellStyle name="Normal 15 19 5 4 3" xfId="18389"/>
    <cellStyle name="Normal 15 19 5 4 4" xfId="18390"/>
    <cellStyle name="Normal 15 19 5 5" xfId="18391"/>
    <cellStyle name="Normal 15 19 5 6" xfId="18392"/>
    <cellStyle name="Normal 15 19 5 7" xfId="18393"/>
    <cellStyle name="Normal 15 19 5 8" xfId="18394"/>
    <cellStyle name="Normal 15 19 6" xfId="18395"/>
    <cellStyle name="Normal 15 19 6 2" xfId="18396"/>
    <cellStyle name="Normal 15 19 6 2 2" xfId="18397"/>
    <cellStyle name="Normal 15 19 6 2 2 2" xfId="18398"/>
    <cellStyle name="Normal 15 19 6 2 2 3" xfId="18399"/>
    <cellStyle name="Normal 15 19 6 2 2 4" xfId="18400"/>
    <cellStyle name="Normal 15 19 6 2 3" xfId="18401"/>
    <cellStyle name="Normal 15 19 6 2 4" xfId="18402"/>
    <cellStyle name="Normal 15 19 6 2 5" xfId="18403"/>
    <cellStyle name="Normal 15 19 6 3" xfId="18404"/>
    <cellStyle name="Normal 15 19 6 3 2" xfId="18405"/>
    <cellStyle name="Normal 15 19 6 3 3" xfId="18406"/>
    <cellStyle name="Normal 15 19 6 3 4" xfId="18407"/>
    <cellStyle name="Normal 15 19 6 4" xfId="18408"/>
    <cellStyle name="Normal 15 19 6 5" xfId="18409"/>
    <cellStyle name="Normal 15 19 6 6" xfId="18410"/>
    <cellStyle name="Normal 15 19 7" xfId="18411"/>
    <cellStyle name="Normal 15 19 7 2" xfId="18412"/>
    <cellStyle name="Normal 15 19 7 2 2" xfId="18413"/>
    <cellStyle name="Normal 15 19 7 2 3" xfId="18414"/>
    <cellStyle name="Normal 15 19 7 2 4" xfId="18415"/>
    <cellStyle name="Normal 15 19 7 3" xfId="18416"/>
    <cellStyle name="Normal 15 19 7 4" xfId="18417"/>
    <cellStyle name="Normal 15 19 7 5" xfId="18418"/>
    <cellStyle name="Normal 15 19 7 6" xfId="18419"/>
    <cellStyle name="Normal 15 19 8" xfId="18420"/>
    <cellStyle name="Normal 15 19 8 2" xfId="18421"/>
    <cellStyle name="Normal 15 19 8 3" xfId="18422"/>
    <cellStyle name="Normal 15 19 8 4" xfId="18423"/>
    <cellStyle name="Normal 15 19 9" xfId="18424"/>
    <cellStyle name="Normal 15 2" xfId="18425"/>
    <cellStyle name="Normal 15 2 2" xfId="18426"/>
    <cellStyle name="Normal 15 2 2 10" xfId="18427"/>
    <cellStyle name="Normal 15 2 2 11" xfId="18428"/>
    <cellStyle name="Normal 15 2 2 12" xfId="18429"/>
    <cellStyle name="Normal 15 2 2 2" xfId="18430"/>
    <cellStyle name="Normal 15 2 2 2 2" xfId="18431"/>
    <cellStyle name="Normal 15 2 2 2 2 2" xfId="18432"/>
    <cellStyle name="Normal 15 2 2 2 2 2 2" xfId="18433"/>
    <cellStyle name="Normal 15 2 2 2 2 2 2 2" xfId="18434"/>
    <cellStyle name="Normal 15 2 2 2 2 2 2 2 2" xfId="18435"/>
    <cellStyle name="Normal 15 2 2 2 2 2 2 2 3" xfId="18436"/>
    <cellStyle name="Normal 15 2 2 2 2 2 2 2 4" xfId="18437"/>
    <cellStyle name="Normal 15 2 2 2 2 2 2 3" xfId="18438"/>
    <cellStyle name="Normal 15 2 2 2 2 2 2 4" xfId="18439"/>
    <cellStyle name="Normal 15 2 2 2 2 2 2 5" xfId="18440"/>
    <cellStyle name="Normal 15 2 2 2 2 2 3" xfId="18441"/>
    <cellStyle name="Normal 15 2 2 2 2 2 3 2" xfId="18442"/>
    <cellStyle name="Normal 15 2 2 2 2 2 3 3" xfId="18443"/>
    <cellStyle name="Normal 15 2 2 2 2 2 3 4" xfId="18444"/>
    <cellStyle name="Normal 15 2 2 2 2 2 4" xfId="18445"/>
    <cellStyle name="Normal 15 2 2 2 2 2 5" xfId="18446"/>
    <cellStyle name="Normal 15 2 2 2 2 2 6" xfId="18447"/>
    <cellStyle name="Normal 15 2 2 2 2 3" xfId="18448"/>
    <cellStyle name="Normal 15 2 2 2 2 3 2" xfId="18449"/>
    <cellStyle name="Normal 15 2 2 2 2 3 2 2" xfId="18450"/>
    <cellStyle name="Normal 15 2 2 2 2 3 2 3" xfId="18451"/>
    <cellStyle name="Normal 15 2 2 2 2 3 2 4" xfId="18452"/>
    <cellStyle name="Normal 15 2 2 2 2 3 3" xfId="18453"/>
    <cellStyle name="Normal 15 2 2 2 2 3 4" xfId="18454"/>
    <cellStyle name="Normal 15 2 2 2 2 3 5" xfId="18455"/>
    <cellStyle name="Normal 15 2 2 2 2 3 6" xfId="18456"/>
    <cellStyle name="Normal 15 2 2 2 2 4" xfId="18457"/>
    <cellStyle name="Normal 15 2 2 2 2 4 2" xfId="18458"/>
    <cellStyle name="Normal 15 2 2 2 2 4 3" xfId="18459"/>
    <cellStyle name="Normal 15 2 2 2 2 4 4" xfId="18460"/>
    <cellStyle name="Normal 15 2 2 2 2 5" xfId="18461"/>
    <cellStyle name="Normal 15 2 2 2 2 6" xfId="18462"/>
    <cellStyle name="Normal 15 2 2 2 2 7" xfId="18463"/>
    <cellStyle name="Normal 15 2 2 2 2 8" xfId="18464"/>
    <cellStyle name="Normal 15 2 2 2 3" xfId="18465"/>
    <cellStyle name="Normal 15 2 2 2 3 2" xfId="18466"/>
    <cellStyle name="Normal 15 2 2 2 3 2 2" xfId="18467"/>
    <cellStyle name="Normal 15 2 2 2 3 2 2 2" xfId="18468"/>
    <cellStyle name="Normal 15 2 2 2 3 2 2 3" xfId="18469"/>
    <cellStyle name="Normal 15 2 2 2 3 2 2 4" xfId="18470"/>
    <cellStyle name="Normal 15 2 2 2 3 2 3" xfId="18471"/>
    <cellStyle name="Normal 15 2 2 2 3 2 4" xfId="18472"/>
    <cellStyle name="Normal 15 2 2 2 3 2 5" xfId="18473"/>
    <cellStyle name="Normal 15 2 2 2 3 3" xfId="18474"/>
    <cellStyle name="Normal 15 2 2 2 3 3 2" xfId="18475"/>
    <cellStyle name="Normal 15 2 2 2 3 3 3" xfId="18476"/>
    <cellStyle name="Normal 15 2 2 2 3 3 4" xfId="18477"/>
    <cellStyle name="Normal 15 2 2 2 3 4" xfId="18478"/>
    <cellStyle name="Normal 15 2 2 2 3 5" xfId="18479"/>
    <cellStyle name="Normal 15 2 2 2 3 6" xfId="18480"/>
    <cellStyle name="Normal 15 2 2 2 4" xfId="18481"/>
    <cellStyle name="Normal 15 2 2 2 4 2" xfId="18482"/>
    <cellStyle name="Normal 15 2 2 2 4 2 2" xfId="18483"/>
    <cellStyle name="Normal 15 2 2 2 4 2 3" xfId="18484"/>
    <cellStyle name="Normal 15 2 2 2 4 2 4" xfId="18485"/>
    <cellStyle name="Normal 15 2 2 2 4 3" xfId="18486"/>
    <cellStyle name="Normal 15 2 2 2 4 4" xfId="18487"/>
    <cellStyle name="Normal 15 2 2 2 4 5" xfId="18488"/>
    <cellStyle name="Normal 15 2 2 2 4 6" xfId="18489"/>
    <cellStyle name="Normal 15 2 2 2 5" xfId="18490"/>
    <cellStyle name="Normal 15 2 2 2 5 2" xfId="18491"/>
    <cellStyle name="Normal 15 2 2 2 5 3" xfId="18492"/>
    <cellStyle name="Normal 15 2 2 2 5 4" xfId="18493"/>
    <cellStyle name="Normal 15 2 2 2 6" xfId="18494"/>
    <cellStyle name="Normal 15 2 2 2 7" xfId="18495"/>
    <cellStyle name="Normal 15 2 2 2 8" xfId="18496"/>
    <cellStyle name="Normal 15 2 2 2 9" xfId="18497"/>
    <cellStyle name="Normal 15 2 2 3" xfId="18498"/>
    <cellStyle name="Normal 15 2 2 3 2" xfId="18499"/>
    <cellStyle name="Normal 15 2 2 3 2 2" xfId="18500"/>
    <cellStyle name="Normal 15 2 2 3 2 2 2" xfId="18501"/>
    <cellStyle name="Normal 15 2 2 3 2 2 2 2" xfId="18502"/>
    <cellStyle name="Normal 15 2 2 3 2 2 2 2 2" xfId="18503"/>
    <cellStyle name="Normal 15 2 2 3 2 2 2 2 3" xfId="18504"/>
    <cellStyle name="Normal 15 2 2 3 2 2 2 2 4" xfId="18505"/>
    <cellStyle name="Normal 15 2 2 3 2 2 2 3" xfId="18506"/>
    <cellStyle name="Normal 15 2 2 3 2 2 2 4" xfId="18507"/>
    <cellStyle name="Normal 15 2 2 3 2 2 2 5" xfId="18508"/>
    <cellStyle name="Normal 15 2 2 3 2 2 3" xfId="18509"/>
    <cellStyle name="Normal 15 2 2 3 2 2 3 2" xfId="18510"/>
    <cellStyle name="Normal 15 2 2 3 2 2 3 3" xfId="18511"/>
    <cellStyle name="Normal 15 2 2 3 2 2 3 4" xfId="18512"/>
    <cellStyle name="Normal 15 2 2 3 2 2 4" xfId="18513"/>
    <cellStyle name="Normal 15 2 2 3 2 2 5" xfId="18514"/>
    <cellStyle name="Normal 15 2 2 3 2 2 6" xfId="18515"/>
    <cellStyle name="Normal 15 2 2 3 2 3" xfId="18516"/>
    <cellStyle name="Normal 15 2 2 3 2 3 2" xfId="18517"/>
    <cellStyle name="Normal 15 2 2 3 2 3 2 2" xfId="18518"/>
    <cellStyle name="Normal 15 2 2 3 2 3 2 3" xfId="18519"/>
    <cellStyle name="Normal 15 2 2 3 2 3 2 4" xfId="18520"/>
    <cellStyle name="Normal 15 2 2 3 2 3 3" xfId="18521"/>
    <cellStyle name="Normal 15 2 2 3 2 3 4" xfId="18522"/>
    <cellStyle name="Normal 15 2 2 3 2 3 5" xfId="18523"/>
    <cellStyle name="Normal 15 2 2 3 2 3 6" xfId="18524"/>
    <cellStyle name="Normal 15 2 2 3 2 4" xfId="18525"/>
    <cellStyle name="Normal 15 2 2 3 2 4 2" xfId="18526"/>
    <cellStyle name="Normal 15 2 2 3 2 4 3" xfId="18527"/>
    <cellStyle name="Normal 15 2 2 3 2 4 4" xfId="18528"/>
    <cellStyle name="Normal 15 2 2 3 2 5" xfId="18529"/>
    <cellStyle name="Normal 15 2 2 3 2 6" xfId="18530"/>
    <cellStyle name="Normal 15 2 2 3 2 7" xfId="18531"/>
    <cellStyle name="Normal 15 2 2 3 2 8" xfId="18532"/>
    <cellStyle name="Normal 15 2 2 3 3" xfId="18533"/>
    <cellStyle name="Normal 15 2 2 3 3 2" xfId="18534"/>
    <cellStyle name="Normal 15 2 2 3 3 2 2" xfId="18535"/>
    <cellStyle name="Normal 15 2 2 3 3 2 2 2" xfId="18536"/>
    <cellStyle name="Normal 15 2 2 3 3 2 2 3" xfId="18537"/>
    <cellStyle name="Normal 15 2 2 3 3 2 2 4" xfId="18538"/>
    <cellStyle name="Normal 15 2 2 3 3 2 3" xfId="18539"/>
    <cellStyle name="Normal 15 2 2 3 3 2 4" xfId="18540"/>
    <cellStyle name="Normal 15 2 2 3 3 2 5" xfId="18541"/>
    <cellStyle name="Normal 15 2 2 3 3 3" xfId="18542"/>
    <cellStyle name="Normal 15 2 2 3 3 3 2" xfId="18543"/>
    <cellStyle name="Normal 15 2 2 3 3 3 3" xfId="18544"/>
    <cellStyle name="Normal 15 2 2 3 3 3 4" xfId="18545"/>
    <cellStyle name="Normal 15 2 2 3 3 4" xfId="18546"/>
    <cellStyle name="Normal 15 2 2 3 3 5" xfId="18547"/>
    <cellStyle name="Normal 15 2 2 3 3 6" xfId="18548"/>
    <cellStyle name="Normal 15 2 2 3 4" xfId="18549"/>
    <cellStyle name="Normal 15 2 2 3 4 2" xfId="18550"/>
    <cellStyle name="Normal 15 2 2 3 4 2 2" xfId="18551"/>
    <cellStyle name="Normal 15 2 2 3 4 2 3" xfId="18552"/>
    <cellStyle name="Normal 15 2 2 3 4 2 4" xfId="18553"/>
    <cellStyle name="Normal 15 2 2 3 4 3" xfId="18554"/>
    <cellStyle name="Normal 15 2 2 3 4 4" xfId="18555"/>
    <cellStyle name="Normal 15 2 2 3 4 5" xfId="18556"/>
    <cellStyle name="Normal 15 2 2 3 4 6" xfId="18557"/>
    <cellStyle name="Normal 15 2 2 3 5" xfId="18558"/>
    <cellStyle name="Normal 15 2 2 3 5 2" xfId="18559"/>
    <cellStyle name="Normal 15 2 2 3 5 3" xfId="18560"/>
    <cellStyle name="Normal 15 2 2 3 5 4" xfId="18561"/>
    <cellStyle name="Normal 15 2 2 3 6" xfId="18562"/>
    <cellStyle name="Normal 15 2 2 3 7" xfId="18563"/>
    <cellStyle name="Normal 15 2 2 3 8" xfId="18564"/>
    <cellStyle name="Normal 15 2 2 3 9" xfId="18565"/>
    <cellStyle name="Normal 15 2 2 4" xfId="18566"/>
    <cellStyle name="Normal 15 2 2 4 2" xfId="18567"/>
    <cellStyle name="Normal 15 2 2 4 2 2" xfId="18568"/>
    <cellStyle name="Normal 15 2 2 4 2 2 2" xfId="18569"/>
    <cellStyle name="Normal 15 2 2 4 2 2 2 2" xfId="18570"/>
    <cellStyle name="Normal 15 2 2 4 2 2 2 3" xfId="18571"/>
    <cellStyle name="Normal 15 2 2 4 2 2 2 4" xfId="18572"/>
    <cellStyle name="Normal 15 2 2 4 2 2 3" xfId="18573"/>
    <cellStyle name="Normal 15 2 2 4 2 2 4" xfId="18574"/>
    <cellStyle name="Normal 15 2 2 4 2 2 5" xfId="18575"/>
    <cellStyle name="Normal 15 2 2 4 2 3" xfId="18576"/>
    <cellStyle name="Normal 15 2 2 4 2 3 2" xfId="18577"/>
    <cellStyle name="Normal 15 2 2 4 2 3 3" xfId="18578"/>
    <cellStyle name="Normal 15 2 2 4 2 3 4" xfId="18579"/>
    <cellStyle name="Normal 15 2 2 4 2 4" xfId="18580"/>
    <cellStyle name="Normal 15 2 2 4 2 5" xfId="18581"/>
    <cellStyle name="Normal 15 2 2 4 2 6" xfId="18582"/>
    <cellStyle name="Normal 15 2 2 4 3" xfId="18583"/>
    <cellStyle name="Normal 15 2 2 4 3 2" xfId="18584"/>
    <cellStyle name="Normal 15 2 2 4 3 2 2" xfId="18585"/>
    <cellStyle name="Normal 15 2 2 4 3 2 3" xfId="18586"/>
    <cellStyle name="Normal 15 2 2 4 3 2 4" xfId="18587"/>
    <cellStyle name="Normal 15 2 2 4 3 3" xfId="18588"/>
    <cellStyle name="Normal 15 2 2 4 3 4" xfId="18589"/>
    <cellStyle name="Normal 15 2 2 4 3 5" xfId="18590"/>
    <cellStyle name="Normal 15 2 2 4 3 6" xfId="18591"/>
    <cellStyle name="Normal 15 2 2 4 4" xfId="18592"/>
    <cellStyle name="Normal 15 2 2 4 4 2" xfId="18593"/>
    <cellStyle name="Normal 15 2 2 4 4 3" xfId="18594"/>
    <cellStyle name="Normal 15 2 2 4 4 4" xfId="18595"/>
    <cellStyle name="Normal 15 2 2 4 5" xfId="18596"/>
    <cellStyle name="Normal 15 2 2 4 6" xfId="18597"/>
    <cellStyle name="Normal 15 2 2 4 7" xfId="18598"/>
    <cellStyle name="Normal 15 2 2 4 8" xfId="18599"/>
    <cellStyle name="Normal 15 2 2 5" xfId="18600"/>
    <cellStyle name="Normal 15 2 2 5 2" xfId="18601"/>
    <cellStyle name="Normal 15 2 2 5 2 2" xfId="18602"/>
    <cellStyle name="Normal 15 2 2 5 2 2 2" xfId="18603"/>
    <cellStyle name="Normal 15 2 2 5 2 2 3" xfId="18604"/>
    <cellStyle name="Normal 15 2 2 5 2 2 4" xfId="18605"/>
    <cellStyle name="Normal 15 2 2 5 2 3" xfId="18606"/>
    <cellStyle name="Normal 15 2 2 5 2 4" xfId="18607"/>
    <cellStyle name="Normal 15 2 2 5 2 5" xfId="18608"/>
    <cellStyle name="Normal 15 2 2 5 2 6" xfId="18609"/>
    <cellStyle name="Normal 15 2 2 5 3" xfId="18610"/>
    <cellStyle name="Normal 15 2 2 5 3 2" xfId="18611"/>
    <cellStyle name="Normal 15 2 2 5 3 3" xfId="18612"/>
    <cellStyle name="Normal 15 2 2 5 3 4" xfId="18613"/>
    <cellStyle name="Normal 15 2 2 5 4" xfId="18614"/>
    <cellStyle name="Normal 15 2 2 5 5" xfId="18615"/>
    <cellStyle name="Normal 15 2 2 5 6" xfId="18616"/>
    <cellStyle name="Normal 15 2 2 5 7" xfId="18617"/>
    <cellStyle name="Normal 15 2 2 6" xfId="18618"/>
    <cellStyle name="Normal 15 2 2 6 2" xfId="18619"/>
    <cellStyle name="Normal 15 2 2 6 2 2" xfId="18620"/>
    <cellStyle name="Normal 15 2 2 6 2 2 2" xfId="18621"/>
    <cellStyle name="Normal 15 2 2 6 2 2 3" xfId="18622"/>
    <cellStyle name="Normal 15 2 2 6 2 2 4" xfId="18623"/>
    <cellStyle name="Normal 15 2 2 6 2 3" xfId="18624"/>
    <cellStyle name="Normal 15 2 2 6 2 4" xfId="18625"/>
    <cellStyle name="Normal 15 2 2 6 2 5" xfId="18626"/>
    <cellStyle name="Normal 15 2 2 6 3" xfId="18627"/>
    <cellStyle name="Normal 15 2 2 6 3 2" xfId="18628"/>
    <cellStyle name="Normal 15 2 2 6 3 3" xfId="18629"/>
    <cellStyle name="Normal 15 2 2 6 3 4" xfId="18630"/>
    <cellStyle name="Normal 15 2 2 6 4" xfId="18631"/>
    <cellStyle name="Normal 15 2 2 6 5" xfId="18632"/>
    <cellStyle name="Normal 15 2 2 6 6" xfId="18633"/>
    <cellStyle name="Normal 15 2 2 7" xfId="18634"/>
    <cellStyle name="Normal 15 2 2 7 2" xfId="18635"/>
    <cellStyle name="Normal 15 2 2 7 2 2" xfId="18636"/>
    <cellStyle name="Normal 15 2 2 7 2 3" xfId="18637"/>
    <cellStyle name="Normal 15 2 2 7 2 4" xfId="18638"/>
    <cellStyle name="Normal 15 2 2 7 3" xfId="18639"/>
    <cellStyle name="Normal 15 2 2 7 4" xfId="18640"/>
    <cellStyle name="Normal 15 2 2 7 5" xfId="18641"/>
    <cellStyle name="Normal 15 2 2 7 6" xfId="18642"/>
    <cellStyle name="Normal 15 2 2 8" xfId="18643"/>
    <cellStyle name="Normal 15 2 2 8 2" xfId="18644"/>
    <cellStyle name="Normal 15 2 2 8 3" xfId="18645"/>
    <cellStyle name="Normal 15 2 2 8 4" xfId="18646"/>
    <cellStyle name="Normal 15 2 2 9" xfId="18647"/>
    <cellStyle name="Normal 15 2 3" xfId="18648"/>
    <cellStyle name="Normal 15 2 3 10" xfId="18649"/>
    <cellStyle name="Normal 15 2 3 2" xfId="18650"/>
    <cellStyle name="Normal 15 2 3 2 2" xfId="18651"/>
    <cellStyle name="Normal 15 2 3 2 2 2" xfId="18652"/>
    <cellStyle name="Normal 15 2 3 2 2 2 2" xfId="18653"/>
    <cellStyle name="Normal 15 2 3 2 2 2 2 2" xfId="18654"/>
    <cellStyle name="Normal 15 2 3 2 2 2 2 2 2" xfId="18655"/>
    <cellStyle name="Normal 15 2 3 2 2 2 2 2 3" xfId="18656"/>
    <cellStyle name="Normal 15 2 3 2 2 2 2 2 4" xfId="18657"/>
    <cellStyle name="Normal 15 2 3 2 2 2 2 3" xfId="18658"/>
    <cellStyle name="Normal 15 2 3 2 2 2 2 4" xfId="18659"/>
    <cellStyle name="Normal 15 2 3 2 2 2 2 5" xfId="18660"/>
    <cellStyle name="Normal 15 2 3 2 2 2 3" xfId="18661"/>
    <cellStyle name="Normal 15 2 3 2 2 2 3 2" xfId="18662"/>
    <cellStyle name="Normal 15 2 3 2 2 2 3 3" xfId="18663"/>
    <cellStyle name="Normal 15 2 3 2 2 2 3 4" xfId="18664"/>
    <cellStyle name="Normal 15 2 3 2 2 2 4" xfId="18665"/>
    <cellStyle name="Normal 15 2 3 2 2 2 5" xfId="18666"/>
    <cellStyle name="Normal 15 2 3 2 2 2 6" xfId="18667"/>
    <cellStyle name="Normal 15 2 3 2 2 3" xfId="18668"/>
    <cellStyle name="Normal 15 2 3 2 2 3 2" xfId="18669"/>
    <cellStyle name="Normal 15 2 3 2 2 3 2 2" xfId="18670"/>
    <cellStyle name="Normal 15 2 3 2 2 3 2 3" xfId="18671"/>
    <cellStyle name="Normal 15 2 3 2 2 3 2 4" xfId="18672"/>
    <cellStyle name="Normal 15 2 3 2 2 3 3" xfId="18673"/>
    <cellStyle name="Normal 15 2 3 2 2 3 4" xfId="18674"/>
    <cellStyle name="Normal 15 2 3 2 2 3 5" xfId="18675"/>
    <cellStyle name="Normal 15 2 3 2 2 3 6" xfId="18676"/>
    <cellStyle name="Normal 15 2 3 2 2 4" xfId="18677"/>
    <cellStyle name="Normal 15 2 3 2 2 4 2" xfId="18678"/>
    <cellStyle name="Normal 15 2 3 2 2 4 3" xfId="18679"/>
    <cellStyle name="Normal 15 2 3 2 2 4 4" xfId="18680"/>
    <cellStyle name="Normal 15 2 3 2 2 5" xfId="18681"/>
    <cellStyle name="Normal 15 2 3 2 2 6" xfId="18682"/>
    <cellStyle name="Normal 15 2 3 2 2 7" xfId="18683"/>
    <cellStyle name="Normal 15 2 3 2 2 8" xfId="18684"/>
    <cellStyle name="Normal 15 2 3 2 3" xfId="18685"/>
    <cellStyle name="Normal 15 2 3 2 3 2" xfId="18686"/>
    <cellStyle name="Normal 15 2 3 2 3 2 2" xfId="18687"/>
    <cellStyle name="Normal 15 2 3 2 3 2 2 2" xfId="18688"/>
    <cellStyle name="Normal 15 2 3 2 3 2 2 3" xfId="18689"/>
    <cellStyle name="Normal 15 2 3 2 3 2 2 4" xfId="18690"/>
    <cellStyle name="Normal 15 2 3 2 3 2 3" xfId="18691"/>
    <cellStyle name="Normal 15 2 3 2 3 2 4" xfId="18692"/>
    <cellStyle name="Normal 15 2 3 2 3 2 5" xfId="18693"/>
    <cellStyle name="Normal 15 2 3 2 3 3" xfId="18694"/>
    <cellStyle name="Normal 15 2 3 2 3 3 2" xfId="18695"/>
    <cellStyle name="Normal 15 2 3 2 3 3 3" xfId="18696"/>
    <cellStyle name="Normal 15 2 3 2 3 3 4" xfId="18697"/>
    <cellStyle name="Normal 15 2 3 2 3 4" xfId="18698"/>
    <cellStyle name="Normal 15 2 3 2 3 5" xfId="18699"/>
    <cellStyle name="Normal 15 2 3 2 3 6" xfId="18700"/>
    <cellStyle name="Normal 15 2 3 2 4" xfId="18701"/>
    <cellStyle name="Normal 15 2 3 2 4 2" xfId="18702"/>
    <cellStyle name="Normal 15 2 3 2 4 2 2" xfId="18703"/>
    <cellStyle name="Normal 15 2 3 2 4 2 3" xfId="18704"/>
    <cellStyle name="Normal 15 2 3 2 4 2 4" xfId="18705"/>
    <cellStyle name="Normal 15 2 3 2 4 3" xfId="18706"/>
    <cellStyle name="Normal 15 2 3 2 4 4" xfId="18707"/>
    <cellStyle name="Normal 15 2 3 2 4 5" xfId="18708"/>
    <cellStyle name="Normal 15 2 3 2 4 6" xfId="18709"/>
    <cellStyle name="Normal 15 2 3 2 5" xfId="18710"/>
    <cellStyle name="Normal 15 2 3 2 5 2" xfId="18711"/>
    <cellStyle name="Normal 15 2 3 2 5 3" xfId="18712"/>
    <cellStyle name="Normal 15 2 3 2 5 4" xfId="18713"/>
    <cellStyle name="Normal 15 2 3 2 6" xfId="18714"/>
    <cellStyle name="Normal 15 2 3 2 7" xfId="18715"/>
    <cellStyle name="Normal 15 2 3 2 8" xfId="18716"/>
    <cellStyle name="Normal 15 2 3 2 9" xfId="18717"/>
    <cellStyle name="Normal 15 2 3 3" xfId="18718"/>
    <cellStyle name="Normal 15 2 3 3 2" xfId="18719"/>
    <cellStyle name="Normal 15 2 3 3 2 2" xfId="18720"/>
    <cellStyle name="Normal 15 2 3 3 2 2 2" xfId="18721"/>
    <cellStyle name="Normal 15 2 3 3 2 2 2 2" xfId="18722"/>
    <cellStyle name="Normal 15 2 3 3 2 2 2 3" xfId="18723"/>
    <cellStyle name="Normal 15 2 3 3 2 2 2 4" xfId="18724"/>
    <cellStyle name="Normal 15 2 3 3 2 2 3" xfId="18725"/>
    <cellStyle name="Normal 15 2 3 3 2 2 4" xfId="18726"/>
    <cellStyle name="Normal 15 2 3 3 2 2 5" xfId="18727"/>
    <cellStyle name="Normal 15 2 3 3 2 3" xfId="18728"/>
    <cellStyle name="Normal 15 2 3 3 2 3 2" xfId="18729"/>
    <cellStyle name="Normal 15 2 3 3 2 3 3" xfId="18730"/>
    <cellStyle name="Normal 15 2 3 3 2 3 4" xfId="18731"/>
    <cellStyle name="Normal 15 2 3 3 2 4" xfId="18732"/>
    <cellStyle name="Normal 15 2 3 3 2 5" xfId="18733"/>
    <cellStyle name="Normal 15 2 3 3 2 6" xfId="18734"/>
    <cellStyle name="Normal 15 2 3 3 3" xfId="18735"/>
    <cellStyle name="Normal 15 2 3 3 3 2" xfId="18736"/>
    <cellStyle name="Normal 15 2 3 3 3 2 2" xfId="18737"/>
    <cellStyle name="Normal 15 2 3 3 3 2 3" xfId="18738"/>
    <cellStyle name="Normal 15 2 3 3 3 2 4" xfId="18739"/>
    <cellStyle name="Normal 15 2 3 3 3 3" xfId="18740"/>
    <cellStyle name="Normal 15 2 3 3 3 4" xfId="18741"/>
    <cellStyle name="Normal 15 2 3 3 3 5" xfId="18742"/>
    <cellStyle name="Normal 15 2 3 3 3 6" xfId="18743"/>
    <cellStyle name="Normal 15 2 3 3 4" xfId="18744"/>
    <cellStyle name="Normal 15 2 3 3 4 2" xfId="18745"/>
    <cellStyle name="Normal 15 2 3 3 4 3" xfId="18746"/>
    <cellStyle name="Normal 15 2 3 3 4 4" xfId="18747"/>
    <cellStyle name="Normal 15 2 3 3 5" xfId="18748"/>
    <cellStyle name="Normal 15 2 3 3 6" xfId="18749"/>
    <cellStyle name="Normal 15 2 3 3 7" xfId="18750"/>
    <cellStyle name="Normal 15 2 3 3 8" xfId="18751"/>
    <cellStyle name="Normal 15 2 3 4" xfId="18752"/>
    <cellStyle name="Normal 15 2 3 4 2" xfId="18753"/>
    <cellStyle name="Normal 15 2 3 4 2 2" xfId="18754"/>
    <cellStyle name="Normal 15 2 3 4 2 2 2" xfId="18755"/>
    <cellStyle name="Normal 15 2 3 4 2 2 3" xfId="18756"/>
    <cellStyle name="Normal 15 2 3 4 2 2 4" xfId="18757"/>
    <cellStyle name="Normal 15 2 3 4 2 3" xfId="18758"/>
    <cellStyle name="Normal 15 2 3 4 2 4" xfId="18759"/>
    <cellStyle name="Normal 15 2 3 4 2 5" xfId="18760"/>
    <cellStyle name="Normal 15 2 3 4 3" xfId="18761"/>
    <cellStyle name="Normal 15 2 3 4 3 2" xfId="18762"/>
    <cellStyle name="Normal 15 2 3 4 3 3" xfId="18763"/>
    <cellStyle name="Normal 15 2 3 4 3 4" xfId="18764"/>
    <cellStyle name="Normal 15 2 3 4 4" xfId="18765"/>
    <cellStyle name="Normal 15 2 3 4 5" xfId="18766"/>
    <cellStyle name="Normal 15 2 3 4 6" xfId="18767"/>
    <cellStyle name="Normal 15 2 3 5" xfId="18768"/>
    <cellStyle name="Normal 15 2 3 5 2" xfId="18769"/>
    <cellStyle name="Normal 15 2 3 5 2 2" xfId="18770"/>
    <cellStyle name="Normal 15 2 3 5 2 3" xfId="18771"/>
    <cellStyle name="Normal 15 2 3 5 2 4" xfId="18772"/>
    <cellStyle name="Normal 15 2 3 5 3" xfId="18773"/>
    <cellStyle name="Normal 15 2 3 5 4" xfId="18774"/>
    <cellStyle name="Normal 15 2 3 5 5" xfId="18775"/>
    <cellStyle name="Normal 15 2 3 5 6" xfId="18776"/>
    <cellStyle name="Normal 15 2 3 6" xfId="18777"/>
    <cellStyle name="Normal 15 2 3 6 2" xfId="18778"/>
    <cellStyle name="Normal 15 2 3 6 3" xfId="18779"/>
    <cellStyle name="Normal 15 2 3 6 4" xfId="18780"/>
    <cellStyle name="Normal 15 2 3 7" xfId="18781"/>
    <cellStyle name="Normal 15 2 3 8" xfId="18782"/>
    <cellStyle name="Normal 15 2 3 9" xfId="18783"/>
    <cellStyle name="Normal 15 2 4" xfId="18784"/>
    <cellStyle name="Normal 15 2 4 2" xfId="18785"/>
    <cellStyle name="Normal 15 2 4 2 2" xfId="18786"/>
    <cellStyle name="Normal 15 2 4 2 2 2" xfId="18787"/>
    <cellStyle name="Normal 15 2 4 2 2 2 2" xfId="18788"/>
    <cellStyle name="Normal 15 2 4 2 2 2 2 2" xfId="18789"/>
    <cellStyle name="Normal 15 2 4 2 2 2 2 3" xfId="18790"/>
    <cellStyle name="Normal 15 2 4 2 2 2 2 4" xfId="18791"/>
    <cellStyle name="Normal 15 2 4 2 2 2 3" xfId="18792"/>
    <cellStyle name="Normal 15 2 4 2 2 2 4" xfId="18793"/>
    <cellStyle name="Normal 15 2 4 2 2 2 5" xfId="18794"/>
    <cellStyle name="Normal 15 2 4 2 2 3" xfId="18795"/>
    <cellStyle name="Normal 15 2 4 2 2 3 2" xfId="18796"/>
    <cellStyle name="Normal 15 2 4 2 2 3 3" xfId="18797"/>
    <cellStyle name="Normal 15 2 4 2 2 3 4" xfId="18798"/>
    <cellStyle name="Normal 15 2 4 2 2 4" xfId="18799"/>
    <cellStyle name="Normal 15 2 4 2 2 5" xfId="18800"/>
    <cellStyle name="Normal 15 2 4 2 2 6" xfId="18801"/>
    <cellStyle name="Normal 15 2 4 2 3" xfId="18802"/>
    <cellStyle name="Normal 15 2 4 2 3 2" xfId="18803"/>
    <cellStyle name="Normal 15 2 4 2 3 2 2" xfId="18804"/>
    <cellStyle name="Normal 15 2 4 2 3 2 3" xfId="18805"/>
    <cellStyle name="Normal 15 2 4 2 3 2 4" xfId="18806"/>
    <cellStyle name="Normal 15 2 4 2 3 3" xfId="18807"/>
    <cellStyle name="Normal 15 2 4 2 3 4" xfId="18808"/>
    <cellStyle name="Normal 15 2 4 2 3 5" xfId="18809"/>
    <cellStyle name="Normal 15 2 4 2 3 6" xfId="18810"/>
    <cellStyle name="Normal 15 2 4 2 4" xfId="18811"/>
    <cellStyle name="Normal 15 2 4 2 4 2" xfId="18812"/>
    <cellStyle name="Normal 15 2 4 2 4 3" xfId="18813"/>
    <cellStyle name="Normal 15 2 4 2 4 4" xfId="18814"/>
    <cellStyle name="Normal 15 2 4 2 5" xfId="18815"/>
    <cellStyle name="Normal 15 2 4 2 6" xfId="18816"/>
    <cellStyle name="Normal 15 2 4 2 7" xfId="18817"/>
    <cellStyle name="Normal 15 2 4 2 8" xfId="18818"/>
    <cellStyle name="Normal 15 2 4 3" xfId="18819"/>
    <cellStyle name="Normal 15 2 4 3 2" xfId="18820"/>
    <cellStyle name="Normal 15 2 4 3 2 2" xfId="18821"/>
    <cellStyle name="Normal 15 2 4 3 2 2 2" xfId="18822"/>
    <cellStyle name="Normal 15 2 4 3 2 2 3" xfId="18823"/>
    <cellStyle name="Normal 15 2 4 3 2 2 4" xfId="18824"/>
    <cellStyle name="Normal 15 2 4 3 2 3" xfId="18825"/>
    <cellStyle name="Normal 15 2 4 3 2 4" xfId="18826"/>
    <cellStyle name="Normal 15 2 4 3 2 5" xfId="18827"/>
    <cellStyle name="Normal 15 2 4 3 3" xfId="18828"/>
    <cellStyle name="Normal 15 2 4 3 3 2" xfId="18829"/>
    <cellStyle name="Normal 15 2 4 3 3 3" xfId="18830"/>
    <cellStyle name="Normal 15 2 4 3 3 4" xfId="18831"/>
    <cellStyle name="Normal 15 2 4 3 4" xfId="18832"/>
    <cellStyle name="Normal 15 2 4 3 5" xfId="18833"/>
    <cellStyle name="Normal 15 2 4 3 6" xfId="18834"/>
    <cellStyle name="Normal 15 2 4 4" xfId="18835"/>
    <cellStyle name="Normal 15 2 4 4 2" xfId="18836"/>
    <cellStyle name="Normal 15 2 4 4 2 2" xfId="18837"/>
    <cellStyle name="Normal 15 2 4 4 2 3" xfId="18838"/>
    <cellStyle name="Normal 15 2 4 4 2 4" xfId="18839"/>
    <cellStyle name="Normal 15 2 4 4 3" xfId="18840"/>
    <cellStyle name="Normal 15 2 4 4 4" xfId="18841"/>
    <cellStyle name="Normal 15 2 4 4 5" xfId="18842"/>
    <cellStyle name="Normal 15 2 4 4 6" xfId="18843"/>
    <cellStyle name="Normal 15 2 4 5" xfId="18844"/>
    <cellStyle name="Normal 15 2 4 5 2" xfId="18845"/>
    <cellStyle name="Normal 15 2 4 5 3" xfId="18846"/>
    <cellStyle name="Normal 15 2 4 5 4" xfId="18847"/>
    <cellStyle name="Normal 15 2 4 6" xfId="18848"/>
    <cellStyle name="Normal 15 2 4 7" xfId="18849"/>
    <cellStyle name="Normal 15 2 4 8" xfId="18850"/>
    <cellStyle name="Normal 15 2 4 9" xfId="18851"/>
    <cellStyle name="Normal 15 2 5" xfId="18852"/>
    <cellStyle name="Normal 15 2 5 2" xfId="18853"/>
    <cellStyle name="Normal 15 2 5 2 2" xfId="18854"/>
    <cellStyle name="Normal 15 2 5 2 2 2" xfId="18855"/>
    <cellStyle name="Normal 15 2 5 2 2 3" xfId="18856"/>
    <cellStyle name="Normal 15 2 5 2 2 4" xfId="18857"/>
    <cellStyle name="Normal 15 2 5 2 3" xfId="18858"/>
    <cellStyle name="Normal 15 2 5 2 4" xfId="18859"/>
    <cellStyle name="Normal 15 2 5 2 5" xfId="18860"/>
    <cellStyle name="Normal 15 2 5 2 6" xfId="18861"/>
    <cellStyle name="Normal 15 2 5 3" xfId="18862"/>
    <cellStyle name="Normal 15 2 5 3 2" xfId="18863"/>
    <cellStyle name="Normal 15 2 5 3 3" xfId="18864"/>
    <cellStyle name="Normal 15 2 5 3 4" xfId="18865"/>
    <cellStyle name="Normal 15 2 5 4" xfId="18866"/>
    <cellStyle name="Normal 15 2 5 5" xfId="18867"/>
    <cellStyle name="Normal 15 2 5 6" xfId="18868"/>
    <cellStyle name="Normal 15 2 5 7" xfId="18869"/>
    <cellStyle name="Normal 15 2_Rec Tributaria" xfId="18870"/>
    <cellStyle name="Normal 15 20" xfId="18871"/>
    <cellStyle name="Normal 15 20 10" xfId="18872"/>
    <cellStyle name="Normal 15 20 11" xfId="18873"/>
    <cellStyle name="Normal 15 20 12" xfId="18874"/>
    <cellStyle name="Normal 15 20 2" xfId="18875"/>
    <cellStyle name="Normal 15 20 2 10" xfId="18876"/>
    <cellStyle name="Normal 15 20 2 2" xfId="18877"/>
    <cellStyle name="Normal 15 20 2 2 2" xfId="18878"/>
    <cellStyle name="Normal 15 20 2 2 2 2" xfId="18879"/>
    <cellStyle name="Normal 15 20 2 2 2 2 2" xfId="18880"/>
    <cellStyle name="Normal 15 20 2 2 2 2 2 2" xfId="18881"/>
    <cellStyle name="Normal 15 20 2 2 2 2 2 2 2" xfId="18882"/>
    <cellStyle name="Normal 15 20 2 2 2 2 2 2 3" xfId="18883"/>
    <cellStyle name="Normal 15 20 2 2 2 2 2 2 4" xfId="18884"/>
    <cellStyle name="Normal 15 20 2 2 2 2 2 3" xfId="18885"/>
    <cellStyle name="Normal 15 20 2 2 2 2 2 4" xfId="18886"/>
    <cellStyle name="Normal 15 20 2 2 2 2 2 5" xfId="18887"/>
    <cellStyle name="Normal 15 20 2 2 2 2 3" xfId="18888"/>
    <cellStyle name="Normal 15 20 2 2 2 2 3 2" xfId="18889"/>
    <cellStyle name="Normal 15 20 2 2 2 2 3 3" xfId="18890"/>
    <cellStyle name="Normal 15 20 2 2 2 2 3 4" xfId="18891"/>
    <cellStyle name="Normal 15 20 2 2 2 2 4" xfId="18892"/>
    <cellStyle name="Normal 15 20 2 2 2 2 5" xfId="18893"/>
    <cellStyle name="Normal 15 20 2 2 2 2 6" xfId="18894"/>
    <cellStyle name="Normal 15 20 2 2 2 3" xfId="18895"/>
    <cellStyle name="Normal 15 20 2 2 2 3 2" xfId="18896"/>
    <cellStyle name="Normal 15 20 2 2 2 3 2 2" xfId="18897"/>
    <cellStyle name="Normal 15 20 2 2 2 3 2 3" xfId="18898"/>
    <cellStyle name="Normal 15 20 2 2 2 3 2 4" xfId="18899"/>
    <cellStyle name="Normal 15 20 2 2 2 3 3" xfId="18900"/>
    <cellStyle name="Normal 15 20 2 2 2 3 4" xfId="18901"/>
    <cellStyle name="Normal 15 20 2 2 2 3 5" xfId="18902"/>
    <cellStyle name="Normal 15 20 2 2 2 3 6" xfId="18903"/>
    <cellStyle name="Normal 15 20 2 2 2 4" xfId="18904"/>
    <cellStyle name="Normal 15 20 2 2 2 4 2" xfId="18905"/>
    <cellStyle name="Normal 15 20 2 2 2 4 3" xfId="18906"/>
    <cellStyle name="Normal 15 20 2 2 2 4 4" xfId="18907"/>
    <cellStyle name="Normal 15 20 2 2 2 5" xfId="18908"/>
    <cellStyle name="Normal 15 20 2 2 2 6" xfId="18909"/>
    <cellStyle name="Normal 15 20 2 2 2 7" xfId="18910"/>
    <cellStyle name="Normal 15 20 2 2 2 8" xfId="18911"/>
    <cellStyle name="Normal 15 20 2 2 3" xfId="18912"/>
    <cellStyle name="Normal 15 20 2 2 3 2" xfId="18913"/>
    <cellStyle name="Normal 15 20 2 2 3 2 2" xfId="18914"/>
    <cellStyle name="Normal 15 20 2 2 3 2 2 2" xfId="18915"/>
    <cellStyle name="Normal 15 20 2 2 3 2 2 3" xfId="18916"/>
    <cellStyle name="Normal 15 20 2 2 3 2 2 4" xfId="18917"/>
    <cellStyle name="Normal 15 20 2 2 3 2 3" xfId="18918"/>
    <cellStyle name="Normal 15 20 2 2 3 2 4" xfId="18919"/>
    <cellStyle name="Normal 15 20 2 2 3 2 5" xfId="18920"/>
    <cellStyle name="Normal 15 20 2 2 3 3" xfId="18921"/>
    <cellStyle name="Normal 15 20 2 2 3 3 2" xfId="18922"/>
    <cellStyle name="Normal 15 20 2 2 3 3 3" xfId="18923"/>
    <cellStyle name="Normal 15 20 2 2 3 3 4" xfId="18924"/>
    <cellStyle name="Normal 15 20 2 2 3 4" xfId="18925"/>
    <cellStyle name="Normal 15 20 2 2 3 5" xfId="18926"/>
    <cellStyle name="Normal 15 20 2 2 3 6" xfId="18927"/>
    <cellStyle name="Normal 15 20 2 2 4" xfId="18928"/>
    <cellStyle name="Normal 15 20 2 2 4 2" xfId="18929"/>
    <cellStyle name="Normal 15 20 2 2 4 2 2" xfId="18930"/>
    <cellStyle name="Normal 15 20 2 2 4 2 3" xfId="18931"/>
    <cellStyle name="Normal 15 20 2 2 4 2 4" xfId="18932"/>
    <cellStyle name="Normal 15 20 2 2 4 3" xfId="18933"/>
    <cellStyle name="Normal 15 20 2 2 4 4" xfId="18934"/>
    <cellStyle name="Normal 15 20 2 2 4 5" xfId="18935"/>
    <cellStyle name="Normal 15 20 2 2 4 6" xfId="18936"/>
    <cellStyle name="Normal 15 20 2 2 5" xfId="18937"/>
    <cellStyle name="Normal 15 20 2 2 5 2" xfId="18938"/>
    <cellStyle name="Normal 15 20 2 2 5 3" xfId="18939"/>
    <cellStyle name="Normal 15 20 2 2 5 4" xfId="18940"/>
    <cellStyle name="Normal 15 20 2 2 6" xfId="18941"/>
    <cellStyle name="Normal 15 20 2 2 7" xfId="18942"/>
    <cellStyle name="Normal 15 20 2 2 8" xfId="18943"/>
    <cellStyle name="Normal 15 20 2 2 9" xfId="18944"/>
    <cellStyle name="Normal 15 20 2 3" xfId="18945"/>
    <cellStyle name="Normal 15 20 2 3 2" xfId="18946"/>
    <cellStyle name="Normal 15 20 2 3 2 2" xfId="18947"/>
    <cellStyle name="Normal 15 20 2 3 2 2 2" xfId="18948"/>
    <cellStyle name="Normal 15 20 2 3 2 2 2 2" xfId="18949"/>
    <cellStyle name="Normal 15 20 2 3 2 2 2 3" xfId="18950"/>
    <cellStyle name="Normal 15 20 2 3 2 2 2 4" xfId="18951"/>
    <cellStyle name="Normal 15 20 2 3 2 2 3" xfId="18952"/>
    <cellStyle name="Normal 15 20 2 3 2 2 4" xfId="18953"/>
    <cellStyle name="Normal 15 20 2 3 2 2 5" xfId="18954"/>
    <cellStyle name="Normal 15 20 2 3 2 3" xfId="18955"/>
    <cellStyle name="Normal 15 20 2 3 2 3 2" xfId="18956"/>
    <cellStyle name="Normal 15 20 2 3 2 3 3" xfId="18957"/>
    <cellStyle name="Normal 15 20 2 3 2 3 4" xfId="18958"/>
    <cellStyle name="Normal 15 20 2 3 2 4" xfId="18959"/>
    <cellStyle name="Normal 15 20 2 3 2 5" xfId="18960"/>
    <cellStyle name="Normal 15 20 2 3 2 6" xfId="18961"/>
    <cellStyle name="Normal 15 20 2 3 3" xfId="18962"/>
    <cellStyle name="Normal 15 20 2 3 3 2" xfId="18963"/>
    <cellStyle name="Normal 15 20 2 3 3 2 2" xfId="18964"/>
    <cellStyle name="Normal 15 20 2 3 3 2 3" xfId="18965"/>
    <cellStyle name="Normal 15 20 2 3 3 2 4" xfId="18966"/>
    <cellStyle name="Normal 15 20 2 3 3 3" xfId="18967"/>
    <cellStyle name="Normal 15 20 2 3 3 4" xfId="18968"/>
    <cellStyle name="Normal 15 20 2 3 3 5" xfId="18969"/>
    <cellStyle name="Normal 15 20 2 3 3 6" xfId="18970"/>
    <cellStyle name="Normal 15 20 2 3 4" xfId="18971"/>
    <cellStyle name="Normal 15 20 2 3 4 2" xfId="18972"/>
    <cellStyle name="Normal 15 20 2 3 4 3" xfId="18973"/>
    <cellStyle name="Normal 15 20 2 3 4 4" xfId="18974"/>
    <cellStyle name="Normal 15 20 2 3 5" xfId="18975"/>
    <cellStyle name="Normal 15 20 2 3 6" xfId="18976"/>
    <cellStyle name="Normal 15 20 2 3 7" xfId="18977"/>
    <cellStyle name="Normal 15 20 2 3 8" xfId="18978"/>
    <cellStyle name="Normal 15 20 2 4" xfId="18979"/>
    <cellStyle name="Normal 15 20 2 4 2" xfId="18980"/>
    <cellStyle name="Normal 15 20 2 4 2 2" xfId="18981"/>
    <cellStyle name="Normal 15 20 2 4 2 2 2" xfId="18982"/>
    <cellStyle name="Normal 15 20 2 4 2 2 3" xfId="18983"/>
    <cellStyle name="Normal 15 20 2 4 2 2 4" xfId="18984"/>
    <cellStyle name="Normal 15 20 2 4 2 3" xfId="18985"/>
    <cellStyle name="Normal 15 20 2 4 2 4" xfId="18986"/>
    <cellStyle name="Normal 15 20 2 4 2 5" xfId="18987"/>
    <cellStyle name="Normal 15 20 2 4 3" xfId="18988"/>
    <cellStyle name="Normal 15 20 2 4 3 2" xfId="18989"/>
    <cellStyle name="Normal 15 20 2 4 3 3" xfId="18990"/>
    <cellStyle name="Normal 15 20 2 4 3 4" xfId="18991"/>
    <cellStyle name="Normal 15 20 2 4 4" xfId="18992"/>
    <cellStyle name="Normal 15 20 2 4 5" xfId="18993"/>
    <cellStyle name="Normal 15 20 2 4 6" xfId="18994"/>
    <cellStyle name="Normal 15 20 2 5" xfId="18995"/>
    <cellStyle name="Normal 15 20 2 5 2" xfId="18996"/>
    <cellStyle name="Normal 15 20 2 5 2 2" xfId="18997"/>
    <cellStyle name="Normal 15 20 2 5 2 3" xfId="18998"/>
    <cellStyle name="Normal 15 20 2 5 2 4" xfId="18999"/>
    <cellStyle name="Normal 15 20 2 5 3" xfId="19000"/>
    <cellStyle name="Normal 15 20 2 5 4" xfId="19001"/>
    <cellStyle name="Normal 15 20 2 5 5" xfId="19002"/>
    <cellStyle name="Normal 15 20 2 5 6" xfId="19003"/>
    <cellStyle name="Normal 15 20 2 6" xfId="19004"/>
    <cellStyle name="Normal 15 20 2 6 2" xfId="19005"/>
    <cellStyle name="Normal 15 20 2 6 3" xfId="19006"/>
    <cellStyle name="Normal 15 20 2 6 4" xfId="19007"/>
    <cellStyle name="Normal 15 20 2 7" xfId="19008"/>
    <cellStyle name="Normal 15 20 2 8" xfId="19009"/>
    <cellStyle name="Normal 15 20 2 9" xfId="19010"/>
    <cellStyle name="Normal 15 20 3" xfId="19011"/>
    <cellStyle name="Normal 15 20 3 2" xfId="19012"/>
    <cellStyle name="Normal 15 20 3 2 2" xfId="19013"/>
    <cellStyle name="Normal 15 20 3 2 2 2" xfId="19014"/>
    <cellStyle name="Normal 15 20 3 2 2 2 2" xfId="19015"/>
    <cellStyle name="Normal 15 20 3 2 2 2 2 2" xfId="19016"/>
    <cellStyle name="Normal 15 20 3 2 2 2 2 3" xfId="19017"/>
    <cellStyle name="Normal 15 20 3 2 2 2 2 4" xfId="19018"/>
    <cellStyle name="Normal 15 20 3 2 2 2 3" xfId="19019"/>
    <cellStyle name="Normal 15 20 3 2 2 2 4" xfId="19020"/>
    <cellStyle name="Normal 15 20 3 2 2 2 5" xfId="19021"/>
    <cellStyle name="Normal 15 20 3 2 2 3" xfId="19022"/>
    <cellStyle name="Normal 15 20 3 2 2 3 2" xfId="19023"/>
    <cellStyle name="Normal 15 20 3 2 2 3 3" xfId="19024"/>
    <cellStyle name="Normal 15 20 3 2 2 3 4" xfId="19025"/>
    <cellStyle name="Normal 15 20 3 2 2 4" xfId="19026"/>
    <cellStyle name="Normal 15 20 3 2 2 5" xfId="19027"/>
    <cellStyle name="Normal 15 20 3 2 2 6" xfId="19028"/>
    <cellStyle name="Normal 15 20 3 2 3" xfId="19029"/>
    <cellStyle name="Normal 15 20 3 2 3 2" xfId="19030"/>
    <cellStyle name="Normal 15 20 3 2 3 2 2" xfId="19031"/>
    <cellStyle name="Normal 15 20 3 2 3 2 3" xfId="19032"/>
    <cellStyle name="Normal 15 20 3 2 3 2 4" xfId="19033"/>
    <cellStyle name="Normal 15 20 3 2 3 3" xfId="19034"/>
    <cellStyle name="Normal 15 20 3 2 3 4" xfId="19035"/>
    <cellStyle name="Normal 15 20 3 2 3 5" xfId="19036"/>
    <cellStyle name="Normal 15 20 3 2 3 6" xfId="19037"/>
    <cellStyle name="Normal 15 20 3 2 4" xfId="19038"/>
    <cellStyle name="Normal 15 20 3 2 4 2" xfId="19039"/>
    <cellStyle name="Normal 15 20 3 2 4 3" xfId="19040"/>
    <cellStyle name="Normal 15 20 3 2 4 4" xfId="19041"/>
    <cellStyle name="Normal 15 20 3 2 5" xfId="19042"/>
    <cellStyle name="Normal 15 20 3 2 6" xfId="19043"/>
    <cellStyle name="Normal 15 20 3 2 7" xfId="19044"/>
    <cellStyle name="Normal 15 20 3 2 8" xfId="19045"/>
    <cellStyle name="Normal 15 20 3 3" xfId="19046"/>
    <cellStyle name="Normal 15 20 3 3 2" xfId="19047"/>
    <cellStyle name="Normal 15 20 3 3 2 2" xfId="19048"/>
    <cellStyle name="Normal 15 20 3 3 2 2 2" xfId="19049"/>
    <cellStyle name="Normal 15 20 3 3 2 2 3" xfId="19050"/>
    <cellStyle name="Normal 15 20 3 3 2 2 4" xfId="19051"/>
    <cellStyle name="Normal 15 20 3 3 2 3" xfId="19052"/>
    <cellStyle name="Normal 15 20 3 3 2 4" xfId="19053"/>
    <cellStyle name="Normal 15 20 3 3 2 5" xfId="19054"/>
    <cellStyle name="Normal 15 20 3 3 3" xfId="19055"/>
    <cellStyle name="Normal 15 20 3 3 3 2" xfId="19056"/>
    <cellStyle name="Normal 15 20 3 3 3 3" xfId="19057"/>
    <cellStyle name="Normal 15 20 3 3 3 4" xfId="19058"/>
    <cellStyle name="Normal 15 20 3 3 4" xfId="19059"/>
    <cellStyle name="Normal 15 20 3 3 5" xfId="19060"/>
    <cellStyle name="Normal 15 20 3 3 6" xfId="19061"/>
    <cellStyle name="Normal 15 20 3 4" xfId="19062"/>
    <cellStyle name="Normal 15 20 3 4 2" xfId="19063"/>
    <cellStyle name="Normal 15 20 3 4 2 2" xfId="19064"/>
    <cellStyle name="Normal 15 20 3 4 2 3" xfId="19065"/>
    <cellStyle name="Normal 15 20 3 4 2 4" xfId="19066"/>
    <cellStyle name="Normal 15 20 3 4 3" xfId="19067"/>
    <cellStyle name="Normal 15 20 3 4 4" xfId="19068"/>
    <cellStyle name="Normal 15 20 3 4 5" xfId="19069"/>
    <cellStyle name="Normal 15 20 3 4 6" xfId="19070"/>
    <cellStyle name="Normal 15 20 3 5" xfId="19071"/>
    <cellStyle name="Normal 15 20 3 5 2" xfId="19072"/>
    <cellStyle name="Normal 15 20 3 5 3" xfId="19073"/>
    <cellStyle name="Normal 15 20 3 5 4" xfId="19074"/>
    <cellStyle name="Normal 15 20 3 6" xfId="19075"/>
    <cellStyle name="Normal 15 20 3 7" xfId="19076"/>
    <cellStyle name="Normal 15 20 3 8" xfId="19077"/>
    <cellStyle name="Normal 15 20 3 9" xfId="19078"/>
    <cellStyle name="Normal 15 20 4" xfId="19079"/>
    <cellStyle name="Normal 15 20 4 2" xfId="19080"/>
    <cellStyle name="Normal 15 20 4 2 2" xfId="19081"/>
    <cellStyle name="Normal 15 20 4 2 2 2" xfId="19082"/>
    <cellStyle name="Normal 15 20 4 2 2 2 2" xfId="19083"/>
    <cellStyle name="Normal 15 20 4 2 2 2 2 2" xfId="19084"/>
    <cellStyle name="Normal 15 20 4 2 2 2 2 3" xfId="19085"/>
    <cellStyle name="Normal 15 20 4 2 2 2 2 4" xfId="19086"/>
    <cellStyle name="Normal 15 20 4 2 2 2 3" xfId="19087"/>
    <cellStyle name="Normal 15 20 4 2 2 2 4" xfId="19088"/>
    <cellStyle name="Normal 15 20 4 2 2 2 5" xfId="19089"/>
    <cellStyle name="Normal 15 20 4 2 2 3" xfId="19090"/>
    <cellStyle name="Normal 15 20 4 2 2 3 2" xfId="19091"/>
    <cellStyle name="Normal 15 20 4 2 2 3 3" xfId="19092"/>
    <cellStyle name="Normal 15 20 4 2 2 3 4" xfId="19093"/>
    <cellStyle name="Normal 15 20 4 2 2 4" xfId="19094"/>
    <cellStyle name="Normal 15 20 4 2 2 5" xfId="19095"/>
    <cellStyle name="Normal 15 20 4 2 2 6" xfId="19096"/>
    <cellStyle name="Normal 15 20 4 2 3" xfId="19097"/>
    <cellStyle name="Normal 15 20 4 2 3 2" xfId="19098"/>
    <cellStyle name="Normal 15 20 4 2 3 2 2" xfId="19099"/>
    <cellStyle name="Normal 15 20 4 2 3 2 3" xfId="19100"/>
    <cellStyle name="Normal 15 20 4 2 3 2 4" xfId="19101"/>
    <cellStyle name="Normal 15 20 4 2 3 3" xfId="19102"/>
    <cellStyle name="Normal 15 20 4 2 3 4" xfId="19103"/>
    <cellStyle name="Normal 15 20 4 2 3 5" xfId="19104"/>
    <cellStyle name="Normal 15 20 4 2 3 6" xfId="19105"/>
    <cellStyle name="Normal 15 20 4 2 4" xfId="19106"/>
    <cellStyle name="Normal 15 20 4 2 4 2" xfId="19107"/>
    <cellStyle name="Normal 15 20 4 2 4 3" xfId="19108"/>
    <cellStyle name="Normal 15 20 4 2 4 4" xfId="19109"/>
    <cellStyle name="Normal 15 20 4 2 5" xfId="19110"/>
    <cellStyle name="Normal 15 20 4 2 6" xfId="19111"/>
    <cellStyle name="Normal 15 20 4 2 7" xfId="19112"/>
    <cellStyle name="Normal 15 20 4 2 8" xfId="19113"/>
    <cellStyle name="Normal 15 20 4 3" xfId="19114"/>
    <cellStyle name="Normal 15 20 4 3 2" xfId="19115"/>
    <cellStyle name="Normal 15 20 4 3 2 2" xfId="19116"/>
    <cellStyle name="Normal 15 20 4 3 2 2 2" xfId="19117"/>
    <cellStyle name="Normal 15 20 4 3 2 2 3" xfId="19118"/>
    <cellStyle name="Normal 15 20 4 3 2 2 4" xfId="19119"/>
    <cellStyle name="Normal 15 20 4 3 2 3" xfId="19120"/>
    <cellStyle name="Normal 15 20 4 3 2 4" xfId="19121"/>
    <cellStyle name="Normal 15 20 4 3 2 5" xfId="19122"/>
    <cellStyle name="Normal 15 20 4 3 3" xfId="19123"/>
    <cellStyle name="Normal 15 20 4 3 3 2" xfId="19124"/>
    <cellStyle name="Normal 15 20 4 3 3 3" xfId="19125"/>
    <cellStyle name="Normal 15 20 4 3 3 4" xfId="19126"/>
    <cellStyle name="Normal 15 20 4 3 4" xfId="19127"/>
    <cellStyle name="Normal 15 20 4 3 5" xfId="19128"/>
    <cellStyle name="Normal 15 20 4 3 6" xfId="19129"/>
    <cellStyle name="Normal 15 20 4 4" xfId="19130"/>
    <cellStyle name="Normal 15 20 4 4 2" xfId="19131"/>
    <cellStyle name="Normal 15 20 4 4 2 2" xfId="19132"/>
    <cellStyle name="Normal 15 20 4 4 2 3" xfId="19133"/>
    <cellStyle name="Normal 15 20 4 4 2 4" xfId="19134"/>
    <cellStyle name="Normal 15 20 4 4 3" xfId="19135"/>
    <cellStyle name="Normal 15 20 4 4 4" xfId="19136"/>
    <cellStyle name="Normal 15 20 4 4 5" xfId="19137"/>
    <cellStyle name="Normal 15 20 4 4 6" xfId="19138"/>
    <cellStyle name="Normal 15 20 4 5" xfId="19139"/>
    <cellStyle name="Normal 15 20 4 5 2" xfId="19140"/>
    <cellStyle name="Normal 15 20 4 5 3" xfId="19141"/>
    <cellStyle name="Normal 15 20 4 5 4" xfId="19142"/>
    <cellStyle name="Normal 15 20 4 6" xfId="19143"/>
    <cellStyle name="Normal 15 20 4 7" xfId="19144"/>
    <cellStyle name="Normal 15 20 4 8" xfId="19145"/>
    <cellStyle name="Normal 15 20 4 9" xfId="19146"/>
    <cellStyle name="Normal 15 20 5" xfId="19147"/>
    <cellStyle name="Normal 15 20 5 2" xfId="19148"/>
    <cellStyle name="Normal 15 20 5 2 2" xfId="19149"/>
    <cellStyle name="Normal 15 20 5 2 2 2" xfId="19150"/>
    <cellStyle name="Normal 15 20 5 2 2 2 2" xfId="19151"/>
    <cellStyle name="Normal 15 20 5 2 2 2 3" xfId="19152"/>
    <cellStyle name="Normal 15 20 5 2 2 2 4" xfId="19153"/>
    <cellStyle name="Normal 15 20 5 2 2 3" xfId="19154"/>
    <cellStyle name="Normal 15 20 5 2 2 4" xfId="19155"/>
    <cellStyle name="Normal 15 20 5 2 2 5" xfId="19156"/>
    <cellStyle name="Normal 15 20 5 2 3" xfId="19157"/>
    <cellStyle name="Normal 15 20 5 2 3 2" xfId="19158"/>
    <cellStyle name="Normal 15 20 5 2 3 3" xfId="19159"/>
    <cellStyle name="Normal 15 20 5 2 3 4" xfId="19160"/>
    <cellStyle name="Normal 15 20 5 2 4" xfId="19161"/>
    <cellStyle name="Normal 15 20 5 2 5" xfId="19162"/>
    <cellStyle name="Normal 15 20 5 2 6" xfId="19163"/>
    <cellStyle name="Normal 15 20 5 3" xfId="19164"/>
    <cellStyle name="Normal 15 20 5 3 2" xfId="19165"/>
    <cellStyle name="Normal 15 20 5 3 2 2" xfId="19166"/>
    <cellStyle name="Normal 15 20 5 3 2 3" xfId="19167"/>
    <cellStyle name="Normal 15 20 5 3 2 4" xfId="19168"/>
    <cellStyle name="Normal 15 20 5 3 3" xfId="19169"/>
    <cellStyle name="Normal 15 20 5 3 4" xfId="19170"/>
    <cellStyle name="Normal 15 20 5 3 5" xfId="19171"/>
    <cellStyle name="Normal 15 20 5 3 6" xfId="19172"/>
    <cellStyle name="Normal 15 20 5 4" xfId="19173"/>
    <cellStyle name="Normal 15 20 5 4 2" xfId="19174"/>
    <cellStyle name="Normal 15 20 5 4 3" xfId="19175"/>
    <cellStyle name="Normal 15 20 5 4 4" xfId="19176"/>
    <cellStyle name="Normal 15 20 5 5" xfId="19177"/>
    <cellStyle name="Normal 15 20 5 6" xfId="19178"/>
    <cellStyle name="Normal 15 20 5 7" xfId="19179"/>
    <cellStyle name="Normal 15 20 5 8" xfId="19180"/>
    <cellStyle name="Normal 15 20 6" xfId="19181"/>
    <cellStyle name="Normal 15 20 6 2" xfId="19182"/>
    <cellStyle name="Normal 15 20 6 2 2" xfId="19183"/>
    <cellStyle name="Normal 15 20 6 2 2 2" xfId="19184"/>
    <cellStyle name="Normal 15 20 6 2 2 3" xfId="19185"/>
    <cellStyle name="Normal 15 20 6 2 2 4" xfId="19186"/>
    <cellStyle name="Normal 15 20 6 2 3" xfId="19187"/>
    <cellStyle name="Normal 15 20 6 2 4" xfId="19188"/>
    <cellStyle name="Normal 15 20 6 2 5" xfId="19189"/>
    <cellStyle name="Normal 15 20 6 3" xfId="19190"/>
    <cellStyle name="Normal 15 20 6 3 2" xfId="19191"/>
    <cellStyle name="Normal 15 20 6 3 3" xfId="19192"/>
    <cellStyle name="Normal 15 20 6 3 4" xfId="19193"/>
    <cellStyle name="Normal 15 20 6 4" xfId="19194"/>
    <cellStyle name="Normal 15 20 6 5" xfId="19195"/>
    <cellStyle name="Normal 15 20 6 6" xfId="19196"/>
    <cellStyle name="Normal 15 20 7" xfId="19197"/>
    <cellStyle name="Normal 15 20 7 2" xfId="19198"/>
    <cellStyle name="Normal 15 20 7 2 2" xfId="19199"/>
    <cellStyle name="Normal 15 20 7 2 3" xfId="19200"/>
    <cellStyle name="Normal 15 20 7 2 4" xfId="19201"/>
    <cellStyle name="Normal 15 20 7 3" xfId="19202"/>
    <cellStyle name="Normal 15 20 7 4" xfId="19203"/>
    <cellStyle name="Normal 15 20 7 5" xfId="19204"/>
    <cellStyle name="Normal 15 20 7 6" xfId="19205"/>
    <cellStyle name="Normal 15 20 8" xfId="19206"/>
    <cellStyle name="Normal 15 20 8 2" xfId="19207"/>
    <cellStyle name="Normal 15 20 8 3" xfId="19208"/>
    <cellStyle name="Normal 15 20 8 4" xfId="19209"/>
    <cellStyle name="Normal 15 20 9" xfId="19210"/>
    <cellStyle name="Normal 15 21" xfId="19211"/>
    <cellStyle name="Normal 15 21 10" xfId="19212"/>
    <cellStyle name="Normal 15 21 2" xfId="19213"/>
    <cellStyle name="Normal 15 21 2 2" xfId="19214"/>
    <cellStyle name="Normal 15 21 2 2 2" xfId="19215"/>
    <cellStyle name="Normal 15 21 2 2 2 2" xfId="19216"/>
    <cellStyle name="Normal 15 21 2 2 2 2 2" xfId="19217"/>
    <cellStyle name="Normal 15 21 2 2 2 2 2 2" xfId="19218"/>
    <cellStyle name="Normal 15 21 2 2 2 2 2 3" xfId="19219"/>
    <cellStyle name="Normal 15 21 2 2 2 2 2 4" xfId="19220"/>
    <cellStyle name="Normal 15 21 2 2 2 2 3" xfId="19221"/>
    <cellStyle name="Normal 15 21 2 2 2 2 4" xfId="19222"/>
    <cellStyle name="Normal 15 21 2 2 2 2 5" xfId="19223"/>
    <cellStyle name="Normal 15 21 2 2 2 3" xfId="19224"/>
    <cellStyle name="Normal 15 21 2 2 2 3 2" xfId="19225"/>
    <cellStyle name="Normal 15 21 2 2 2 3 3" xfId="19226"/>
    <cellStyle name="Normal 15 21 2 2 2 3 4" xfId="19227"/>
    <cellStyle name="Normal 15 21 2 2 2 4" xfId="19228"/>
    <cellStyle name="Normal 15 21 2 2 2 5" xfId="19229"/>
    <cellStyle name="Normal 15 21 2 2 2 6" xfId="19230"/>
    <cellStyle name="Normal 15 21 2 2 3" xfId="19231"/>
    <cellStyle name="Normal 15 21 2 2 3 2" xfId="19232"/>
    <cellStyle name="Normal 15 21 2 2 3 2 2" xfId="19233"/>
    <cellStyle name="Normal 15 21 2 2 3 2 3" xfId="19234"/>
    <cellStyle name="Normal 15 21 2 2 3 2 4" xfId="19235"/>
    <cellStyle name="Normal 15 21 2 2 3 3" xfId="19236"/>
    <cellStyle name="Normal 15 21 2 2 3 4" xfId="19237"/>
    <cellStyle name="Normal 15 21 2 2 3 5" xfId="19238"/>
    <cellStyle name="Normal 15 21 2 2 3 6" xfId="19239"/>
    <cellStyle name="Normal 15 21 2 2 4" xfId="19240"/>
    <cellStyle name="Normal 15 21 2 2 4 2" xfId="19241"/>
    <cellStyle name="Normal 15 21 2 2 4 3" xfId="19242"/>
    <cellStyle name="Normal 15 21 2 2 4 4" xfId="19243"/>
    <cellStyle name="Normal 15 21 2 2 5" xfId="19244"/>
    <cellStyle name="Normal 15 21 2 2 6" xfId="19245"/>
    <cellStyle name="Normal 15 21 2 2 7" xfId="19246"/>
    <cellStyle name="Normal 15 21 2 2 8" xfId="19247"/>
    <cellStyle name="Normal 15 21 2 3" xfId="19248"/>
    <cellStyle name="Normal 15 21 2 3 2" xfId="19249"/>
    <cellStyle name="Normal 15 21 2 3 2 2" xfId="19250"/>
    <cellStyle name="Normal 15 21 2 3 2 2 2" xfId="19251"/>
    <cellStyle name="Normal 15 21 2 3 2 2 3" xfId="19252"/>
    <cellStyle name="Normal 15 21 2 3 2 2 4" xfId="19253"/>
    <cellStyle name="Normal 15 21 2 3 2 3" xfId="19254"/>
    <cellStyle name="Normal 15 21 2 3 2 4" xfId="19255"/>
    <cellStyle name="Normal 15 21 2 3 2 5" xfId="19256"/>
    <cellStyle name="Normal 15 21 2 3 3" xfId="19257"/>
    <cellStyle name="Normal 15 21 2 3 3 2" xfId="19258"/>
    <cellStyle name="Normal 15 21 2 3 3 3" xfId="19259"/>
    <cellStyle name="Normal 15 21 2 3 3 4" xfId="19260"/>
    <cellStyle name="Normal 15 21 2 3 4" xfId="19261"/>
    <cellStyle name="Normal 15 21 2 3 5" xfId="19262"/>
    <cellStyle name="Normal 15 21 2 3 6" xfId="19263"/>
    <cellStyle name="Normal 15 21 2 4" xfId="19264"/>
    <cellStyle name="Normal 15 21 2 4 2" xfId="19265"/>
    <cellStyle name="Normal 15 21 2 4 2 2" xfId="19266"/>
    <cellStyle name="Normal 15 21 2 4 2 3" xfId="19267"/>
    <cellStyle name="Normal 15 21 2 4 2 4" xfId="19268"/>
    <cellStyle name="Normal 15 21 2 4 3" xfId="19269"/>
    <cellStyle name="Normal 15 21 2 4 4" xfId="19270"/>
    <cellStyle name="Normal 15 21 2 4 5" xfId="19271"/>
    <cellStyle name="Normal 15 21 2 4 6" xfId="19272"/>
    <cellStyle name="Normal 15 21 2 5" xfId="19273"/>
    <cellStyle name="Normal 15 21 2 5 2" xfId="19274"/>
    <cellStyle name="Normal 15 21 2 5 3" xfId="19275"/>
    <cellStyle name="Normal 15 21 2 5 4" xfId="19276"/>
    <cellStyle name="Normal 15 21 2 6" xfId="19277"/>
    <cellStyle name="Normal 15 21 2 7" xfId="19278"/>
    <cellStyle name="Normal 15 21 2 8" xfId="19279"/>
    <cellStyle name="Normal 15 21 2 9" xfId="19280"/>
    <cellStyle name="Normal 15 21 3" xfId="19281"/>
    <cellStyle name="Normal 15 21 3 2" xfId="19282"/>
    <cellStyle name="Normal 15 21 3 2 2" xfId="19283"/>
    <cellStyle name="Normal 15 21 3 2 2 2" xfId="19284"/>
    <cellStyle name="Normal 15 21 3 2 2 2 2" xfId="19285"/>
    <cellStyle name="Normal 15 21 3 2 2 2 3" xfId="19286"/>
    <cellStyle name="Normal 15 21 3 2 2 2 4" xfId="19287"/>
    <cellStyle name="Normal 15 21 3 2 2 3" xfId="19288"/>
    <cellStyle name="Normal 15 21 3 2 2 4" xfId="19289"/>
    <cellStyle name="Normal 15 21 3 2 2 5" xfId="19290"/>
    <cellStyle name="Normal 15 21 3 2 3" xfId="19291"/>
    <cellStyle name="Normal 15 21 3 2 3 2" xfId="19292"/>
    <cellStyle name="Normal 15 21 3 2 3 3" xfId="19293"/>
    <cellStyle name="Normal 15 21 3 2 3 4" xfId="19294"/>
    <cellStyle name="Normal 15 21 3 2 4" xfId="19295"/>
    <cellStyle name="Normal 15 21 3 2 5" xfId="19296"/>
    <cellStyle name="Normal 15 21 3 2 6" xfId="19297"/>
    <cellStyle name="Normal 15 21 3 3" xfId="19298"/>
    <cellStyle name="Normal 15 21 3 3 2" xfId="19299"/>
    <cellStyle name="Normal 15 21 3 3 2 2" xfId="19300"/>
    <cellStyle name="Normal 15 21 3 3 2 3" xfId="19301"/>
    <cellStyle name="Normal 15 21 3 3 2 4" xfId="19302"/>
    <cellStyle name="Normal 15 21 3 3 3" xfId="19303"/>
    <cellStyle name="Normal 15 21 3 3 4" xfId="19304"/>
    <cellStyle name="Normal 15 21 3 3 5" xfId="19305"/>
    <cellStyle name="Normal 15 21 3 3 6" xfId="19306"/>
    <cellStyle name="Normal 15 21 3 4" xfId="19307"/>
    <cellStyle name="Normal 15 21 3 4 2" xfId="19308"/>
    <cellStyle name="Normal 15 21 3 4 3" xfId="19309"/>
    <cellStyle name="Normal 15 21 3 4 4" xfId="19310"/>
    <cellStyle name="Normal 15 21 3 5" xfId="19311"/>
    <cellStyle name="Normal 15 21 3 6" xfId="19312"/>
    <cellStyle name="Normal 15 21 3 7" xfId="19313"/>
    <cellStyle name="Normal 15 21 3 8" xfId="19314"/>
    <cellStyle name="Normal 15 21 4" xfId="19315"/>
    <cellStyle name="Normal 15 21 4 2" xfId="19316"/>
    <cellStyle name="Normal 15 21 4 2 2" xfId="19317"/>
    <cellStyle name="Normal 15 21 4 2 2 2" xfId="19318"/>
    <cellStyle name="Normal 15 21 4 2 2 3" xfId="19319"/>
    <cellStyle name="Normal 15 21 4 2 2 4" xfId="19320"/>
    <cellStyle name="Normal 15 21 4 2 3" xfId="19321"/>
    <cellStyle name="Normal 15 21 4 2 4" xfId="19322"/>
    <cellStyle name="Normal 15 21 4 2 5" xfId="19323"/>
    <cellStyle name="Normal 15 21 4 3" xfId="19324"/>
    <cellStyle name="Normal 15 21 4 3 2" xfId="19325"/>
    <cellStyle name="Normal 15 21 4 3 3" xfId="19326"/>
    <cellStyle name="Normal 15 21 4 3 4" xfId="19327"/>
    <cellStyle name="Normal 15 21 4 4" xfId="19328"/>
    <cellStyle name="Normal 15 21 4 5" xfId="19329"/>
    <cellStyle name="Normal 15 21 4 6" xfId="19330"/>
    <cellStyle name="Normal 15 21 5" xfId="19331"/>
    <cellStyle name="Normal 15 21 5 2" xfId="19332"/>
    <cellStyle name="Normal 15 21 5 2 2" xfId="19333"/>
    <cellStyle name="Normal 15 21 5 2 3" xfId="19334"/>
    <cellStyle name="Normal 15 21 5 2 4" xfId="19335"/>
    <cellStyle name="Normal 15 21 5 3" xfId="19336"/>
    <cellStyle name="Normal 15 21 5 4" xfId="19337"/>
    <cellStyle name="Normal 15 21 5 5" xfId="19338"/>
    <cellStyle name="Normal 15 21 5 6" xfId="19339"/>
    <cellStyle name="Normal 15 21 6" xfId="19340"/>
    <cellStyle name="Normal 15 21 6 2" xfId="19341"/>
    <cellStyle name="Normal 15 21 6 3" xfId="19342"/>
    <cellStyle name="Normal 15 21 6 4" xfId="19343"/>
    <cellStyle name="Normal 15 21 7" xfId="19344"/>
    <cellStyle name="Normal 15 21 8" xfId="19345"/>
    <cellStyle name="Normal 15 21 9" xfId="19346"/>
    <cellStyle name="Normal 15 22" xfId="19347"/>
    <cellStyle name="Normal 15 22 10" xfId="19348"/>
    <cellStyle name="Normal 15 22 2" xfId="19349"/>
    <cellStyle name="Normal 15 22 2 2" xfId="19350"/>
    <cellStyle name="Normal 15 22 2 2 2" xfId="19351"/>
    <cellStyle name="Normal 15 22 2 2 2 2" xfId="19352"/>
    <cellStyle name="Normal 15 22 2 2 2 2 2" xfId="19353"/>
    <cellStyle name="Normal 15 22 2 2 2 2 2 2" xfId="19354"/>
    <cellStyle name="Normal 15 22 2 2 2 2 2 3" xfId="19355"/>
    <cellStyle name="Normal 15 22 2 2 2 2 2 4" xfId="19356"/>
    <cellStyle name="Normal 15 22 2 2 2 2 3" xfId="19357"/>
    <cellStyle name="Normal 15 22 2 2 2 2 4" xfId="19358"/>
    <cellStyle name="Normal 15 22 2 2 2 2 5" xfId="19359"/>
    <cellStyle name="Normal 15 22 2 2 2 3" xfId="19360"/>
    <cellStyle name="Normal 15 22 2 2 2 3 2" xfId="19361"/>
    <cellStyle name="Normal 15 22 2 2 2 3 3" xfId="19362"/>
    <cellStyle name="Normal 15 22 2 2 2 3 4" xfId="19363"/>
    <cellStyle name="Normal 15 22 2 2 2 4" xfId="19364"/>
    <cellStyle name="Normal 15 22 2 2 2 5" xfId="19365"/>
    <cellStyle name="Normal 15 22 2 2 2 6" xfId="19366"/>
    <cellStyle name="Normal 15 22 2 2 3" xfId="19367"/>
    <cellStyle name="Normal 15 22 2 2 3 2" xfId="19368"/>
    <cellStyle name="Normal 15 22 2 2 3 2 2" xfId="19369"/>
    <cellStyle name="Normal 15 22 2 2 3 2 3" xfId="19370"/>
    <cellStyle name="Normal 15 22 2 2 3 2 4" xfId="19371"/>
    <cellStyle name="Normal 15 22 2 2 3 3" xfId="19372"/>
    <cellStyle name="Normal 15 22 2 2 3 4" xfId="19373"/>
    <cellStyle name="Normal 15 22 2 2 3 5" xfId="19374"/>
    <cellStyle name="Normal 15 22 2 2 3 6" xfId="19375"/>
    <cellStyle name="Normal 15 22 2 2 4" xfId="19376"/>
    <cellStyle name="Normal 15 22 2 2 4 2" xfId="19377"/>
    <cellStyle name="Normal 15 22 2 2 4 3" xfId="19378"/>
    <cellStyle name="Normal 15 22 2 2 4 4" xfId="19379"/>
    <cellStyle name="Normal 15 22 2 2 5" xfId="19380"/>
    <cellStyle name="Normal 15 22 2 2 6" xfId="19381"/>
    <cellStyle name="Normal 15 22 2 2 7" xfId="19382"/>
    <cellStyle name="Normal 15 22 2 2 8" xfId="19383"/>
    <cellStyle name="Normal 15 22 2 3" xfId="19384"/>
    <cellStyle name="Normal 15 22 2 3 2" xfId="19385"/>
    <cellStyle name="Normal 15 22 2 3 2 2" xfId="19386"/>
    <cellStyle name="Normal 15 22 2 3 2 2 2" xfId="19387"/>
    <cellStyle name="Normal 15 22 2 3 2 2 3" xfId="19388"/>
    <cellStyle name="Normal 15 22 2 3 2 2 4" xfId="19389"/>
    <cellStyle name="Normal 15 22 2 3 2 3" xfId="19390"/>
    <cellStyle name="Normal 15 22 2 3 2 4" xfId="19391"/>
    <cellStyle name="Normal 15 22 2 3 2 5" xfId="19392"/>
    <cellStyle name="Normal 15 22 2 3 3" xfId="19393"/>
    <cellStyle name="Normal 15 22 2 3 3 2" xfId="19394"/>
    <cellStyle name="Normal 15 22 2 3 3 3" xfId="19395"/>
    <cellStyle name="Normal 15 22 2 3 3 4" xfId="19396"/>
    <cellStyle name="Normal 15 22 2 3 4" xfId="19397"/>
    <cellStyle name="Normal 15 22 2 3 5" xfId="19398"/>
    <cellStyle name="Normal 15 22 2 3 6" xfId="19399"/>
    <cellStyle name="Normal 15 22 2 4" xfId="19400"/>
    <cellStyle name="Normal 15 22 2 4 2" xfId="19401"/>
    <cellStyle name="Normal 15 22 2 4 2 2" xfId="19402"/>
    <cellStyle name="Normal 15 22 2 4 2 3" xfId="19403"/>
    <cellStyle name="Normal 15 22 2 4 2 4" xfId="19404"/>
    <cellStyle name="Normal 15 22 2 4 3" xfId="19405"/>
    <cellStyle name="Normal 15 22 2 4 4" xfId="19406"/>
    <cellStyle name="Normal 15 22 2 4 5" xfId="19407"/>
    <cellStyle name="Normal 15 22 2 4 6" xfId="19408"/>
    <cellStyle name="Normal 15 22 2 5" xfId="19409"/>
    <cellStyle name="Normal 15 22 2 5 2" xfId="19410"/>
    <cellStyle name="Normal 15 22 2 5 3" xfId="19411"/>
    <cellStyle name="Normal 15 22 2 5 4" xfId="19412"/>
    <cellStyle name="Normal 15 22 2 6" xfId="19413"/>
    <cellStyle name="Normal 15 22 2 7" xfId="19414"/>
    <cellStyle name="Normal 15 22 2 8" xfId="19415"/>
    <cellStyle name="Normal 15 22 2 9" xfId="19416"/>
    <cellStyle name="Normal 15 22 3" xfId="19417"/>
    <cellStyle name="Normal 15 22 3 2" xfId="19418"/>
    <cellStyle name="Normal 15 22 3 2 2" xfId="19419"/>
    <cellStyle name="Normal 15 22 3 2 2 2" xfId="19420"/>
    <cellStyle name="Normal 15 22 3 2 2 2 2" xfId="19421"/>
    <cellStyle name="Normal 15 22 3 2 2 2 3" xfId="19422"/>
    <cellStyle name="Normal 15 22 3 2 2 2 4" xfId="19423"/>
    <cellStyle name="Normal 15 22 3 2 2 3" xfId="19424"/>
    <cellStyle name="Normal 15 22 3 2 2 4" xfId="19425"/>
    <cellStyle name="Normal 15 22 3 2 2 5" xfId="19426"/>
    <cellStyle name="Normal 15 22 3 2 3" xfId="19427"/>
    <cellStyle name="Normal 15 22 3 2 3 2" xfId="19428"/>
    <cellStyle name="Normal 15 22 3 2 3 3" xfId="19429"/>
    <cellStyle name="Normal 15 22 3 2 3 4" xfId="19430"/>
    <cellStyle name="Normal 15 22 3 2 4" xfId="19431"/>
    <cellStyle name="Normal 15 22 3 2 5" xfId="19432"/>
    <cellStyle name="Normal 15 22 3 2 6" xfId="19433"/>
    <cellStyle name="Normal 15 22 3 3" xfId="19434"/>
    <cellStyle name="Normal 15 22 3 3 2" xfId="19435"/>
    <cellStyle name="Normal 15 22 3 3 2 2" xfId="19436"/>
    <cellStyle name="Normal 15 22 3 3 2 3" xfId="19437"/>
    <cellStyle name="Normal 15 22 3 3 2 4" xfId="19438"/>
    <cellStyle name="Normal 15 22 3 3 3" xfId="19439"/>
    <cellStyle name="Normal 15 22 3 3 4" xfId="19440"/>
    <cellStyle name="Normal 15 22 3 3 5" xfId="19441"/>
    <cellStyle name="Normal 15 22 3 3 6" xfId="19442"/>
    <cellStyle name="Normal 15 22 3 4" xfId="19443"/>
    <cellStyle name="Normal 15 22 3 4 2" xfId="19444"/>
    <cellStyle name="Normal 15 22 3 4 3" xfId="19445"/>
    <cellStyle name="Normal 15 22 3 4 4" xfId="19446"/>
    <cellStyle name="Normal 15 22 3 5" xfId="19447"/>
    <cellStyle name="Normal 15 22 3 6" xfId="19448"/>
    <cellStyle name="Normal 15 22 3 7" xfId="19449"/>
    <cellStyle name="Normal 15 22 3 8" xfId="19450"/>
    <cellStyle name="Normal 15 22 4" xfId="19451"/>
    <cellStyle name="Normal 15 22 4 2" xfId="19452"/>
    <cellStyle name="Normal 15 22 4 2 2" xfId="19453"/>
    <cellStyle name="Normal 15 22 4 2 2 2" xfId="19454"/>
    <cellStyle name="Normal 15 22 4 2 2 3" xfId="19455"/>
    <cellStyle name="Normal 15 22 4 2 2 4" xfId="19456"/>
    <cellStyle name="Normal 15 22 4 2 3" xfId="19457"/>
    <cellStyle name="Normal 15 22 4 2 4" xfId="19458"/>
    <cellStyle name="Normal 15 22 4 2 5" xfId="19459"/>
    <cellStyle name="Normal 15 22 4 3" xfId="19460"/>
    <cellStyle name="Normal 15 22 4 3 2" xfId="19461"/>
    <cellStyle name="Normal 15 22 4 3 3" xfId="19462"/>
    <cellStyle name="Normal 15 22 4 3 4" xfId="19463"/>
    <cellStyle name="Normal 15 22 4 4" xfId="19464"/>
    <cellStyle name="Normal 15 22 4 5" xfId="19465"/>
    <cellStyle name="Normal 15 22 4 6" xfId="19466"/>
    <cellStyle name="Normal 15 22 5" xfId="19467"/>
    <cellStyle name="Normal 15 22 5 2" xfId="19468"/>
    <cellStyle name="Normal 15 22 5 2 2" xfId="19469"/>
    <cellStyle name="Normal 15 22 5 2 3" xfId="19470"/>
    <cellStyle name="Normal 15 22 5 2 4" xfId="19471"/>
    <cellStyle name="Normal 15 22 5 3" xfId="19472"/>
    <cellStyle name="Normal 15 22 5 4" xfId="19473"/>
    <cellStyle name="Normal 15 22 5 5" xfId="19474"/>
    <cellStyle name="Normal 15 22 5 6" xfId="19475"/>
    <cellStyle name="Normal 15 22 6" xfId="19476"/>
    <cellStyle name="Normal 15 22 6 2" xfId="19477"/>
    <cellStyle name="Normal 15 22 6 3" xfId="19478"/>
    <cellStyle name="Normal 15 22 6 4" xfId="19479"/>
    <cellStyle name="Normal 15 22 7" xfId="19480"/>
    <cellStyle name="Normal 15 22 8" xfId="19481"/>
    <cellStyle name="Normal 15 22 9" xfId="19482"/>
    <cellStyle name="Normal 15 23" xfId="19483"/>
    <cellStyle name="Normal 15 23 2" xfId="19484"/>
    <cellStyle name="Normal 15 23 2 2" xfId="19485"/>
    <cellStyle name="Normal 15 23 2 2 2" xfId="19486"/>
    <cellStyle name="Normal 15 23 2 2 2 2" xfId="19487"/>
    <cellStyle name="Normal 15 23 2 2 2 2 2" xfId="19488"/>
    <cellStyle name="Normal 15 23 2 2 2 2 3" xfId="19489"/>
    <cellStyle name="Normal 15 23 2 2 2 2 4" xfId="19490"/>
    <cellStyle name="Normal 15 23 2 2 2 3" xfId="19491"/>
    <cellStyle name="Normal 15 23 2 2 2 4" xfId="19492"/>
    <cellStyle name="Normal 15 23 2 2 2 5" xfId="19493"/>
    <cellStyle name="Normal 15 23 2 2 3" xfId="19494"/>
    <cellStyle name="Normal 15 23 2 2 3 2" xfId="19495"/>
    <cellStyle name="Normal 15 23 2 2 3 3" xfId="19496"/>
    <cellStyle name="Normal 15 23 2 2 3 4" xfId="19497"/>
    <cellStyle name="Normal 15 23 2 2 4" xfId="19498"/>
    <cellStyle name="Normal 15 23 2 2 5" xfId="19499"/>
    <cellStyle name="Normal 15 23 2 2 6" xfId="19500"/>
    <cellStyle name="Normal 15 23 2 3" xfId="19501"/>
    <cellStyle name="Normal 15 23 2 3 2" xfId="19502"/>
    <cellStyle name="Normal 15 23 2 3 2 2" xfId="19503"/>
    <cellStyle name="Normal 15 23 2 3 2 3" xfId="19504"/>
    <cellStyle name="Normal 15 23 2 3 2 4" xfId="19505"/>
    <cellStyle name="Normal 15 23 2 3 3" xfId="19506"/>
    <cellStyle name="Normal 15 23 2 3 4" xfId="19507"/>
    <cellStyle name="Normal 15 23 2 3 5" xfId="19508"/>
    <cellStyle name="Normal 15 23 2 3 6" xfId="19509"/>
    <cellStyle name="Normal 15 23 2 4" xfId="19510"/>
    <cellStyle name="Normal 15 23 2 4 2" xfId="19511"/>
    <cellStyle name="Normal 15 23 2 4 3" xfId="19512"/>
    <cellStyle name="Normal 15 23 2 4 4" xfId="19513"/>
    <cellStyle name="Normal 15 23 2 5" xfId="19514"/>
    <cellStyle name="Normal 15 23 2 6" xfId="19515"/>
    <cellStyle name="Normal 15 23 2 7" xfId="19516"/>
    <cellStyle name="Normal 15 23 2 8" xfId="19517"/>
    <cellStyle name="Normal 15 23 3" xfId="19518"/>
    <cellStyle name="Normal 15 23 3 2" xfId="19519"/>
    <cellStyle name="Normal 15 23 3 2 2" xfId="19520"/>
    <cellStyle name="Normal 15 23 3 2 2 2" xfId="19521"/>
    <cellStyle name="Normal 15 23 3 2 2 3" xfId="19522"/>
    <cellStyle name="Normal 15 23 3 2 2 4" xfId="19523"/>
    <cellStyle name="Normal 15 23 3 2 3" xfId="19524"/>
    <cellStyle name="Normal 15 23 3 2 4" xfId="19525"/>
    <cellStyle name="Normal 15 23 3 2 5" xfId="19526"/>
    <cellStyle name="Normal 15 23 3 3" xfId="19527"/>
    <cellStyle name="Normal 15 23 3 3 2" xfId="19528"/>
    <cellStyle name="Normal 15 23 3 3 3" xfId="19529"/>
    <cellStyle name="Normal 15 23 3 3 4" xfId="19530"/>
    <cellStyle name="Normal 15 23 3 4" xfId="19531"/>
    <cellStyle name="Normal 15 23 3 5" xfId="19532"/>
    <cellStyle name="Normal 15 23 3 6" xfId="19533"/>
    <cellStyle name="Normal 15 23 4" xfId="19534"/>
    <cellStyle name="Normal 15 23 4 2" xfId="19535"/>
    <cellStyle name="Normal 15 23 4 2 2" xfId="19536"/>
    <cellStyle name="Normal 15 23 4 2 3" xfId="19537"/>
    <cellStyle name="Normal 15 23 4 2 4" xfId="19538"/>
    <cellStyle name="Normal 15 23 4 3" xfId="19539"/>
    <cellStyle name="Normal 15 23 4 4" xfId="19540"/>
    <cellStyle name="Normal 15 23 4 5" xfId="19541"/>
    <cellStyle name="Normal 15 23 4 6" xfId="19542"/>
    <cellStyle name="Normal 15 23 5" xfId="19543"/>
    <cellStyle name="Normal 15 23 5 2" xfId="19544"/>
    <cellStyle name="Normal 15 23 5 3" xfId="19545"/>
    <cellStyle name="Normal 15 23 5 4" xfId="19546"/>
    <cellStyle name="Normal 15 23 6" xfId="19547"/>
    <cellStyle name="Normal 15 23 7" xfId="19548"/>
    <cellStyle name="Normal 15 23 8" xfId="19549"/>
    <cellStyle name="Normal 15 23 9" xfId="19550"/>
    <cellStyle name="Normal 15 24" xfId="19551"/>
    <cellStyle name="Normal 15 24 2" xfId="19552"/>
    <cellStyle name="Normal 15 24 2 2" xfId="19553"/>
    <cellStyle name="Normal 15 24 2 2 2" xfId="19554"/>
    <cellStyle name="Normal 15 24 2 2 2 2" xfId="19555"/>
    <cellStyle name="Normal 15 24 2 2 2 2 2" xfId="19556"/>
    <cellStyle name="Normal 15 24 2 2 2 2 3" xfId="19557"/>
    <cellStyle name="Normal 15 24 2 2 2 2 4" xfId="19558"/>
    <cellStyle name="Normal 15 24 2 2 2 3" xfId="19559"/>
    <cellStyle name="Normal 15 24 2 2 2 4" xfId="19560"/>
    <cellStyle name="Normal 15 24 2 2 2 5" xfId="19561"/>
    <cellStyle name="Normal 15 24 2 2 3" xfId="19562"/>
    <cellStyle name="Normal 15 24 2 2 3 2" xfId="19563"/>
    <cellStyle name="Normal 15 24 2 2 3 3" xfId="19564"/>
    <cellStyle name="Normal 15 24 2 2 3 4" xfId="19565"/>
    <cellStyle name="Normal 15 24 2 2 4" xfId="19566"/>
    <cellStyle name="Normal 15 24 2 2 5" xfId="19567"/>
    <cellStyle name="Normal 15 24 2 2 6" xfId="19568"/>
    <cellStyle name="Normal 15 24 2 3" xfId="19569"/>
    <cellStyle name="Normal 15 24 2 3 2" xfId="19570"/>
    <cellStyle name="Normal 15 24 2 3 2 2" xfId="19571"/>
    <cellStyle name="Normal 15 24 2 3 2 3" xfId="19572"/>
    <cellStyle name="Normal 15 24 2 3 2 4" xfId="19573"/>
    <cellStyle name="Normal 15 24 2 3 3" xfId="19574"/>
    <cellStyle name="Normal 15 24 2 3 4" xfId="19575"/>
    <cellStyle name="Normal 15 24 2 3 5" xfId="19576"/>
    <cellStyle name="Normal 15 24 2 3 6" xfId="19577"/>
    <cellStyle name="Normal 15 24 2 4" xfId="19578"/>
    <cellStyle name="Normal 15 24 2 4 2" xfId="19579"/>
    <cellStyle name="Normal 15 24 2 4 3" xfId="19580"/>
    <cellStyle name="Normal 15 24 2 4 4" xfId="19581"/>
    <cellStyle name="Normal 15 24 2 5" xfId="19582"/>
    <cellStyle name="Normal 15 24 2 6" xfId="19583"/>
    <cellStyle name="Normal 15 24 2 7" xfId="19584"/>
    <cellStyle name="Normal 15 24 2 8" xfId="19585"/>
    <cellStyle name="Normal 15 24 3" xfId="19586"/>
    <cellStyle name="Normal 15 24 3 2" xfId="19587"/>
    <cellStyle name="Normal 15 24 3 2 2" xfId="19588"/>
    <cellStyle name="Normal 15 24 3 2 2 2" xfId="19589"/>
    <cellStyle name="Normal 15 24 3 2 2 3" xfId="19590"/>
    <cellStyle name="Normal 15 24 3 2 2 4" xfId="19591"/>
    <cellStyle name="Normal 15 24 3 2 3" xfId="19592"/>
    <cellStyle name="Normal 15 24 3 2 4" xfId="19593"/>
    <cellStyle name="Normal 15 24 3 2 5" xfId="19594"/>
    <cellStyle name="Normal 15 24 3 3" xfId="19595"/>
    <cellStyle name="Normal 15 24 3 3 2" xfId="19596"/>
    <cellStyle name="Normal 15 24 3 3 3" xfId="19597"/>
    <cellStyle name="Normal 15 24 3 3 4" xfId="19598"/>
    <cellStyle name="Normal 15 24 3 4" xfId="19599"/>
    <cellStyle name="Normal 15 24 3 5" xfId="19600"/>
    <cellStyle name="Normal 15 24 3 6" xfId="19601"/>
    <cellStyle name="Normal 15 24 4" xfId="19602"/>
    <cellStyle name="Normal 15 24 4 2" xfId="19603"/>
    <cellStyle name="Normal 15 24 4 2 2" xfId="19604"/>
    <cellStyle name="Normal 15 24 4 2 3" xfId="19605"/>
    <cellStyle name="Normal 15 24 4 2 4" xfId="19606"/>
    <cellStyle name="Normal 15 24 4 3" xfId="19607"/>
    <cellStyle name="Normal 15 24 4 4" xfId="19608"/>
    <cellStyle name="Normal 15 24 4 5" xfId="19609"/>
    <cellStyle name="Normal 15 24 4 6" xfId="19610"/>
    <cellStyle name="Normal 15 24 5" xfId="19611"/>
    <cellStyle name="Normal 15 24 5 2" xfId="19612"/>
    <cellStyle name="Normal 15 24 5 3" xfId="19613"/>
    <cellStyle name="Normal 15 24 5 4" xfId="19614"/>
    <cellStyle name="Normal 15 24 6" xfId="19615"/>
    <cellStyle name="Normal 15 24 7" xfId="19616"/>
    <cellStyle name="Normal 15 24 8" xfId="19617"/>
    <cellStyle name="Normal 15 24 9" xfId="19618"/>
    <cellStyle name="Normal 15 25" xfId="19619"/>
    <cellStyle name="Normal 15 25 2" xfId="19620"/>
    <cellStyle name="Normal 15 25 2 2" xfId="19621"/>
    <cellStyle name="Normal 15 25 2 2 2" xfId="19622"/>
    <cellStyle name="Normal 15 25 2 2 3" xfId="19623"/>
    <cellStyle name="Normal 15 25 2 2 4" xfId="19624"/>
    <cellStyle name="Normal 15 25 2 3" xfId="19625"/>
    <cellStyle name="Normal 15 25 2 4" xfId="19626"/>
    <cellStyle name="Normal 15 25 2 5" xfId="19627"/>
    <cellStyle name="Normal 15 25 2 6" xfId="19628"/>
    <cellStyle name="Normal 15 25 3" xfId="19629"/>
    <cellStyle name="Normal 15 25 3 2" xfId="19630"/>
    <cellStyle name="Normal 15 25 3 3" xfId="19631"/>
    <cellStyle name="Normal 15 25 3 4" xfId="19632"/>
    <cellStyle name="Normal 15 25 4" xfId="19633"/>
    <cellStyle name="Normal 15 25 5" xfId="19634"/>
    <cellStyle name="Normal 15 25 6" xfId="19635"/>
    <cellStyle name="Normal 15 25 7" xfId="19636"/>
    <cellStyle name="Normal 15 3" xfId="19637"/>
    <cellStyle name="Normal 15 3 2" xfId="19638"/>
    <cellStyle name="Normal 15 3 2 2" xfId="19639"/>
    <cellStyle name="Normal 15 3 2 2 2" xfId="19640"/>
    <cellStyle name="Normal 15 3 2 2 2 2" xfId="19641"/>
    <cellStyle name="Normal 15 3 2 2 2 2 2" xfId="19642"/>
    <cellStyle name="Normal 15 3 2 2 2 2 2 2" xfId="19643"/>
    <cellStyle name="Normal 15 3 2 2 2 2 2 3" xfId="19644"/>
    <cellStyle name="Normal 15 3 2 2 2 2 2 4" xfId="19645"/>
    <cellStyle name="Normal 15 3 2 2 2 2 3" xfId="19646"/>
    <cellStyle name="Normal 15 3 2 2 2 2 4" xfId="19647"/>
    <cellStyle name="Normal 15 3 2 2 2 2 5" xfId="19648"/>
    <cellStyle name="Normal 15 3 2 2 2 3" xfId="19649"/>
    <cellStyle name="Normal 15 3 2 2 2 3 2" xfId="19650"/>
    <cellStyle name="Normal 15 3 2 2 2 3 3" xfId="19651"/>
    <cellStyle name="Normal 15 3 2 2 2 3 4" xfId="19652"/>
    <cellStyle name="Normal 15 3 2 2 2 4" xfId="19653"/>
    <cellStyle name="Normal 15 3 2 2 2 5" xfId="19654"/>
    <cellStyle name="Normal 15 3 2 2 2 6" xfId="19655"/>
    <cellStyle name="Normal 15 3 2 2 3" xfId="19656"/>
    <cellStyle name="Normal 15 3 2 2 3 2" xfId="19657"/>
    <cellStyle name="Normal 15 3 2 2 3 2 2" xfId="19658"/>
    <cellStyle name="Normal 15 3 2 2 3 2 3" xfId="19659"/>
    <cellStyle name="Normal 15 3 2 2 3 2 4" xfId="19660"/>
    <cellStyle name="Normal 15 3 2 2 3 3" xfId="19661"/>
    <cellStyle name="Normal 15 3 2 2 3 4" xfId="19662"/>
    <cellStyle name="Normal 15 3 2 2 3 5" xfId="19663"/>
    <cellStyle name="Normal 15 3 2 2 3 6" xfId="19664"/>
    <cellStyle name="Normal 15 3 2 2 4" xfId="19665"/>
    <cellStyle name="Normal 15 3 2 2 4 2" xfId="19666"/>
    <cellStyle name="Normal 15 3 2 2 4 3" xfId="19667"/>
    <cellStyle name="Normal 15 3 2 2 4 4" xfId="19668"/>
    <cellStyle name="Normal 15 3 2 2 5" xfId="19669"/>
    <cellStyle name="Normal 15 3 2 2 6" xfId="19670"/>
    <cellStyle name="Normal 15 3 2 2 7" xfId="19671"/>
    <cellStyle name="Normal 15 3 2 2 8" xfId="19672"/>
    <cellStyle name="Normal 15 3 2 3" xfId="19673"/>
    <cellStyle name="Normal 15 3 2 3 2" xfId="19674"/>
    <cellStyle name="Normal 15 3 2 3 2 2" xfId="19675"/>
    <cellStyle name="Normal 15 3 2 3 2 2 2" xfId="19676"/>
    <cellStyle name="Normal 15 3 2 3 2 2 3" xfId="19677"/>
    <cellStyle name="Normal 15 3 2 3 2 2 4" xfId="19678"/>
    <cellStyle name="Normal 15 3 2 3 2 3" xfId="19679"/>
    <cellStyle name="Normal 15 3 2 3 2 4" xfId="19680"/>
    <cellStyle name="Normal 15 3 2 3 2 5" xfId="19681"/>
    <cellStyle name="Normal 15 3 2 3 3" xfId="19682"/>
    <cellStyle name="Normal 15 3 2 3 3 2" xfId="19683"/>
    <cellStyle name="Normal 15 3 2 3 3 3" xfId="19684"/>
    <cellStyle name="Normal 15 3 2 3 3 4" xfId="19685"/>
    <cellStyle name="Normal 15 3 2 3 4" xfId="19686"/>
    <cellStyle name="Normal 15 3 2 3 5" xfId="19687"/>
    <cellStyle name="Normal 15 3 2 3 6" xfId="19688"/>
    <cellStyle name="Normal 15 3 2 4" xfId="19689"/>
    <cellStyle name="Normal 15 3 2 4 2" xfId="19690"/>
    <cellStyle name="Normal 15 3 2 4 2 2" xfId="19691"/>
    <cellStyle name="Normal 15 3 2 4 2 3" xfId="19692"/>
    <cellStyle name="Normal 15 3 2 4 2 4" xfId="19693"/>
    <cellStyle name="Normal 15 3 2 4 3" xfId="19694"/>
    <cellStyle name="Normal 15 3 2 4 4" xfId="19695"/>
    <cellStyle name="Normal 15 3 2 4 5" xfId="19696"/>
    <cellStyle name="Normal 15 3 2 4 6" xfId="19697"/>
    <cellStyle name="Normal 15 3 2 5" xfId="19698"/>
    <cellStyle name="Normal 15 3 2 5 2" xfId="19699"/>
    <cellStyle name="Normal 15 3 2 5 3" xfId="19700"/>
    <cellStyle name="Normal 15 3 2 5 4" xfId="19701"/>
    <cellStyle name="Normal 15 3 2 6" xfId="19702"/>
    <cellStyle name="Normal 15 3 2 7" xfId="19703"/>
    <cellStyle name="Normal 15 3 2 8" xfId="19704"/>
    <cellStyle name="Normal 15 3 2 9" xfId="19705"/>
    <cellStyle name="Normal 15 3 3" xfId="19706"/>
    <cellStyle name="Normal 15 3 3 2" xfId="19707"/>
    <cellStyle name="Normal 15 3 3 2 2" xfId="19708"/>
    <cellStyle name="Normal 15 3 3 2 2 2" xfId="19709"/>
    <cellStyle name="Normal 15 3 3 2 2 3" xfId="19710"/>
    <cellStyle name="Normal 15 3 3 2 2 4" xfId="19711"/>
    <cellStyle name="Normal 15 3 3 2 3" xfId="19712"/>
    <cellStyle name="Normal 15 3 3 2 4" xfId="19713"/>
    <cellStyle name="Normal 15 3 3 2 5" xfId="19714"/>
    <cellStyle name="Normal 15 3 3 2 6" xfId="19715"/>
    <cellStyle name="Normal 15 3 3 3" xfId="19716"/>
    <cellStyle name="Normal 15 3 3 3 2" xfId="19717"/>
    <cellStyle name="Normal 15 3 3 3 3" xfId="19718"/>
    <cellStyle name="Normal 15 3 3 3 4" xfId="19719"/>
    <cellStyle name="Normal 15 3 3 4" xfId="19720"/>
    <cellStyle name="Normal 15 3 3 5" xfId="19721"/>
    <cellStyle name="Normal 15 3 3 6" xfId="19722"/>
    <cellStyle name="Normal 15 3 3 7" xfId="19723"/>
    <cellStyle name="Normal 15 4" xfId="19724"/>
    <cellStyle name="Normal 15 5" xfId="19725"/>
    <cellStyle name="Normal 15 6" xfId="19726"/>
    <cellStyle name="Normal 15 7" xfId="19727"/>
    <cellStyle name="Normal 15 8" xfId="19728"/>
    <cellStyle name="Normal 15 9" xfId="19729"/>
    <cellStyle name="Normal 15_Rec Tributaria" xfId="19730"/>
    <cellStyle name="Normal 150" xfId="19731"/>
    <cellStyle name="Normal 1500" xfId="61529"/>
    <cellStyle name="Normal 1501" xfId="61530"/>
    <cellStyle name="Normal 1502" xfId="61531"/>
    <cellStyle name="Normal 1503" xfId="61532"/>
    <cellStyle name="Normal 1504" xfId="61533"/>
    <cellStyle name="Normal 1505" xfId="61534"/>
    <cellStyle name="Normal 1506" xfId="61535"/>
    <cellStyle name="Normal 1507" xfId="61536"/>
    <cellStyle name="Normal 1508" xfId="61537"/>
    <cellStyle name="Normal 1509" xfId="61538"/>
    <cellStyle name="Normal 151" xfId="19732"/>
    <cellStyle name="Normal 1510" xfId="61539"/>
    <cellStyle name="Normal 1511" xfId="61540"/>
    <cellStyle name="Normal 1512" xfId="61541"/>
    <cellStyle name="Normal 1513" xfId="61542"/>
    <cellStyle name="Normal 1514" xfId="61543"/>
    <cellStyle name="Normal 1515" xfId="61544"/>
    <cellStyle name="Normal 1516" xfId="61545"/>
    <cellStyle name="Normal 1517" xfId="61546"/>
    <cellStyle name="Normal 1518" xfId="61547"/>
    <cellStyle name="Normal 1519" xfId="61548"/>
    <cellStyle name="Normal 152" xfId="19733"/>
    <cellStyle name="Normal 1520" xfId="61549"/>
    <cellStyle name="Normal 1521" xfId="61550"/>
    <cellStyle name="Normal 1522" xfId="61551"/>
    <cellStyle name="Normal 1523" xfId="61552"/>
    <cellStyle name="Normal 1524" xfId="61553"/>
    <cellStyle name="Normal 1525" xfId="61554"/>
    <cellStyle name="Normal 1526" xfId="61555"/>
    <cellStyle name="Normal 1527" xfId="61556"/>
    <cellStyle name="Normal 1528" xfId="61557"/>
    <cellStyle name="Normal 1529" xfId="61558"/>
    <cellStyle name="Normal 153" xfId="19734"/>
    <cellStyle name="Normal 1530" xfId="61559"/>
    <cellStyle name="Normal 1531" xfId="61560"/>
    <cellStyle name="Normal 1532" xfId="61561"/>
    <cellStyle name="Normal 1533" xfId="61562"/>
    <cellStyle name="Normal 1534" xfId="61563"/>
    <cellStyle name="Normal 1535" xfId="61564"/>
    <cellStyle name="Normal 1536" xfId="61565"/>
    <cellStyle name="Normal 1537" xfId="61566"/>
    <cellStyle name="Normal 1538" xfId="61567"/>
    <cellStyle name="Normal 1539" xfId="61568"/>
    <cellStyle name="Normal 154" xfId="19735"/>
    <cellStyle name="Normal 1540" xfId="61569"/>
    <cellStyle name="Normal 1541" xfId="61570"/>
    <cellStyle name="Normal 1542" xfId="61571"/>
    <cellStyle name="Normal 1543" xfId="61572"/>
    <cellStyle name="Normal 1544" xfId="61573"/>
    <cellStyle name="Normal 1545" xfId="61574"/>
    <cellStyle name="Normal 1546" xfId="61575"/>
    <cellStyle name="Normal 1547" xfId="61576"/>
    <cellStyle name="Normal 1548" xfId="61577"/>
    <cellStyle name="Normal 1549" xfId="61578"/>
    <cellStyle name="Normal 155" xfId="19736"/>
    <cellStyle name="Normal 1550" xfId="61579"/>
    <cellStyle name="Normal 1551" xfId="61580"/>
    <cellStyle name="Normal 1552" xfId="61581"/>
    <cellStyle name="Normal 1553" xfId="61582"/>
    <cellStyle name="Normal 1554" xfId="61583"/>
    <cellStyle name="Normal 1555" xfId="61584"/>
    <cellStyle name="Normal 1556" xfId="61585"/>
    <cellStyle name="Normal 1557" xfId="61586"/>
    <cellStyle name="Normal 1558" xfId="61587"/>
    <cellStyle name="Normal 1559" xfId="61588"/>
    <cellStyle name="Normal 156" xfId="19737"/>
    <cellStyle name="Normal 1560" xfId="61589"/>
    <cellStyle name="Normal 1561" xfId="61590"/>
    <cellStyle name="Normal 1562" xfId="61591"/>
    <cellStyle name="Normal 1563" xfId="61592"/>
    <cellStyle name="Normal 1564" xfId="61593"/>
    <cellStyle name="Normal 1565" xfId="61594"/>
    <cellStyle name="Normal 1566" xfId="61595"/>
    <cellStyle name="Normal 1567" xfId="61596"/>
    <cellStyle name="Normal 1568" xfId="61597"/>
    <cellStyle name="Normal 1569" xfId="61598"/>
    <cellStyle name="Normal 157" xfId="19738"/>
    <cellStyle name="Normal 1570" xfId="61599"/>
    <cellStyle name="Normal 1571" xfId="61600"/>
    <cellStyle name="Normal 1572" xfId="61601"/>
    <cellStyle name="Normal 1573" xfId="61602"/>
    <cellStyle name="Normal 1574" xfId="61603"/>
    <cellStyle name="Normal 1575" xfId="61604"/>
    <cellStyle name="Normal 1576" xfId="61605"/>
    <cellStyle name="Normal 1577" xfId="61606"/>
    <cellStyle name="Normal 1578" xfId="61607"/>
    <cellStyle name="Normal 1579" xfId="61608"/>
    <cellStyle name="Normal 158" xfId="19739"/>
    <cellStyle name="Normal 1580" xfId="61609"/>
    <cellStyle name="Normal 1581" xfId="61610"/>
    <cellStyle name="Normal 1582" xfId="61611"/>
    <cellStyle name="Normal 1583" xfId="61612"/>
    <cellStyle name="Normal 1584" xfId="61613"/>
    <cellStyle name="Normal 1585" xfId="61614"/>
    <cellStyle name="Normal 1586" xfId="61615"/>
    <cellStyle name="Normal 1587" xfId="61616"/>
    <cellStyle name="Normal 1588" xfId="61617"/>
    <cellStyle name="Normal 1589" xfId="61618"/>
    <cellStyle name="Normal 159" xfId="19740"/>
    <cellStyle name="Normal 1590" xfId="61619"/>
    <cellStyle name="Normal 1591" xfId="61620"/>
    <cellStyle name="Normal 1592" xfId="61621"/>
    <cellStyle name="Normal 1593" xfId="61622"/>
    <cellStyle name="Normal 1594" xfId="61623"/>
    <cellStyle name="Normal 1595" xfId="61624"/>
    <cellStyle name="Normal 1596" xfId="61625"/>
    <cellStyle name="Normal 1597" xfId="61626"/>
    <cellStyle name="Normal 1598" xfId="61627"/>
    <cellStyle name="Normal 1599" xfId="61628"/>
    <cellStyle name="Normal 16" xfId="19741"/>
    <cellStyle name="Normal 16 10" xfId="19742"/>
    <cellStyle name="Normal 16 10 10" xfId="19743"/>
    <cellStyle name="Normal 16 10 11" xfId="19744"/>
    <cellStyle name="Normal 16 10 12" xfId="19745"/>
    <cellStyle name="Normal 16 10 2" xfId="19746"/>
    <cellStyle name="Normal 16 10 2 10" xfId="19747"/>
    <cellStyle name="Normal 16 10 2 2" xfId="19748"/>
    <cellStyle name="Normal 16 10 2 2 2" xfId="19749"/>
    <cellStyle name="Normal 16 10 2 2 2 2" xfId="19750"/>
    <cellStyle name="Normal 16 10 2 2 2 2 2" xfId="19751"/>
    <cellStyle name="Normal 16 10 2 2 2 2 2 2" xfId="19752"/>
    <cellStyle name="Normal 16 10 2 2 2 2 2 2 2" xfId="19753"/>
    <cellStyle name="Normal 16 10 2 2 2 2 2 2 3" xfId="19754"/>
    <cellStyle name="Normal 16 10 2 2 2 2 2 2 4" xfId="19755"/>
    <cellStyle name="Normal 16 10 2 2 2 2 2 3" xfId="19756"/>
    <cellStyle name="Normal 16 10 2 2 2 2 2 4" xfId="19757"/>
    <cellStyle name="Normal 16 10 2 2 2 2 2 5" xfId="19758"/>
    <cellStyle name="Normal 16 10 2 2 2 2 3" xfId="19759"/>
    <cellStyle name="Normal 16 10 2 2 2 2 3 2" xfId="19760"/>
    <cellStyle name="Normal 16 10 2 2 2 2 3 3" xfId="19761"/>
    <cellStyle name="Normal 16 10 2 2 2 2 3 4" xfId="19762"/>
    <cellStyle name="Normal 16 10 2 2 2 2 4" xfId="19763"/>
    <cellStyle name="Normal 16 10 2 2 2 2 5" xfId="19764"/>
    <cellStyle name="Normal 16 10 2 2 2 2 6" xfId="19765"/>
    <cellStyle name="Normal 16 10 2 2 2 3" xfId="19766"/>
    <cellStyle name="Normal 16 10 2 2 2 3 2" xfId="19767"/>
    <cellStyle name="Normal 16 10 2 2 2 3 2 2" xfId="19768"/>
    <cellStyle name="Normal 16 10 2 2 2 3 2 3" xfId="19769"/>
    <cellStyle name="Normal 16 10 2 2 2 3 2 4" xfId="19770"/>
    <cellStyle name="Normal 16 10 2 2 2 3 3" xfId="19771"/>
    <cellStyle name="Normal 16 10 2 2 2 3 4" xfId="19772"/>
    <cellStyle name="Normal 16 10 2 2 2 3 5" xfId="19773"/>
    <cellStyle name="Normal 16 10 2 2 2 3 6" xfId="19774"/>
    <cellStyle name="Normal 16 10 2 2 2 4" xfId="19775"/>
    <cellStyle name="Normal 16 10 2 2 2 4 2" xfId="19776"/>
    <cellStyle name="Normal 16 10 2 2 2 4 3" xfId="19777"/>
    <cellStyle name="Normal 16 10 2 2 2 4 4" xfId="19778"/>
    <cellStyle name="Normal 16 10 2 2 2 5" xfId="19779"/>
    <cellStyle name="Normal 16 10 2 2 2 6" xfId="19780"/>
    <cellStyle name="Normal 16 10 2 2 2 7" xfId="19781"/>
    <cellStyle name="Normal 16 10 2 2 2 8" xfId="19782"/>
    <cellStyle name="Normal 16 10 2 2 3" xfId="19783"/>
    <cellStyle name="Normal 16 10 2 2 3 2" xfId="19784"/>
    <cellStyle name="Normal 16 10 2 2 3 2 2" xfId="19785"/>
    <cellStyle name="Normal 16 10 2 2 3 2 2 2" xfId="19786"/>
    <cellStyle name="Normal 16 10 2 2 3 2 2 3" xfId="19787"/>
    <cellStyle name="Normal 16 10 2 2 3 2 2 4" xfId="19788"/>
    <cellStyle name="Normal 16 10 2 2 3 2 3" xfId="19789"/>
    <cellStyle name="Normal 16 10 2 2 3 2 4" xfId="19790"/>
    <cellStyle name="Normal 16 10 2 2 3 2 5" xfId="19791"/>
    <cellStyle name="Normal 16 10 2 2 3 3" xfId="19792"/>
    <cellStyle name="Normal 16 10 2 2 3 3 2" xfId="19793"/>
    <cellStyle name="Normal 16 10 2 2 3 3 3" xfId="19794"/>
    <cellStyle name="Normal 16 10 2 2 3 3 4" xfId="19795"/>
    <cellStyle name="Normal 16 10 2 2 3 4" xfId="19796"/>
    <cellStyle name="Normal 16 10 2 2 3 5" xfId="19797"/>
    <cellStyle name="Normal 16 10 2 2 3 6" xfId="19798"/>
    <cellStyle name="Normal 16 10 2 2 4" xfId="19799"/>
    <cellStyle name="Normal 16 10 2 2 4 2" xfId="19800"/>
    <cellStyle name="Normal 16 10 2 2 4 2 2" xfId="19801"/>
    <cellStyle name="Normal 16 10 2 2 4 2 3" xfId="19802"/>
    <cellStyle name="Normal 16 10 2 2 4 2 4" xfId="19803"/>
    <cellStyle name="Normal 16 10 2 2 4 3" xfId="19804"/>
    <cellStyle name="Normal 16 10 2 2 4 4" xfId="19805"/>
    <cellStyle name="Normal 16 10 2 2 4 5" xfId="19806"/>
    <cellStyle name="Normal 16 10 2 2 4 6" xfId="19807"/>
    <cellStyle name="Normal 16 10 2 2 5" xfId="19808"/>
    <cellStyle name="Normal 16 10 2 2 5 2" xfId="19809"/>
    <cellStyle name="Normal 16 10 2 2 5 3" xfId="19810"/>
    <cellStyle name="Normal 16 10 2 2 5 4" xfId="19811"/>
    <cellStyle name="Normal 16 10 2 2 6" xfId="19812"/>
    <cellStyle name="Normal 16 10 2 2 7" xfId="19813"/>
    <cellStyle name="Normal 16 10 2 2 8" xfId="19814"/>
    <cellStyle name="Normal 16 10 2 2 9" xfId="19815"/>
    <cellStyle name="Normal 16 10 2 3" xfId="19816"/>
    <cellStyle name="Normal 16 10 2 3 2" xfId="19817"/>
    <cellStyle name="Normal 16 10 2 3 2 2" xfId="19818"/>
    <cellStyle name="Normal 16 10 2 3 2 2 2" xfId="19819"/>
    <cellStyle name="Normal 16 10 2 3 2 2 2 2" xfId="19820"/>
    <cellStyle name="Normal 16 10 2 3 2 2 2 3" xfId="19821"/>
    <cellStyle name="Normal 16 10 2 3 2 2 2 4" xfId="19822"/>
    <cellStyle name="Normal 16 10 2 3 2 2 3" xfId="19823"/>
    <cellStyle name="Normal 16 10 2 3 2 2 4" xfId="19824"/>
    <cellStyle name="Normal 16 10 2 3 2 2 5" xfId="19825"/>
    <cellStyle name="Normal 16 10 2 3 2 3" xfId="19826"/>
    <cellStyle name="Normal 16 10 2 3 2 3 2" xfId="19827"/>
    <cellStyle name="Normal 16 10 2 3 2 3 3" xfId="19828"/>
    <cellStyle name="Normal 16 10 2 3 2 3 4" xfId="19829"/>
    <cellStyle name="Normal 16 10 2 3 2 4" xfId="19830"/>
    <cellStyle name="Normal 16 10 2 3 2 5" xfId="19831"/>
    <cellStyle name="Normal 16 10 2 3 2 6" xfId="19832"/>
    <cellStyle name="Normal 16 10 2 3 3" xfId="19833"/>
    <cellStyle name="Normal 16 10 2 3 3 2" xfId="19834"/>
    <cellStyle name="Normal 16 10 2 3 3 2 2" xfId="19835"/>
    <cellStyle name="Normal 16 10 2 3 3 2 3" xfId="19836"/>
    <cellStyle name="Normal 16 10 2 3 3 2 4" xfId="19837"/>
    <cellStyle name="Normal 16 10 2 3 3 3" xfId="19838"/>
    <cellStyle name="Normal 16 10 2 3 3 4" xfId="19839"/>
    <cellStyle name="Normal 16 10 2 3 3 5" xfId="19840"/>
    <cellStyle name="Normal 16 10 2 3 3 6" xfId="19841"/>
    <cellStyle name="Normal 16 10 2 3 4" xfId="19842"/>
    <cellStyle name="Normal 16 10 2 3 4 2" xfId="19843"/>
    <cellStyle name="Normal 16 10 2 3 4 3" xfId="19844"/>
    <cellStyle name="Normal 16 10 2 3 4 4" xfId="19845"/>
    <cellStyle name="Normal 16 10 2 3 5" xfId="19846"/>
    <cellStyle name="Normal 16 10 2 3 6" xfId="19847"/>
    <cellStyle name="Normal 16 10 2 3 7" xfId="19848"/>
    <cellStyle name="Normal 16 10 2 3 8" xfId="19849"/>
    <cellStyle name="Normal 16 10 2 4" xfId="19850"/>
    <cellStyle name="Normal 16 10 2 4 2" xfId="19851"/>
    <cellStyle name="Normal 16 10 2 4 2 2" xfId="19852"/>
    <cellStyle name="Normal 16 10 2 4 2 2 2" xfId="19853"/>
    <cellStyle name="Normal 16 10 2 4 2 2 3" xfId="19854"/>
    <cellStyle name="Normal 16 10 2 4 2 2 4" xfId="19855"/>
    <cellStyle name="Normal 16 10 2 4 2 3" xfId="19856"/>
    <cellStyle name="Normal 16 10 2 4 2 4" xfId="19857"/>
    <cellStyle name="Normal 16 10 2 4 2 5" xfId="19858"/>
    <cellStyle name="Normal 16 10 2 4 3" xfId="19859"/>
    <cellStyle name="Normal 16 10 2 4 3 2" xfId="19860"/>
    <cellStyle name="Normal 16 10 2 4 3 3" xfId="19861"/>
    <cellStyle name="Normal 16 10 2 4 3 4" xfId="19862"/>
    <cellStyle name="Normal 16 10 2 4 4" xfId="19863"/>
    <cellStyle name="Normal 16 10 2 4 5" xfId="19864"/>
    <cellStyle name="Normal 16 10 2 4 6" xfId="19865"/>
    <cellStyle name="Normal 16 10 2 5" xfId="19866"/>
    <cellStyle name="Normal 16 10 2 5 2" xfId="19867"/>
    <cellStyle name="Normal 16 10 2 5 2 2" xfId="19868"/>
    <cellStyle name="Normal 16 10 2 5 2 3" xfId="19869"/>
    <cellStyle name="Normal 16 10 2 5 2 4" xfId="19870"/>
    <cellStyle name="Normal 16 10 2 5 3" xfId="19871"/>
    <cellStyle name="Normal 16 10 2 5 4" xfId="19872"/>
    <cellStyle name="Normal 16 10 2 5 5" xfId="19873"/>
    <cellStyle name="Normal 16 10 2 5 6" xfId="19874"/>
    <cellStyle name="Normal 16 10 2 6" xfId="19875"/>
    <cellStyle name="Normal 16 10 2 6 2" xfId="19876"/>
    <cellStyle name="Normal 16 10 2 6 3" xfId="19877"/>
    <cellStyle name="Normal 16 10 2 6 4" xfId="19878"/>
    <cellStyle name="Normal 16 10 2 7" xfId="19879"/>
    <cellStyle name="Normal 16 10 2 8" xfId="19880"/>
    <cellStyle name="Normal 16 10 2 9" xfId="19881"/>
    <cellStyle name="Normal 16 10 3" xfId="19882"/>
    <cellStyle name="Normal 16 10 3 2" xfId="19883"/>
    <cellStyle name="Normal 16 10 3 2 2" xfId="19884"/>
    <cellStyle name="Normal 16 10 3 2 2 2" xfId="19885"/>
    <cellStyle name="Normal 16 10 3 2 2 2 2" xfId="19886"/>
    <cellStyle name="Normal 16 10 3 2 2 2 2 2" xfId="19887"/>
    <cellStyle name="Normal 16 10 3 2 2 2 2 3" xfId="19888"/>
    <cellStyle name="Normal 16 10 3 2 2 2 2 4" xfId="19889"/>
    <cellStyle name="Normal 16 10 3 2 2 2 3" xfId="19890"/>
    <cellStyle name="Normal 16 10 3 2 2 2 4" xfId="19891"/>
    <cellStyle name="Normal 16 10 3 2 2 2 5" xfId="19892"/>
    <cellStyle name="Normal 16 10 3 2 2 3" xfId="19893"/>
    <cellStyle name="Normal 16 10 3 2 2 3 2" xfId="19894"/>
    <cellStyle name="Normal 16 10 3 2 2 3 3" xfId="19895"/>
    <cellStyle name="Normal 16 10 3 2 2 3 4" xfId="19896"/>
    <cellStyle name="Normal 16 10 3 2 2 4" xfId="19897"/>
    <cellStyle name="Normal 16 10 3 2 2 5" xfId="19898"/>
    <cellStyle name="Normal 16 10 3 2 2 6" xfId="19899"/>
    <cellStyle name="Normal 16 10 3 2 3" xfId="19900"/>
    <cellStyle name="Normal 16 10 3 2 3 2" xfId="19901"/>
    <cellStyle name="Normal 16 10 3 2 3 2 2" xfId="19902"/>
    <cellStyle name="Normal 16 10 3 2 3 2 3" xfId="19903"/>
    <cellStyle name="Normal 16 10 3 2 3 2 4" xfId="19904"/>
    <cellStyle name="Normal 16 10 3 2 3 3" xfId="19905"/>
    <cellStyle name="Normal 16 10 3 2 3 4" xfId="19906"/>
    <cellStyle name="Normal 16 10 3 2 3 5" xfId="19907"/>
    <cellStyle name="Normal 16 10 3 2 3 6" xfId="19908"/>
    <cellStyle name="Normal 16 10 3 2 4" xfId="19909"/>
    <cellStyle name="Normal 16 10 3 2 4 2" xfId="19910"/>
    <cellStyle name="Normal 16 10 3 2 4 3" xfId="19911"/>
    <cellStyle name="Normal 16 10 3 2 4 4" xfId="19912"/>
    <cellStyle name="Normal 16 10 3 2 5" xfId="19913"/>
    <cellStyle name="Normal 16 10 3 2 6" xfId="19914"/>
    <cellStyle name="Normal 16 10 3 2 7" xfId="19915"/>
    <cellStyle name="Normal 16 10 3 2 8" xfId="19916"/>
    <cellStyle name="Normal 16 10 3 3" xfId="19917"/>
    <cellStyle name="Normal 16 10 3 3 2" xfId="19918"/>
    <cellStyle name="Normal 16 10 3 3 2 2" xfId="19919"/>
    <cellStyle name="Normal 16 10 3 3 2 2 2" xfId="19920"/>
    <cellStyle name="Normal 16 10 3 3 2 2 3" xfId="19921"/>
    <cellStyle name="Normal 16 10 3 3 2 2 4" xfId="19922"/>
    <cellStyle name="Normal 16 10 3 3 2 3" xfId="19923"/>
    <cellStyle name="Normal 16 10 3 3 2 4" xfId="19924"/>
    <cellStyle name="Normal 16 10 3 3 2 5" xfId="19925"/>
    <cellStyle name="Normal 16 10 3 3 3" xfId="19926"/>
    <cellStyle name="Normal 16 10 3 3 3 2" xfId="19927"/>
    <cellStyle name="Normal 16 10 3 3 3 3" xfId="19928"/>
    <cellStyle name="Normal 16 10 3 3 3 4" xfId="19929"/>
    <cellStyle name="Normal 16 10 3 3 4" xfId="19930"/>
    <cellStyle name="Normal 16 10 3 3 5" xfId="19931"/>
    <cellStyle name="Normal 16 10 3 3 6" xfId="19932"/>
    <cellStyle name="Normal 16 10 3 4" xfId="19933"/>
    <cellStyle name="Normal 16 10 3 4 2" xfId="19934"/>
    <cellStyle name="Normal 16 10 3 4 2 2" xfId="19935"/>
    <cellStyle name="Normal 16 10 3 4 2 3" xfId="19936"/>
    <cellStyle name="Normal 16 10 3 4 2 4" xfId="19937"/>
    <cellStyle name="Normal 16 10 3 4 3" xfId="19938"/>
    <cellStyle name="Normal 16 10 3 4 4" xfId="19939"/>
    <cellStyle name="Normal 16 10 3 4 5" xfId="19940"/>
    <cellStyle name="Normal 16 10 3 4 6" xfId="19941"/>
    <cellStyle name="Normal 16 10 3 5" xfId="19942"/>
    <cellStyle name="Normal 16 10 3 5 2" xfId="19943"/>
    <cellStyle name="Normal 16 10 3 5 3" xfId="19944"/>
    <cellStyle name="Normal 16 10 3 5 4" xfId="19945"/>
    <cellStyle name="Normal 16 10 3 6" xfId="19946"/>
    <cellStyle name="Normal 16 10 3 7" xfId="19947"/>
    <cellStyle name="Normal 16 10 3 8" xfId="19948"/>
    <cellStyle name="Normal 16 10 3 9" xfId="19949"/>
    <cellStyle name="Normal 16 10 4" xfId="19950"/>
    <cellStyle name="Normal 16 10 4 2" xfId="19951"/>
    <cellStyle name="Normal 16 10 4 2 2" xfId="19952"/>
    <cellStyle name="Normal 16 10 4 2 2 2" xfId="19953"/>
    <cellStyle name="Normal 16 10 4 2 2 2 2" xfId="19954"/>
    <cellStyle name="Normal 16 10 4 2 2 2 2 2" xfId="19955"/>
    <cellStyle name="Normal 16 10 4 2 2 2 2 3" xfId="19956"/>
    <cellStyle name="Normal 16 10 4 2 2 2 2 4" xfId="19957"/>
    <cellStyle name="Normal 16 10 4 2 2 2 3" xfId="19958"/>
    <cellStyle name="Normal 16 10 4 2 2 2 4" xfId="19959"/>
    <cellStyle name="Normal 16 10 4 2 2 2 5" xfId="19960"/>
    <cellStyle name="Normal 16 10 4 2 2 3" xfId="19961"/>
    <cellStyle name="Normal 16 10 4 2 2 3 2" xfId="19962"/>
    <cellStyle name="Normal 16 10 4 2 2 3 3" xfId="19963"/>
    <cellStyle name="Normal 16 10 4 2 2 3 4" xfId="19964"/>
    <cellStyle name="Normal 16 10 4 2 2 4" xfId="19965"/>
    <cellStyle name="Normal 16 10 4 2 2 5" xfId="19966"/>
    <cellStyle name="Normal 16 10 4 2 2 6" xfId="19967"/>
    <cellStyle name="Normal 16 10 4 2 3" xfId="19968"/>
    <cellStyle name="Normal 16 10 4 2 3 2" xfId="19969"/>
    <cellStyle name="Normal 16 10 4 2 3 2 2" xfId="19970"/>
    <cellStyle name="Normal 16 10 4 2 3 2 3" xfId="19971"/>
    <cellStyle name="Normal 16 10 4 2 3 2 4" xfId="19972"/>
    <cellStyle name="Normal 16 10 4 2 3 3" xfId="19973"/>
    <cellStyle name="Normal 16 10 4 2 3 4" xfId="19974"/>
    <cellStyle name="Normal 16 10 4 2 3 5" xfId="19975"/>
    <cellStyle name="Normal 16 10 4 2 3 6" xfId="19976"/>
    <cellStyle name="Normal 16 10 4 2 4" xfId="19977"/>
    <cellStyle name="Normal 16 10 4 2 4 2" xfId="19978"/>
    <cellStyle name="Normal 16 10 4 2 4 3" xfId="19979"/>
    <cellStyle name="Normal 16 10 4 2 4 4" xfId="19980"/>
    <cellStyle name="Normal 16 10 4 2 5" xfId="19981"/>
    <cellStyle name="Normal 16 10 4 2 6" xfId="19982"/>
    <cellStyle name="Normal 16 10 4 2 7" xfId="19983"/>
    <cellStyle name="Normal 16 10 4 2 8" xfId="19984"/>
    <cellStyle name="Normal 16 10 4 3" xfId="19985"/>
    <cellStyle name="Normal 16 10 4 3 2" xfId="19986"/>
    <cellStyle name="Normal 16 10 4 3 2 2" xfId="19987"/>
    <cellStyle name="Normal 16 10 4 3 2 2 2" xfId="19988"/>
    <cellStyle name="Normal 16 10 4 3 2 2 3" xfId="19989"/>
    <cellStyle name="Normal 16 10 4 3 2 2 4" xfId="19990"/>
    <cellStyle name="Normal 16 10 4 3 2 3" xfId="19991"/>
    <cellStyle name="Normal 16 10 4 3 2 4" xfId="19992"/>
    <cellStyle name="Normal 16 10 4 3 2 5" xfId="19993"/>
    <cellStyle name="Normal 16 10 4 3 3" xfId="19994"/>
    <cellStyle name="Normal 16 10 4 3 3 2" xfId="19995"/>
    <cellStyle name="Normal 16 10 4 3 3 3" xfId="19996"/>
    <cellStyle name="Normal 16 10 4 3 3 4" xfId="19997"/>
    <cellStyle name="Normal 16 10 4 3 4" xfId="19998"/>
    <cellStyle name="Normal 16 10 4 3 5" xfId="19999"/>
    <cellStyle name="Normal 16 10 4 3 6" xfId="20000"/>
    <cellStyle name="Normal 16 10 4 4" xfId="20001"/>
    <cellStyle name="Normal 16 10 4 4 2" xfId="20002"/>
    <cellStyle name="Normal 16 10 4 4 2 2" xfId="20003"/>
    <cellStyle name="Normal 16 10 4 4 2 3" xfId="20004"/>
    <cellStyle name="Normal 16 10 4 4 2 4" xfId="20005"/>
    <cellStyle name="Normal 16 10 4 4 3" xfId="20006"/>
    <cellStyle name="Normal 16 10 4 4 4" xfId="20007"/>
    <cellStyle name="Normal 16 10 4 4 5" xfId="20008"/>
    <cellStyle name="Normal 16 10 4 4 6" xfId="20009"/>
    <cellStyle name="Normal 16 10 4 5" xfId="20010"/>
    <cellStyle name="Normal 16 10 4 5 2" xfId="20011"/>
    <cellStyle name="Normal 16 10 4 5 3" xfId="20012"/>
    <cellStyle name="Normal 16 10 4 5 4" xfId="20013"/>
    <cellStyle name="Normal 16 10 4 6" xfId="20014"/>
    <cellStyle name="Normal 16 10 4 7" xfId="20015"/>
    <cellStyle name="Normal 16 10 4 8" xfId="20016"/>
    <cellStyle name="Normal 16 10 4 9" xfId="20017"/>
    <cellStyle name="Normal 16 10 5" xfId="20018"/>
    <cellStyle name="Normal 16 10 5 2" xfId="20019"/>
    <cellStyle name="Normal 16 10 5 2 2" xfId="20020"/>
    <cellStyle name="Normal 16 10 5 2 2 2" xfId="20021"/>
    <cellStyle name="Normal 16 10 5 2 2 2 2" xfId="20022"/>
    <cellStyle name="Normal 16 10 5 2 2 2 3" xfId="20023"/>
    <cellStyle name="Normal 16 10 5 2 2 2 4" xfId="20024"/>
    <cellStyle name="Normal 16 10 5 2 2 3" xfId="20025"/>
    <cellStyle name="Normal 16 10 5 2 2 4" xfId="20026"/>
    <cellStyle name="Normal 16 10 5 2 2 5" xfId="20027"/>
    <cellStyle name="Normal 16 10 5 2 3" xfId="20028"/>
    <cellStyle name="Normal 16 10 5 2 3 2" xfId="20029"/>
    <cellStyle name="Normal 16 10 5 2 3 3" xfId="20030"/>
    <cellStyle name="Normal 16 10 5 2 3 4" xfId="20031"/>
    <cellStyle name="Normal 16 10 5 2 4" xfId="20032"/>
    <cellStyle name="Normal 16 10 5 2 5" xfId="20033"/>
    <cellStyle name="Normal 16 10 5 2 6" xfId="20034"/>
    <cellStyle name="Normal 16 10 5 3" xfId="20035"/>
    <cellStyle name="Normal 16 10 5 3 2" xfId="20036"/>
    <cellStyle name="Normal 16 10 5 3 2 2" xfId="20037"/>
    <cellStyle name="Normal 16 10 5 3 2 3" xfId="20038"/>
    <cellStyle name="Normal 16 10 5 3 2 4" xfId="20039"/>
    <cellStyle name="Normal 16 10 5 3 3" xfId="20040"/>
    <cellStyle name="Normal 16 10 5 3 4" xfId="20041"/>
    <cellStyle name="Normal 16 10 5 3 5" xfId="20042"/>
    <cellStyle name="Normal 16 10 5 3 6" xfId="20043"/>
    <cellStyle name="Normal 16 10 5 4" xfId="20044"/>
    <cellStyle name="Normal 16 10 5 4 2" xfId="20045"/>
    <cellStyle name="Normal 16 10 5 4 3" xfId="20046"/>
    <cellStyle name="Normal 16 10 5 4 4" xfId="20047"/>
    <cellStyle name="Normal 16 10 5 5" xfId="20048"/>
    <cellStyle name="Normal 16 10 5 6" xfId="20049"/>
    <cellStyle name="Normal 16 10 5 7" xfId="20050"/>
    <cellStyle name="Normal 16 10 5 8" xfId="20051"/>
    <cellStyle name="Normal 16 10 6" xfId="20052"/>
    <cellStyle name="Normal 16 10 6 2" xfId="20053"/>
    <cellStyle name="Normal 16 10 6 2 2" xfId="20054"/>
    <cellStyle name="Normal 16 10 6 2 2 2" xfId="20055"/>
    <cellStyle name="Normal 16 10 6 2 2 3" xfId="20056"/>
    <cellStyle name="Normal 16 10 6 2 2 4" xfId="20057"/>
    <cellStyle name="Normal 16 10 6 2 3" xfId="20058"/>
    <cellStyle name="Normal 16 10 6 2 4" xfId="20059"/>
    <cellStyle name="Normal 16 10 6 2 5" xfId="20060"/>
    <cellStyle name="Normal 16 10 6 3" xfId="20061"/>
    <cellStyle name="Normal 16 10 6 3 2" xfId="20062"/>
    <cellStyle name="Normal 16 10 6 3 3" xfId="20063"/>
    <cellStyle name="Normal 16 10 6 3 4" xfId="20064"/>
    <cellStyle name="Normal 16 10 6 4" xfId="20065"/>
    <cellStyle name="Normal 16 10 6 5" xfId="20066"/>
    <cellStyle name="Normal 16 10 6 6" xfId="20067"/>
    <cellStyle name="Normal 16 10 7" xfId="20068"/>
    <cellStyle name="Normal 16 10 7 2" xfId="20069"/>
    <cellStyle name="Normal 16 10 7 2 2" xfId="20070"/>
    <cellStyle name="Normal 16 10 7 2 3" xfId="20071"/>
    <cellStyle name="Normal 16 10 7 2 4" xfId="20072"/>
    <cellStyle name="Normal 16 10 7 3" xfId="20073"/>
    <cellStyle name="Normal 16 10 7 4" xfId="20074"/>
    <cellStyle name="Normal 16 10 7 5" xfId="20075"/>
    <cellStyle name="Normal 16 10 7 6" xfId="20076"/>
    <cellStyle name="Normal 16 10 8" xfId="20077"/>
    <cellStyle name="Normal 16 10 8 2" xfId="20078"/>
    <cellStyle name="Normal 16 10 8 3" xfId="20079"/>
    <cellStyle name="Normal 16 10 8 4" xfId="20080"/>
    <cellStyle name="Normal 16 10 9" xfId="20081"/>
    <cellStyle name="Normal 16 11" xfId="20082"/>
    <cellStyle name="Normal 16 11 10" xfId="20083"/>
    <cellStyle name="Normal 16 11 11" xfId="20084"/>
    <cellStyle name="Normal 16 11 12" xfId="20085"/>
    <cellStyle name="Normal 16 11 2" xfId="20086"/>
    <cellStyle name="Normal 16 11 2 10" xfId="20087"/>
    <cellStyle name="Normal 16 11 2 2" xfId="20088"/>
    <cellStyle name="Normal 16 11 2 2 2" xfId="20089"/>
    <cellStyle name="Normal 16 11 2 2 2 2" xfId="20090"/>
    <cellStyle name="Normal 16 11 2 2 2 2 2" xfId="20091"/>
    <cellStyle name="Normal 16 11 2 2 2 2 2 2" xfId="20092"/>
    <cellStyle name="Normal 16 11 2 2 2 2 2 2 2" xfId="20093"/>
    <cellStyle name="Normal 16 11 2 2 2 2 2 2 3" xfId="20094"/>
    <cellStyle name="Normal 16 11 2 2 2 2 2 2 4" xfId="20095"/>
    <cellStyle name="Normal 16 11 2 2 2 2 2 3" xfId="20096"/>
    <cellStyle name="Normal 16 11 2 2 2 2 2 4" xfId="20097"/>
    <cellStyle name="Normal 16 11 2 2 2 2 2 5" xfId="20098"/>
    <cellStyle name="Normal 16 11 2 2 2 2 3" xfId="20099"/>
    <cellStyle name="Normal 16 11 2 2 2 2 3 2" xfId="20100"/>
    <cellStyle name="Normal 16 11 2 2 2 2 3 3" xfId="20101"/>
    <cellStyle name="Normal 16 11 2 2 2 2 3 4" xfId="20102"/>
    <cellStyle name="Normal 16 11 2 2 2 2 4" xfId="20103"/>
    <cellStyle name="Normal 16 11 2 2 2 2 5" xfId="20104"/>
    <cellStyle name="Normal 16 11 2 2 2 2 6" xfId="20105"/>
    <cellStyle name="Normal 16 11 2 2 2 3" xfId="20106"/>
    <cellStyle name="Normal 16 11 2 2 2 3 2" xfId="20107"/>
    <cellStyle name="Normal 16 11 2 2 2 3 2 2" xfId="20108"/>
    <cellStyle name="Normal 16 11 2 2 2 3 2 3" xfId="20109"/>
    <cellStyle name="Normal 16 11 2 2 2 3 2 4" xfId="20110"/>
    <cellStyle name="Normal 16 11 2 2 2 3 3" xfId="20111"/>
    <cellStyle name="Normal 16 11 2 2 2 3 4" xfId="20112"/>
    <cellStyle name="Normal 16 11 2 2 2 3 5" xfId="20113"/>
    <cellStyle name="Normal 16 11 2 2 2 3 6" xfId="20114"/>
    <cellStyle name="Normal 16 11 2 2 2 4" xfId="20115"/>
    <cellStyle name="Normal 16 11 2 2 2 4 2" xfId="20116"/>
    <cellStyle name="Normal 16 11 2 2 2 4 3" xfId="20117"/>
    <cellStyle name="Normal 16 11 2 2 2 4 4" xfId="20118"/>
    <cellStyle name="Normal 16 11 2 2 2 5" xfId="20119"/>
    <cellStyle name="Normal 16 11 2 2 2 6" xfId="20120"/>
    <cellStyle name="Normal 16 11 2 2 2 7" xfId="20121"/>
    <cellStyle name="Normal 16 11 2 2 2 8" xfId="20122"/>
    <cellStyle name="Normal 16 11 2 2 3" xfId="20123"/>
    <cellStyle name="Normal 16 11 2 2 3 2" xfId="20124"/>
    <cellStyle name="Normal 16 11 2 2 3 2 2" xfId="20125"/>
    <cellStyle name="Normal 16 11 2 2 3 2 2 2" xfId="20126"/>
    <cellStyle name="Normal 16 11 2 2 3 2 2 3" xfId="20127"/>
    <cellStyle name="Normal 16 11 2 2 3 2 2 4" xfId="20128"/>
    <cellStyle name="Normal 16 11 2 2 3 2 3" xfId="20129"/>
    <cellStyle name="Normal 16 11 2 2 3 2 4" xfId="20130"/>
    <cellStyle name="Normal 16 11 2 2 3 2 5" xfId="20131"/>
    <cellStyle name="Normal 16 11 2 2 3 3" xfId="20132"/>
    <cellStyle name="Normal 16 11 2 2 3 3 2" xfId="20133"/>
    <cellStyle name="Normal 16 11 2 2 3 3 3" xfId="20134"/>
    <cellStyle name="Normal 16 11 2 2 3 3 4" xfId="20135"/>
    <cellStyle name="Normal 16 11 2 2 3 4" xfId="20136"/>
    <cellStyle name="Normal 16 11 2 2 3 5" xfId="20137"/>
    <cellStyle name="Normal 16 11 2 2 3 6" xfId="20138"/>
    <cellStyle name="Normal 16 11 2 2 4" xfId="20139"/>
    <cellStyle name="Normal 16 11 2 2 4 2" xfId="20140"/>
    <cellStyle name="Normal 16 11 2 2 4 2 2" xfId="20141"/>
    <cellStyle name="Normal 16 11 2 2 4 2 3" xfId="20142"/>
    <cellStyle name="Normal 16 11 2 2 4 2 4" xfId="20143"/>
    <cellStyle name="Normal 16 11 2 2 4 3" xfId="20144"/>
    <cellStyle name="Normal 16 11 2 2 4 4" xfId="20145"/>
    <cellStyle name="Normal 16 11 2 2 4 5" xfId="20146"/>
    <cellStyle name="Normal 16 11 2 2 4 6" xfId="20147"/>
    <cellStyle name="Normal 16 11 2 2 5" xfId="20148"/>
    <cellStyle name="Normal 16 11 2 2 5 2" xfId="20149"/>
    <cellStyle name="Normal 16 11 2 2 5 3" xfId="20150"/>
    <cellStyle name="Normal 16 11 2 2 5 4" xfId="20151"/>
    <cellStyle name="Normal 16 11 2 2 6" xfId="20152"/>
    <cellStyle name="Normal 16 11 2 2 7" xfId="20153"/>
    <cellStyle name="Normal 16 11 2 2 8" xfId="20154"/>
    <cellStyle name="Normal 16 11 2 2 9" xfId="20155"/>
    <cellStyle name="Normal 16 11 2 3" xfId="20156"/>
    <cellStyle name="Normal 16 11 2 3 2" xfId="20157"/>
    <cellStyle name="Normal 16 11 2 3 2 2" xfId="20158"/>
    <cellStyle name="Normal 16 11 2 3 2 2 2" xfId="20159"/>
    <cellStyle name="Normal 16 11 2 3 2 2 2 2" xfId="20160"/>
    <cellStyle name="Normal 16 11 2 3 2 2 2 3" xfId="20161"/>
    <cellStyle name="Normal 16 11 2 3 2 2 2 4" xfId="20162"/>
    <cellStyle name="Normal 16 11 2 3 2 2 3" xfId="20163"/>
    <cellStyle name="Normal 16 11 2 3 2 2 4" xfId="20164"/>
    <cellStyle name="Normal 16 11 2 3 2 2 5" xfId="20165"/>
    <cellStyle name="Normal 16 11 2 3 2 3" xfId="20166"/>
    <cellStyle name="Normal 16 11 2 3 2 3 2" xfId="20167"/>
    <cellStyle name="Normal 16 11 2 3 2 3 3" xfId="20168"/>
    <cellStyle name="Normal 16 11 2 3 2 3 4" xfId="20169"/>
    <cellStyle name="Normal 16 11 2 3 2 4" xfId="20170"/>
    <cellStyle name="Normal 16 11 2 3 2 5" xfId="20171"/>
    <cellStyle name="Normal 16 11 2 3 2 6" xfId="20172"/>
    <cellStyle name="Normal 16 11 2 3 3" xfId="20173"/>
    <cellStyle name="Normal 16 11 2 3 3 2" xfId="20174"/>
    <cellStyle name="Normal 16 11 2 3 3 2 2" xfId="20175"/>
    <cellStyle name="Normal 16 11 2 3 3 2 3" xfId="20176"/>
    <cellStyle name="Normal 16 11 2 3 3 2 4" xfId="20177"/>
    <cellStyle name="Normal 16 11 2 3 3 3" xfId="20178"/>
    <cellStyle name="Normal 16 11 2 3 3 4" xfId="20179"/>
    <cellStyle name="Normal 16 11 2 3 3 5" xfId="20180"/>
    <cellStyle name="Normal 16 11 2 3 3 6" xfId="20181"/>
    <cellStyle name="Normal 16 11 2 3 4" xfId="20182"/>
    <cellStyle name="Normal 16 11 2 3 4 2" xfId="20183"/>
    <cellStyle name="Normal 16 11 2 3 4 3" xfId="20184"/>
    <cellStyle name="Normal 16 11 2 3 4 4" xfId="20185"/>
    <cellStyle name="Normal 16 11 2 3 5" xfId="20186"/>
    <cellStyle name="Normal 16 11 2 3 6" xfId="20187"/>
    <cellStyle name="Normal 16 11 2 3 7" xfId="20188"/>
    <cellStyle name="Normal 16 11 2 3 8" xfId="20189"/>
    <cellStyle name="Normal 16 11 2 4" xfId="20190"/>
    <cellStyle name="Normal 16 11 2 4 2" xfId="20191"/>
    <cellStyle name="Normal 16 11 2 4 2 2" xfId="20192"/>
    <cellStyle name="Normal 16 11 2 4 2 2 2" xfId="20193"/>
    <cellStyle name="Normal 16 11 2 4 2 2 3" xfId="20194"/>
    <cellStyle name="Normal 16 11 2 4 2 2 4" xfId="20195"/>
    <cellStyle name="Normal 16 11 2 4 2 3" xfId="20196"/>
    <cellStyle name="Normal 16 11 2 4 2 4" xfId="20197"/>
    <cellStyle name="Normal 16 11 2 4 2 5" xfId="20198"/>
    <cellStyle name="Normal 16 11 2 4 3" xfId="20199"/>
    <cellStyle name="Normal 16 11 2 4 3 2" xfId="20200"/>
    <cellStyle name="Normal 16 11 2 4 3 3" xfId="20201"/>
    <cellStyle name="Normal 16 11 2 4 3 4" xfId="20202"/>
    <cellStyle name="Normal 16 11 2 4 4" xfId="20203"/>
    <cellStyle name="Normal 16 11 2 4 5" xfId="20204"/>
    <cellStyle name="Normal 16 11 2 4 6" xfId="20205"/>
    <cellStyle name="Normal 16 11 2 5" xfId="20206"/>
    <cellStyle name="Normal 16 11 2 5 2" xfId="20207"/>
    <cellStyle name="Normal 16 11 2 5 2 2" xfId="20208"/>
    <cellStyle name="Normal 16 11 2 5 2 3" xfId="20209"/>
    <cellStyle name="Normal 16 11 2 5 2 4" xfId="20210"/>
    <cellStyle name="Normal 16 11 2 5 3" xfId="20211"/>
    <cellStyle name="Normal 16 11 2 5 4" xfId="20212"/>
    <cellStyle name="Normal 16 11 2 5 5" xfId="20213"/>
    <cellStyle name="Normal 16 11 2 5 6" xfId="20214"/>
    <cellStyle name="Normal 16 11 2 6" xfId="20215"/>
    <cellStyle name="Normal 16 11 2 6 2" xfId="20216"/>
    <cellStyle name="Normal 16 11 2 6 3" xfId="20217"/>
    <cellStyle name="Normal 16 11 2 6 4" xfId="20218"/>
    <cellStyle name="Normal 16 11 2 7" xfId="20219"/>
    <cellStyle name="Normal 16 11 2 8" xfId="20220"/>
    <cellStyle name="Normal 16 11 2 9" xfId="20221"/>
    <cellStyle name="Normal 16 11 3" xfId="20222"/>
    <cellStyle name="Normal 16 11 3 2" xfId="20223"/>
    <cellStyle name="Normal 16 11 3 2 2" xfId="20224"/>
    <cellStyle name="Normal 16 11 3 2 2 2" xfId="20225"/>
    <cellStyle name="Normal 16 11 3 2 2 2 2" xfId="20226"/>
    <cellStyle name="Normal 16 11 3 2 2 2 2 2" xfId="20227"/>
    <cellStyle name="Normal 16 11 3 2 2 2 2 3" xfId="20228"/>
    <cellStyle name="Normal 16 11 3 2 2 2 2 4" xfId="20229"/>
    <cellStyle name="Normal 16 11 3 2 2 2 3" xfId="20230"/>
    <cellStyle name="Normal 16 11 3 2 2 2 4" xfId="20231"/>
    <cellStyle name="Normal 16 11 3 2 2 2 5" xfId="20232"/>
    <cellStyle name="Normal 16 11 3 2 2 3" xfId="20233"/>
    <cellStyle name="Normal 16 11 3 2 2 3 2" xfId="20234"/>
    <cellStyle name="Normal 16 11 3 2 2 3 3" xfId="20235"/>
    <cellStyle name="Normal 16 11 3 2 2 3 4" xfId="20236"/>
    <cellStyle name="Normal 16 11 3 2 2 4" xfId="20237"/>
    <cellStyle name="Normal 16 11 3 2 2 5" xfId="20238"/>
    <cellStyle name="Normal 16 11 3 2 2 6" xfId="20239"/>
    <cellStyle name="Normal 16 11 3 2 3" xfId="20240"/>
    <cellStyle name="Normal 16 11 3 2 3 2" xfId="20241"/>
    <cellStyle name="Normal 16 11 3 2 3 2 2" xfId="20242"/>
    <cellStyle name="Normal 16 11 3 2 3 2 3" xfId="20243"/>
    <cellStyle name="Normal 16 11 3 2 3 2 4" xfId="20244"/>
    <cellStyle name="Normal 16 11 3 2 3 3" xfId="20245"/>
    <cellStyle name="Normal 16 11 3 2 3 4" xfId="20246"/>
    <cellStyle name="Normal 16 11 3 2 3 5" xfId="20247"/>
    <cellStyle name="Normal 16 11 3 2 3 6" xfId="20248"/>
    <cellStyle name="Normal 16 11 3 2 4" xfId="20249"/>
    <cellStyle name="Normal 16 11 3 2 4 2" xfId="20250"/>
    <cellStyle name="Normal 16 11 3 2 4 3" xfId="20251"/>
    <cellStyle name="Normal 16 11 3 2 4 4" xfId="20252"/>
    <cellStyle name="Normal 16 11 3 2 5" xfId="20253"/>
    <cellStyle name="Normal 16 11 3 2 6" xfId="20254"/>
    <cellStyle name="Normal 16 11 3 2 7" xfId="20255"/>
    <cellStyle name="Normal 16 11 3 2 8" xfId="20256"/>
    <cellStyle name="Normal 16 11 3 3" xfId="20257"/>
    <cellStyle name="Normal 16 11 3 3 2" xfId="20258"/>
    <cellStyle name="Normal 16 11 3 3 2 2" xfId="20259"/>
    <cellStyle name="Normal 16 11 3 3 2 2 2" xfId="20260"/>
    <cellStyle name="Normal 16 11 3 3 2 2 3" xfId="20261"/>
    <cellStyle name="Normal 16 11 3 3 2 2 4" xfId="20262"/>
    <cellStyle name="Normal 16 11 3 3 2 3" xfId="20263"/>
    <cellStyle name="Normal 16 11 3 3 2 4" xfId="20264"/>
    <cellStyle name="Normal 16 11 3 3 2 5" xfId="20265"/>
    <cellStyle name="Normal 16 11 3 3 3" xfId="20266"/>
    <cellStyle name="Normal 16 11 3 3 3 2" xfId="20267"/>
    <cellStyle name="Normal 16 11 3 3 3 3" xfId="20268"/>
    <cellStyle name="Normal 16 11 3 3 3 4" xfId="20269"/>
    <cellStyle name="Normal 16 11 3 3 4" xfId="20270"/>
    <cellStyle name="Normal 16 11 3 3 5" xfId="20271"/>
    <cellStyle name="Normal 16 11 3 3 6" xfId="20272"/>
    <cellStyle name="Normal 16 11 3 4" xfId="20273"/>
    <cellStyle name="Normal 16 11 3 4 2" xfId="20274"/>
    <cellStyle name="Normal 16 11 3 4 2 2" xfId="20275"/>
    <cellStyle name="Normal 16 11 3 4 2 3" xfId="20276"/>
    <cellStyle name="Normal 16 11 3 4 2 4" xfId="20277"/>
    <cellStyle name="Normal 16 11 3 4 3" xfId="20278"/>
    <cellStyle name="Normal 16 11 3 4 4" xfId="20279"/>
    <cellStyle name="Normal 16 11 3 4 5" xfId="20280"/>
    <cellStyle name="Normal 16 11 3 4 6" xfId="20281"/>
    <cellStyle name="Normal 16 11 3 5" xfId="20282"/>
    <cellStyle name="Normal 16 11 3 5 2" xfId="20283"/>
    <cellStyle name="Normal 16 11 3 5 3" xfId="20284"/>
    <cellStyle name="Normal 16 11 3 5 4" xfId="20285"/>
    <cellStyle name="Normal 16 11 3 6" xfId="20286"/>
    <cellStyle name="Normal 16 11 3 7" xfId="20287"/>
    <cellStyle name="Normal 16 11 3 8" xfId="20288"/>
    <cellStyle name="Normal 16 11 3 9" xfId="20289"/>
    <cellStyle name="Normal 16 11 4" xfId="20290"/>
    <cellStyle name="Normal 16 11 4 2" xfId="20291"/>
    <cellStyle name="Normal 16 11 4 2 2" xfId="20292"/>
    <cellStyle name="Normal 16 11 4 2 2 2" xfId="20293"/>
    <cellStyle name="Normal 16 11 4 2 2 2 2" xfId="20294"/>
    <cellStyle name="Normal 16 11 4 2 2 2 2 2" xfId="20295"/>
    <cellStyle name="Normal 16 11 4 2 2 2 2 3" xfId="20296"/>
    <cellStyle name="Normal 16 11 4 2 2 2 2 4" xfId="20297"/>
    <cellStyle name="Normal 16 11 4 2 2 2 3" xfId="20298"/>
    <cellStyle name="Normal 16 11 4 2 2 2 4" xfId="20299"/>
    <cellStyle name="Normal 16 11 4 2 2 2 5" xfId="20300"/>
    <cellStyle name="Normal 16 11 4 2 2 3" xfId="20301"/>
    <cellStyle name="Normal 16 11 4 2 2 3 2" xfId="20302"/>
    <cellStyle name="Normal 16 11 4 2 2 3 3" xfId="20303"/>
    <cellStyle name="Normal 16 11 4 2 2 3 4" xfId="20304"/>
    <cellStyle name="Normal 16 11 4 2 2 4" xfId="20305"/>
    <cellStyle name="Normal 16 11 4 2 2 5" xfId="20306"/>
    <cellStyle name="Normal 16 11 4 2 2 6" xfId="20307"/>
    <cellStyle name="Normal 16 11 4 2 3" xfId="20308"/>
    <cellStyle name="Normal 16 11 4 2 3 2" xfId="20309"/>
    <cellStyle name="Normal 16 11 4 2 3 2 2" xfId="20310"/>
    <cellStyle name="Normal 16 11 4 2 3 2 3" xfId="20311"/>
    <cellStyle name="Normal 16 11 4 2 3 2 4" xfId="20312"/>
    <cellStyle name="Normal 16 11 4 2 3 3" xfId="20313"/>
    <cellStyle name="Normal 16 11 4 2 3 4" xfId="20314"/>
    <cellStyle name="Normal 16 11 4 2 3 5" xfId="20315"/>
    <cellStyle name="Normal 16 11 4 2 3 6" xfId="20316"/>
    <cellStyle name="Normal 16 11 4 2 4" xfId="20317"/>
    <cellStyle name="Normal 16 11 4 2 4 2" xfId="20318"/>
    <cellStyle name="Normal 16 11 4 2 4 3" xfId="20319"/>
    <cellStyle name="Normal 16 11 4 2 4 4" xfId="20320"/>
    <cellStyle name="Normal 16 11 4 2 5" xfId="20321"/>
    <cellStyle name="Normal 16 11 4 2 6" xfId="20322"/>
    <cellStyle name="Normal 16 11 4 2 7" xfId="20323"/>
    <cellStyle name="Normal 16 11 4 2 8" xfId="20324"/>
    <cellStyle name="Normal 16 11 4 3" xfId="20325"/>
    <cellStyle name="Normal 16 11 4 3 2" xfId="20326"/>
    <cellStyle name="Normal 16 11 4 3 2 2" xfId="20327"/>
    <cellStyle name="Normal 16 11 4 3 2 2 2" xfId="20328"/>
    <cellStyle name="Normal 16 11 4 3 2 2 3" xfId="20329"/>
    <cellStyle name="Normal 16 11 4 3 2 2 4" xfId="20330"/>
    <cellStyle name="Normal 16 11 4 3 2 3" xfId="20331"/>
    <cellStyle name="Normal 16 11 4 3 2 4" xfId="20332"/>
    <cellStyle name="Normal 16 11 4 3 2 5" xfId="20333"/>
    <cellStyle name="Normal 16 11 4 3 3" xfId="20334"/>
    <cellStyle name="Normal 16 11 4 3 3 2" xfId="20335"/>
    <cellStyle name="Normal 16 11 4 3 3 3" xfId="20336"/>
    <cellStyle name="Normal 16 11 4 3 3 4" xfId="20337"/>
    <cellStyle name="Normal 16 11 4 3 4" xfId="20338"/>
    <cellStyle name="Normal 16 11 4 3 5" xfId="20339"/>
    <cellStyle name="Normal 16 11 4 3 6" xfId="20340"/>
    <cellStyle name="Normal 16 11 4 4" xfId="20341"/>
    <cellStyle name="Normal 16 11 4 4 2" xfId="20342"/>
    <cellStyle name="Normal 16 11 4 4 2 2" xfId="20343"/>
    <cellStyle name="Normal 16 11 4 4 2 3" xfId="20344"/>
    <cellStyle name="Normal 16 11 4 4 2 4" xfId="20345"/>
    <cellStyle name="Normal 16 11 4 4 3" xfId="20346"/>
    <cellStyle name="Normal 16 11 4 4 4" xfId="20347"/>
    <cellStyle name="Normal 16 11 4 4 5" xfId="20348"/>
    <cellStyle name="Normal 16 11 4 4 6" xfId="20349"/>
    <cellStyle name="Normal 16 11 4 5" xfId="20350"/>
    <cellStyle name="Normal 16 11 4 5 2" xfId="20351"/>
    <cellStyle name="Normal 16 11 4 5 3" xfId="20352"/>
    <cellStyle name="Normal 16 11 4 5 4" xfId="20353"/>
    <cellStyle name="Normal 16 11 4 6" xfId="20354"/>
    <cellStyle name="Normal 16 11 4 7" xfId="20355"/>
    <cellStyle name="Normal 16 11 4 8" xfId="20356"/>
    <cellStyle name="Normal 16 11 4 9" xfId="20357"/>
    <cellStyle name="Normal 16 11 5" xfId="20358"/>
    <cellStyle name="Normal 16 11 5 2" xfId="20359"/>
    <cellStyle name="Normal 16 11 5 2 2" xfId="20360"/>
    <cellStyle name="Normal 16 11 5 2 2 2" xfId="20361"/>
    <cellStyle name="Normal 16 11 5 2 2 2 2" xfId="20362"/>
    <cellStyle name="Normal 16 11 5 2 2 2 3" xfId="20363"/>
    <cellStyle name="Normal 16 11 5 2 2 2 4" xfId="20364"/>
    <cellStyle name="Normal 16 11 5 2 2 3" xfId="20365"/>
    <cellStyle name="Normal 16 11 5 2 2 4" xfId="20366"/>
    <cellStyle name="Normal 16 11 5 2 2 5" xfId="20367"/>
    <cellStyle name="Normal 16 11 5 2 3" xfId="20368"/>
    <cellStyle name="Normal 16 11 5 2 3 2" xfId="20369"/>
    <cellStyle name="Normal 16 11 5 2 3 3" xfId="20370"/>
    <cellStyle name="Normal 16 11 5 2 3 4" xfId="20371"/>
    <cellStyle name="Normal 16 11 5 2 4" xfId="20372"/>
    <cellStyle name="Normal 16 11 5 2 5" xfId="20373"/>
    <cellStyle name="Normal 16 11 5 2 6" xfId="20374"/>
    <cellStyle name="Normal 16 11 5 3" xfId="20375"/>
    <cellStyle name="Normal 16 11 5 3 2" xfId="20376"/>
    <cellStyle name="Normal 16 11 5 3 2 2" xfId="20377"/>
    <cellStyle name="Normal 16 11 5 3 2 3" xfId="20378"/>
    <cellStyle name="Normal 16 11 5 3 2 4" xfId="20379"/>
    <cellStyle name="Normal 16 11 5 3 3" xfId="20380"/>
    <cellStyle name="Normal 16 11 5 3 4" xfId="20381"/>
    <cellStyle name="Normal 16 11 5 3 5" xfId="20382"/>
    <cellStyle name="Normal 16 11 5 3 6" xfId="20383"/>
    <cellStyle name="Normal 16 11 5 4" xfId="20384"/>
    <cellStyle name="Normal 16 11 5 4 2" xfId="20385"/>
    <cellStyle name="Normal 16 11 5 4 3" xfId="20386"/>
    <cellStyle name="Normal 16 11 5 4 4" xfId="20387"/>
    <cellStyle name="Normal 16 11 5 5" xfId="20388"/>
    <cellStyle name="Normal 16 11 5 6" xfId="20389"/>
    <cellStyle name="Normal 16 11 5 7" xfId="20390"/>
    <cellStyle name="Normal 16 11 5 8" xfId="20391"/>
    <cellStyle name="Normal 16 11 6" xfId="20392"/>
    <cellStyle name="Normal 16 11 6 2" xfId="20393"/>
    <cellStyle name="Normal 16 11 6 2 2" xfId="20394"/>
    <cellStyle name="Normal 16 11 6 2 2 2" xfId="20395"/>
    <cellStyle name="Normal 16 11 6 2 2 3" xfId="20396"/>
    <cellStyle name="Normal 16 11 6 2 2 4" xfId="20397"/>
    <cellStyle name="Normal 16 11 6 2 3" xfId="20398"/>
    <cellStyle name="Normal 16 11 6 2 4" xfId="20399"/>
    <cellStyle name="Normal 16 11 6 2 5" xfId="20400"/>
    <cellStyle name="Normal 16 11 6 3" xfId="20401"/>
    <cellStyle name="Normal 16 11 6 3 2" xfId="20402"/>
    <cellStyle name="Normal 16 11 6 3 3" xfId="20403"/>
    <cellStyle name="Normal 16 11 6 3 4" xfId="20404"/>
    <cellStyle name="Normal 16 11 6 4" xfId="20405"/>
    <cellStyle name="Normal 16 11 6 5" xfId="20406"/>
    <cellStyle name="Normal 16 11 6 6" xfId="20407"/>
    <cellStyle name="Normal 16 11 7" xfId="20408"/>
    <cellStyle name="Normal 16 11 7 2" xfId="20409"/>
    <cellStyle name="Normal 16 11 7 2 2" xfId="20410"/>
    <cellStyle name="Normal 16 11 7 2 3" xfId="20411"/>
    <cellStyle name="Normal 16 11 7 2 4" xfId="20412"/>
    <cellStyle name="Normal 16 11 7 3" xfId="20413"/>
    <cellStyle name="Normal 16 11 7 4" xfId="20414"/>
    <cellStyle name="Normal 16 11 7 5" xfId="20415"/>
    <cellStyle name="Normal 16 11 7 6" xfId="20416"/>
    <cellStyle name="Normal 16 11 8" xfId="20417"/>
    <cellStyle name="Normal 16 11 8 2" xfId="20418"/>
    <cellStyle name="Normal 16 11 8 3" xfId="20419"/>
    <cellStyle name="Normal 16 11 8 4" xfId="20420"/>
    <cellStyle name="Normal 16 11 9" xfId="20421"/>
    <cellStyle name="Normal 16 12" xfId="20422"/>
    <cellStyle name="Normal 16 12 10" xfId="20423"/>
    <cellStyle name="Normal 16 12 2" xfId="20424"/>
    <cellStyle name="Normal 16 12 2 2" xfId="20425"/>
    <cellStyle name="Normal 16 12 2 2 2" xfId="20426"/>
    <cellStyle name="Normal 16 12 2 2 2 2" xfId="20427"/>
    <cellStyle name="Normal 16 12 2 2 2 2 2" xfId="20428"/>
    <cellStyle name="Normal 16 12 2 2 2 2 2 2" xfId="20429"/>
    <cellStyle name="Normal 16 12 2 2 2 2 2 3" xfId="20430"/>
    <cellStyle name="Normal 16 12 2 2 2 2 2 4" xfId="20431"/>
    <cellStyle name="Normal 16 12 2 2 2 2 3" xfId="20432"/>
    <cellStyle name="Normal 16 12 2 2 2 2 4" xfId="20433"/>
    <cellStyle name="Normal 16 12 2 2 2 2 5" xfId="20434"/>
    <cellStyle name="Normal 16 12 2 2 2 3" xfId="20435"/>
    <cellStyle name="Normal 16 12 2 2 2 3 2" xfId="20436"/>
    <cellStyle name="Normal 16 12 2 2 2 3 3" xfId="20437"/>
    <cellStyle name="Normal 16 12 2 2 2 3 4" xfId="20438"/>
    <cellStyle name="Normal 16 12 2 2 2 4" xfId="20439"/>
    <cellStyle name="Normal 16 12 2 2 2 5" xfId="20440"/>
    <cellStyle name="Normal 16 12 2 2 2 6" xfId="20441"/>
    <cellStyle name="Normal 16 12 2 2 3" xfId="20442"/>
    <cellStyle name="Normal 16 12 2 2 3 2" xfId="20443"/>
    <cellStyle name="Normal 16 12 2 2 3 2 2" xfId="20444"/>
    <cellStyle name="Normal 16 12 2 2 3 2 3" xfId="20445"/>
    <cellStyle name="Normal 16 12 2 2 3 2 4" xfId="20446"/>
    <cellStyle name="Normal 16 12 2 2 3 3" xfId="20447"/>
    <cellStyle name="Normal 16 12 2 2 3 4" xfId="20448"/>
    <cellStyle name="Normal 16 12 2 2 3 5" xfId="20449"/>
    <cellStyle name="Normal 16 12 2 2 3 6" xfId="20450"/>
    <cellStyle name="Normal 16 12 2 2 4" xfId="20451"/>
    <cellStyle name="Normal 16 12 2 2 4 2" xfId="20452"/>
    <cellStyle name="Normal 16 12 2 2 4 3" xfId="20453"/>
    <cellStyle name="Normal 16 12 2 2 4 4" xfId="20454"/>
    <cellStyle name="Normal 16 12 2 2 5" xfId="20455"/>
    <cellStyle name="Normal 16 12 2 2 6" xfId="20456"/>
    <cellStyle name="Normal 16 12 2 2 7" xfId="20457"/>
    <cellStyle name="Normal 16 12 2 2 8" xfId="20458"/>
    <cellStyle name="Normal 16 12 2 3" xfId="20459"/>
    <cellStyle name="Normal 16 12 2 3 2" xfId="20460"/>
    <cellStyle name="Normal 16 12 2 3 2 2" xfId="20461"/>
    <cellStyle name="Normal 16 12 2 3 2 2 2" xfId="20462"/>
    <cellStyle name="Normal 16 12 2 3 2 2 3" xfId="20463"/>
    <cellStyle name="Normal 16 12 2 3 2 2 4" xfId="20464"/>
    <cellStyle name="Normal 16 12 2 3 2 3" xfId="20465"/>
    <cellStyle name="Normal 16 12 2 3 2 4" xfId="20466"/>
    <cellStyle name="Normal 16 12 2 3 2 5" xfId="20467"/>
    <cellStyle name="Normal 16 12 2 3 3" xfId="20468"/>
    <cellStyle name="Normal 16 12 2 3 3 2" xfId="20469"/>
    <cellStyle name="Normal 16 12 2 3 3 3" xfId="20470"/>
    <cellStyle name="Normal 16 12 2 3 3 4" xfId="20471"/>
    <cellStyle name="Normal 16 12 2 3 4" xfId="20472"/>
    <cellStyle name="Normal 16 12 2 3 5" xfId="20473"/>
    <cellStyle name="Normal 16 12 2 3 6" xfId="20474"/>
    <cellStyle name="Normal 16 12 2 4" xfId="20475"/>
    <cellStyle name="Normal 16 12 2 4 2" xfId="20476"/>
    <cellStyle name="Normal 16 12 2 4 2 2" xfId="20477"/>
    <cellStyle name="Normal 16 12 2 4 2 3" xfId="20478"/>
    <cellStyle name="Normal 16 12 2 4 2 4" xfId="20479"/>
    <cellStyle name="Normal 16 12 2 4 3" xfId="20480"/>
    <cellStyle name="Normal 16 12 2 4 4" xfId="20481"/>
    <cellStyle name="Normal 16 12 2 4 5" xfId="20482"/>
    <cellStyle name="Normal 16 12 2 4 6" xfId="20483"/>
    <cellStyle name="Normal 16 12 2 5" xfId="20484"/>
    <cellStyle name="Normal 16 12 2 5 2" xfId="20485"/>
    <cellStyle name="Normal 16 12 2 5 3" xfId="20486"/>
    <cellStyle name="Normal 16 12 2 5 4" xfId="20487"/>
    <cellStyle name="Normal 16 12 2 6" xfId="20488"/>
    <cellStyle name="Normal 16 12 2 7" xfId="20489"/>
    <cellStyle name="Normal 16 12 2 8" xfId="20490"/>
    <cellStyle name="Normal 16 12 2 9" xfId="20491"/>
    <cellStyle name="Normal 16 12 3" xfId="20492"/>
    <cellStyle name="Normal 16 12 3 2" xfId="20493"/>
    <cellStyle name="Normal 16 12 3 2 2" xfId="20494"/>
    <cellStyle name="Normal 16 12 3 2 2 2" xfId="20495"/>
    <cellStyle name="Normal 16 12 3 2 2 2 2" xfId="20496"/>
    <cellStyle name="Normal 16 12 3 2 2 2 3" xfId="20497"/>
    <cellStyle name="Normal 16 12 3 2 2 2 4" xfId="20498"/>
    <cellStyle name="Normal 16 12 3 2 2 3" xfId="20499"/>
    <cellStyle name="Normal 16 12 3 2 2 4" xfId="20500"/>
    <cellStyle name="Normal 16 12 3 2 2 5" xfId="20501"/>
    <cellStyle name="Normal 16 12 3 2 3" xfId="20502"/>
    <cellStyle name="Normal 16 12 3 2 3 2" xfId="20503"/>
    <cellStyle name="Normal 16 12 3 2 3 3" xfId="20504"/>
    <cellStyle name="Normal 16 12 3 2 3 4" xfId="20505"/>
    <cellStyle name="Normal 16 12 3 2 4" xfId="20506"/>
    <cellStyle name="Normal 16 12 3 2 5" xfId="20507"/>
    <cellStyle name="Normal 16 12 3 2 6" xfId="20508"/>
    <cellStyle name="Normal 16 12 3 3" xfId="20509"/>
    <cellStyle name="Normal 16 12 3 3 2" xfId="20510"/>
    <cellStyle name="Normal 16 12 3 3 2 2" xfId="20511"/>
    <cellStyle name="Normal 16 12 3 3 2 3" xfId="20512"/>
    <cellStyle name="Normal 16 12 3 3 2 4" xfId="20513"/>
    <cellStyle name="Normal 16 12 3 3 3" xfId="20514"/>
    <cellStyle name="Normal 16 12 3 3 4" xfId="20515"/>
    <cellStyle name="Normal 16 12 3 3 5" xfId="20516"/>
    <cellStyle name="Normal 16 12 3 3 6" xfId="20517"/>
    <cellStyle name="Normal 16 12 3 4" xfId="20518"/>
    <cellStyle name="Normal 16 12 3 4 2" xfId="20519"/>
    <cellStyle name="Normal 16 12 3 4 3" xfId="20520"/>
    <cellStyle name="Normal 16 12 3 4 4" xfId="20521"/>
    <cellStyle name="Normal 16 12 3 5" xfId="20522"/>
    <cellStyle name="Normal 16 12 3 6" xfId="20523"/>
    <cellStyle name="Normal 16 12 3 7" xfId="20524"/>
    <cellStyle name="Normal 16 12 3 8" xfId="20525"/>
    <cellStyle name="Normal 16 12 4" xfId="20526"/>
    <cellStyle name="Normal 16 12 4 2" xfId="20527"/>
    <cellStyle name="Normal 16 12 4 2 2" xfId="20528"/>
    <cellStyle name="Normal 16 12 4 2 2 2" xfId="20529"/>
    <cellStyle name="Normal 16 12 4 2 2 3" xfId="20530"/>
    <cellStyle name="Normal 16 12 4 2 2 4" xfId="20531"/>
    <cellStyle name="Normal 16 12 4 2 3" xfId="20532"/>
    <cellStyle name="Normal 16 12 4 2 4" xfId="20533"/>
    <cellStyle name="Normal 16 12 4 2 5" xfId="20534"/>
    <cellStyle name="Normal 16 12 4 3" xfId="20535"/>
    <cellStyle name="Normal 16 12 4 3 2" xfId="20536"/>
    <cellStyle name="Normal 16 12 4 3 3" xfId="20537"/>
    <cellStyle name="Normal 16 12 4 3 4" xfId="20538"/>
    <cellStyle name="Normal 16 12 4 4" xfId="20539"/>
    <cellStyle name="Normal 16 12 4 5" xfId="20540"/>
    <cellStyle name="Normal 16 12 4 6" xfId="20541"/>
    <cellStyle name="Normal 16 12 5" xfId="20542"/>
    <cellStyle name="Normal 16 12 5 2" xfId="20543"/>
    <cellStyle name="Normal 16 12 5 2 2" xfId="20544"/>
    <cellStyle name="Normal 16 12 5 2 3" xfId="20545"/>
    <cellStyle name="Normal 16 12 5 2 4" xfId="20546"/>
    <cellStyle name="Normal 16 12 5 3" xfId="20547"/>
    <cellStyle name="Normal 16 12 5 4" xfId="20548"/>
    <cellStyle name="Normal 16 12 5 5" xfId="20549"/>
    <cellStyle name="Normal 16 12 5 6" xfId="20550"/>
    <cellStyle name="Normal 16 12 6" xfId="20551"/>
    <cellStyle name="Normal 16 12 6 2" xfId="20552"/>
    <cellStyle name="Normal 16 12 6 3" xfId="20553"/>
    <cellStyle name="Normal 16 12 6 4" xfId="20554"/>
    <cellStyle name="Normal 16 12 7" xfId="20555"/>
    <cellStyle name="Normal 16 12 8" xfId="20556"/>
    <cellStyle name="Normal 16 12 9" xfId="20557"/>
    <cellStyle name="Normal 16 13" xfId="20558"/>
    <cellStyle name="Normal 16 13 10" xfId="20559"/>
    <cellStyle name="Normal 16 13 2" xfId="20560"/>
    <cellStyle name="Normal 16 13 2 2" xfId="20561"/>
    <cellStyle name="Normal 16 13 2 2 2" xfId="20562"/>
    <cellStyle name="Normal 16 13 2 2 2 2" xfId="20563"/>
    <cellStyle name="Normal 16 13 2 2 2 2 2" xfId="20564"/>
    <cellStyle name="Normal 16 13 2 2 2 2 2 2" xfId="20565"/>
    <cellStyle name="Normal 16 13 2 2 2 2 2 3" xfId="20566"/>
    <cellStyle name="Normal 16 13 2 2 2 2 2 4" xfId="20567"/>
    <cellStyle name="Normal 16 13 2 2 2 2 3" xfId="20568"/>
    <cellStyle name="Normal 16 13 2 2 2 2 4" xfId="20569"/>
    <cellStyle name="Normal 16 13 2 2 2 2 5" xfId="20570"/>
    <cellStyle name="Normal 16 13 2 2 2 3" xfId="20571"/>
    <cellStyle name="Normal 16 13 2 2 2 3 2" xfId="20572"/>
    <cellStyle name="Normal 16 13 2 2 2 3 3" xfId="20573"/>
    <cellStyle name="Normal 16 13 2 2 2 3 4" xfId="20574"/>
    <cellStyle name="Normal 16 13 2 2 2 4" xfId="20575"/>
    <cellStyle name="Normal 16 13 2 2 2 5" xfId="20576"/>
    <cellStyle name="Normal 16 13 2 2 2 6" xfId="20577"/>
    <cellStyle name="Normal 16 13 2 2 3" xfId="20578"/>
    <cellStyle name="Normal 16 13 2 2 3 2" xfId="20579"/>
    <cellStyle name="Normal 16 13 2 2 3 2 2" xfId="20580"/>
    <cellStyle name="Normal 16 13 2 2 3 2 3" xfId="20581"/>
    <cellStyle name="Normal 16 13 2 2 3 2 4" xfId="20582"/>
    <cellStyle name="Normal 16 13 2 2 3 3" xfId="20583"/>
    <cellStyle name="Normal 16 13 2 2 3 4" xfId="20584"/>
    <cellStyle name="Normal 16 13 2 2 3 5" xfId="20585"/>
    <cellStyle name="Normal 16 13 2 2 3 6" xfId="20586"/>
    <cellStyle name="Normal 16 13 2 2 4" xfId="20587"/>
    <cellStyle name="Normal 16 13 2 2 4 2" xfId="20588"/>
    <cellStyle name="Normal 16 13 2 2 4 3" xfId="20589"/>
    <cellStyle name="Normal 16 13 2 2 4 4" xfId="20590"/>
    <cellStyle name="Normal 16 13 2 2 5" xfId="20591"/>
    <cellStyle name="Normal 16 13 2 2 6" xfId="20592"/>
    <cellStyle name="Normal 16 13 2 2 7" xfId="20593"/>
    <cellStyle name="Normal 16 13 2 2 8" xfId="20594"/>
    <cellStyle name="Normal 16 13 2 3" xfId="20595"/>
    <cellStyle name="Normal 16 13 2 3 2" xfId="20596"/>
    <cellStyle name="Normal 16 13 2 3 2 2" xfId="20597"/>
    <cellStyle name="Normal 16 13 2 3 2 2 2" xfId="20598"/>
    <cellStyle name="Normal 16 13 2 3 2 2 3" xfId="20599"/>
    <cellStyle name="Normal 16 13 2 3 2 2 4" xfId="20600"/>
    <cellStyle name="Normal 16 13 2 3 2 3" xfId="20601"/>
    <cellStyle name="Normal 16 13 2 3 2 4" xfId="20602"/>
    <cellStyle name="Normal 16 13 2 3 2 5" xfId="20603"/>
    <cellStyle name="Normal 16 13 2 3 3" xfId="20604"/>
    <cellStyle name="Normal 16 13 2 3 3 2" xfId="20605"/>
    <cellStyle name="Normal 16 13 2 3 3 3" xfId="20606"/>
    <cellStyle name="Normal 16 13 2 3 3 4" xfId="20607"/>
    <cellStyle name="Normal 16 13 2 3 4" xfId="20608"/>
    <cellStyle name="Normal 16 13 2 3 5" xfId="20609"/>
    <cellStyle name="Normal 16 13 2 3 6" xfId="20610"/>
    <cellStyle name="Normal 16 13 2 4" xfId="20611"/>
    <cellStyle name="Normal 16 13 2 4 2" xfId="20612"/>
    <cellStyle name="Normal 16 13 2 4 2 2" xfId="20613"/>
    <cellStyle name="Normal 16 13 2 4 2 3" xfId="20614"/>
    <cellStyle name="Normal 16 13 2 4 2 4" xfId="20615"/>
    <cellStyle name="Normal 16 13 2 4 3" xfId="20616"/>
    <cellStyle name="Normal 16 13 2 4 4" xfId="20617"/>
    <cellStyle name="Normal 16 13 2 4 5" xfId="20618"/>
    <cellStyle name="Normal 16 13 2 4 6" xfId="20619"/>
    <cellStyle name="Normal 16 13 2 5" xfId="20620"/>
    <cellStyle name="Normal 16 13 2 5 2" xfId="20621"/>
    <cellStyle name="Normal 16 13 2 5 3" xfId="20622"/>
    <cellStyle name="Normal 16 13 2 5 4" xfId="20623"/>
    <cellStyle name="Normal 16 13 2 6" xfId="20624"/>
    <cellStyle name="Normal 16 13 2 7" xfId="20625"/>
    <cellStyle name="Normal 16 13 2 8" xfId="20626"/>
    <cellStyle name="Normal 16 13 2 9" xfId="20627"/>
    <cellStyle name="Normal 16 13 3" xfId="20628"/>
    <cellStyle name="Normal 16 13 3 2" xfId="20629"/>
    <cellStyle name="Normal 16 13 3 2 2" xfId="20630"/>
    <cellStyle name="Normal 16 13 3 2 2 2" xfId="20631"/>
    <cellStyle name="Normal 16 13 3 2 2 2 2" xfId="20632"/>
    <cellStyle name="Normal 16 13 3 2 2 2 3" xfId="20633"/>
    <cellStyle name="Normal 16 13 3 2 2 2 4" xfId="20634"/>
    <cellStyle name="Normal 16 13 3 2 2 3" xfId="20635"/>
    <cellStyle name="Normal 16 13 3 2 2 4" xfId="20636"/>
    <cellStyle name="Normal 16 13 3 2 2 5" xfId="20637"/>
    <cellStyle name="Normal 16 13 3 2 3" xfId="20638"/>
    <cellStyle name="Normal 16 13 3 2 3 2" xfId="20639"/>
    <cellStyle name="Normal 16 13 3 2 3 3" xfId="20640"/>
    <cellStyle name="Normal 16 13 3 2 3 4" xfId="20641"/>
    <cellStyle name="Normal 16 13 3 2 4" xfId="20642"/>
    <cellStyle name="Normal 16 13 3 2 5" xfId="20643"/>
    <cellStyle name="Normal 16 13 3 2 6" xfId="20644"/>
    <cellStyle name="Normal 16 13 3 3" xfId="20645"/>
    <cellStyle name="Normal 16 13 3 3 2" xfId="20646"/>
    <cellStyle name="Normal 16 13 3 3 2 2" xfId="20647"/>
    <cellStyle name="Normal 16 13 3 3 2 3" xfId="20648"/>
    <cellStyle name="Normal 16 13 3 3 2 4" xfId="20649"/>
    <cellStyle name="Normal 16 13 3 3 3" xfId="20650"/>
    <cellStyle name="Normal 16 13 3 3 4" xfId="20651"/>
    <cellStyle name="Normal 16 13 3 3 5" xfId="20652"/>
    <cellStyle name="Normal 16 13 3 3 6" xfId="20653"/>
    <cellStyle name="Normal 16 13 3 4" xfId="20654"/>
    <cellStyle name="Normal 16 13 3 4 2" xfId="20655"/>
    <cellStyle name="Normal 16 13 3 4 3" xfId="20656"/>
    <cellStyle name="Normal 16 13 3 4 4" xfId="20657"/>
    <cellStyle name="Normal 16 13 3 5" xfId="20658"/>
    <cellStyle name="Normal 16 13 3 6" xfId="20659"/>
    <cellStyle name="Normal 16 13 3 7" xfId="20660"/>
    <cellStyle name="Normal 16 13 3 8" xfId="20661"/>
    <cellStyle name="Normal 16 13 4" xfId="20662"/>
    <cellStyle name="Normal 16 13 4 2" xfId="20663"/>
    <cellStyle name="Normal 16 13 4 2 2" xfId="20664"/>
    <cellStyle name="Normal 16 13 4 2 2 2" xfId="20665"/>
    <cellStyle name="Normal 16 13 4 2 2 3" xfId="20666"/>
    <cellStyle name="Normal 16 13 4 2 2 4" xfId="20667"/>
    <cellStyle name="Normal 16 13 4 2 3" xfId="20668"/>
    <cellStyle name="Normal 16 13 4 2 4" xfId="20669"/>
    <cellStyle name="Normal 16 13 4 2 5" xfId="20670"/>
    <cellStyle name="Normal 16 13 4 3" xfId="20671"/>
    <cellStyle name="Normal 16 13 4 3 2" xfId="20672"/>
    <cellStyle name="Normal 16 13 4 3 3" xfId="20673"/>
    <cellStyle name="Normal 16 13 4 3 4" xfId="20674"/>
    <cellStyle name="Normal 16 13 4 4" xfId="20675"/>
    <cellStyle name="Normal 16 13 4 5" xfId="20676"/>
    <cellStyle name="Normal 16 13 4 6" xfId="20677"/>
    <cellStyle name="Normal 16 13 5" xfId="20678"/>
    <cellStyle name="Normal 16 13 5 2" xfId="20679"/>
    <cellStyle name="Normal 16 13 5 2 2" xfId="20680"/>
    <cellStyle name="Normal 16 13 5 2 3" xfId="20681"/>
    <cellStyle name="Normal 16 13 5 2 4" xfId="20682"/>
    <cellStyle name="Normal 16 13 5 3" xfId="20683"/>
    <cellStyle name="Normal 16 13 5 4" xfId="20684"/>
    <cellStyle name="Normal 16 13 5 5" xfId="20685"/>
    <cellStyle name="Normal 16 13 5 6" xfId="20686"/>
    <cellStyle name="Normal 16 13 6" xfId="20687"/>
    <cellStyle name="Normal 16 13 6 2" xfId="20688"/>
    <cellStyle name="Normal 16 13 6 3" xfId="20689"/>
    <cellStyle name="Normal 16 13 6 4" xfId="20690"/>
    <cellStyle name="Normal 16 13 7" xfId="20691"/>
    <cellStyle name="Normal 16 13 8" xfId="20692"/>
    <cellStyle name="Normal 16 13 9" xfId="20693"/>
    <cellStyle name="Normal 16 14" xfId="20694"/>
    <cellStyle name="Normal 16 15" xfId="20695"/>
    <cellStyle name="Normal 16 15 2" xfId="20696"/>
    <cellStyle name="Normal 16 15 2 2" xfId="20697"/>
    <cellStyle name="Normal 16 15 2 2 2" xfId="20698"/>
    <cellStyle name="Normal 16 15 2 2 2 2" xfId="20699"/>
    <cellStyle name="Normal 16 15 2 2 2 2 2" xfId="20700"/>
    <cellStyle name="Normal 16 15 2 2 2 2 3" xfId="20701"/>
    <cellStyle name="Normal 16 15 2 2 2 2 4" xfId="20702"/>
    <cellStyle name="Normal 16 15 2 2 2 3" xfId="20703"/>
    <cellStyle name="Normal 16 15 2 2 2 4" xfId="20704"/>
    <cellStyle name="Normal 16 15 2 2 2 5" xfId="20705"/>
    <cellStyle name="Normal 16 15 2 2 3" xfId="20706"/>
    <cellStyle name="Normal 16 15 2 2 3 2" xfId="20707"/>
    <cellStyle name="Normal 16 15 2 2 3 3" xfId="20708"/>
    <cellStyle name="Normal 16 15 2 2 3 4" xfId="20709"/>
    <cellStyle name="Normal 16 15 2 2 4" xfId="20710"/>
    <cellStyle name="Normal 16 15 2 2 5" xfId="20711"/>
    <cellStyle name="Normal 16 15 2 2 6" xfId="20712"/>
    <cellStyle name="Normal 16 15 2 3" xfId="20713"/>
    <cellStyle name="Normal 16 15 2 3 2" xfId="20714"/>
    <cellStyle name="Normal 16 15 2 3 2 2" xfId="20715"/>
    <cellStyle name="Normal 16 15 2 3 2 3" xfId="20716"/>
    <cellStyle name="Normal 16 15 2 3 2 4" xfId="20717"/>
    <cellStyle name="Normal 16 15 2 3 3" xfId="20718"/>
    <cellStyle name="Normal 16 15 2 3 4" xfId="20719"/>
    <cellStyle name="Normal 16 15 2 3 5" xfId="20720"/>
    <cellStyle name="Normal 16 15 2 3 6" xfId="20721"/>
    <cellStyle name="Normal 16 15 2 4" xfId="20722"/>
    <cellStyle name="Normal 16 15 2 4 2" xfId="20723"/>
    <cellStyle name="Normal 16 15 2 4 3" xfId="20724"/>
    <cellStyle name="Normal 16 15 2 4 4" xfId="20725"/>
    <cellStyle name="Normal 16 15 2 5" xfId="20726"/>
    <cellStyle name="Normal 16 15 2 6" xfId="20727"/>
    <cellStyle name="Normal 16 15 2 7" xfId="20728"/>
    <cellStyle name="Normal 16 15 2 8" xfId="20729"/>
    <cellStyle name="Normal 16 15 3" xfId="20730"/>
    <cellStyle name="Normal 16 15 3 2" xfId="20731"/>
    <cellStyle name="Normal 16 15 3 2 2" xfId="20732"/>
    <cellStyle name="Normal 16 15 3 2 2 2" xfId="20733"/>
    <cellStyle name="Normal 16 15 3 2 2 3" xfId="20734"/>
    <cellStyle name="Normal 16 15 3 2 2 4" xfId="20735"/>
    <cellStyle name="Normal 16 15 3 2 3" xfId="20736"/>
    <cellStyle name="Normal 16 15 3 2 4" xfId="20737"/>
    <cellStyle name="Normal 16 15 3 2 5" xfId="20738"/>
    <cellStyle name="Normal 16 15 3 3" xfId="20739"/>
    <cellStyle name="Normal 16 15 3 3 2" xfId="20740"/>
    <cellStyle name="Normal 16 15 3 3 3" xfId="20741"/>
    <cellStyle name="Normal 16 15 3 3 4" xfId="20742"/>
    <cellStyle name="Normal 16 15 3 4" xfId="20743"/>
    <cellStyle name="Normal 16 15 3 5" xfId="20744"/>
    <cellStyle name="Normal 16 15 3 6" xfId="20745"/>
    <cellStyle name="Normal 16 15 4" xfId="20746"/>
    <cellStyle name="Normal 16 15 4 2" xfId="20747"/>
    <cellStyle name="Normal 16 15 4 2 2" xfId="20748"/>
    <cellStyle name="Normal 16 15 4 2 3" xfId="20749"/>
    <cellStyle name="Normal 16 15 4 2 4" xfId="20750"/>
    <cellStyle name="Normal 16 15 4 3" xfId="20751"/>
    <cellStyle name="Normal 16 15 4 4" xfId="20752"/>
    <cellStyle name="Normal 16 15 4 5" xfId="20753"/>
    <cellStyle name="Normal 16 15 4 6" xfId="20754"/>
    <cellStyle name="Normal 16 15 5" xfId="20755"/>
    <cellStyle name="Normal 16 15 5 2" xfId="20756"/>
    <cellStyle name="Normal 16 15 5 3" xfId="20757"/>
    <cellStyle name="Normal 16 15 5 4" xfId="20758"/>
    <cellStyle name="Normal 16 15 6" xfId="20759"/>
    <cellStyle name="Normal 16 15 7" xfId="20760"/>
    <cellStyle name="Normal 16 15 8" xfId="20761"/>
    <cellStyle name="Normal 16 15 9" xfId="20762"/>
    <cellStyle name="Normal 16 16" xfId="20763"/>
    <cellStyle name="Normal 16 16 2" xfId="20764"/>
    <cellStyle name="Normal 16 16 2 2" xfId="20765"/>
    <cellStyle name="Normal 16 16 2 2 2" xfId="20766"/>
    <cellStyle name="Normal 16 16 2 2 2 2" xfId="20767"/>
    <cellStyle name="Normal 16 16 2 2 2 2 2" xfId="20768"/>
    <cellStyle name="Normal 16 16 2 2 2 2 3" xfId="20769"/>
    <cellStyle name="Normal 16 16 2 2 2 2 4" xfId="20770"/>
    <cellStyle name="Normal 16 16 2 2 2 3" xfId="20771"/>
    <cellStyle name="Normal 16 16 2 2 2 4" xfId="20772"/>
    <cellStyle name="Normal 16 16 2 2 2 5" xfId="20773"/>
    <cellStyle name="Normal 16 16 2 2 3" xfId="20774"/>
    <cellStyle name="Normal 16 16 2 2 3 2" xfId="20775"/>
    <cellStyle name="Normal 16 16 2 2 3 3" xfId="20776"/>
    <cellStyle name="Normal 16 16 2 2 3 4" xfId="20777"/>
    <cellStyle name="Normal 16 16 2 2 4" xfId="20778"/>
    <cellStyle name="Normal 16 16 2 2 5" xfId="20779"/>
    <cellStyle name="Normal 16 16 2 2 6" xfId="20780"/>
    <cellStyle name="Normal 16 16 2 3" xfId="20781"/>
    <cellStyle name="Normal 16 16 2 3 2" xfId="20782"/>
    <cellStyle name="Normal 16 16 2 3 2 2" xfId="20783"/>
    <cellStyle name="Normal 16 16 2 3 2 3" xfId="20784"/>
    <cellStyle name="Normal 16 16 2 3 2 4" xfId="20785"/>
    <cellStyle name="Normal 16 16 2 3 3" xfId="20786"/>
    <cellStyle name="Normal 16 16 2 3 4" xfId="20787"/>
    <cellStyle name="Normal 16 16 2 3 5" xfId="20788"/>
    <cellStyle name="Normal 16 16 2 3 6" xfId="20789"/>
    <cellStyle name="Normal 16 16 2 4" xfId="20790"/>
    <cellStyle name="Normal 16 16 2 4 2" xfId="20791"/>
    <cellStyle name="Normal 16 16 2 4 3" xfId="20792"/>
    <cellStyle name="Normal 16 16 2 4 4" xfId="20793"/>
    <cellStyle name="Normal 16 16 2 5" xfId="20794"/>
    <cellStyle name="Normal 16 16 2 6" xfId="20795"/>
    <cellStyle name="Normal 16 16 2 7" xfId="20796"/>
    <cellStyle name="Normal 16 16 2 8" xfId="20797"/>
    <cellStyle name="Normal 16 16 3" xfId="20798"/>
    <cellStyle name="Normal 16 16 3 2" xfId="20799"/>
    <cellStyle name="Normal 16 16 3 2 2" xfId="20800"/>
    <cellStyle name="Normal 16 16 3 2 2 2" xfId="20801"/>
    <cellStyle name="Normal 16 16 3 2 2 3" xfId="20802"/>
    <cellStyle name="Normal 16 16 3 2 2 4" xfId="20803"/>
    <cellStyle name="Normal 16 16 3 2 3" xfId="20804"/>
    <cellStyle name="Normal 16 16 3 2 4" xfId="20805"/>
    <cellStyle name="Normal 16 16 3 2 5" xfId="20806"/>
    <cellStyle name="Normal 16 16 3 3" xfId="20807"/>
    <cellStyle name="Normal 16 16 3 3 2" xfId="20808"/>
    <cellStyle name="Normal 16 16 3 3 3" xfId="20809"/>
    <cellStyle name="Normal 16 16 3 3 4" xfId="20810"/>
    <cellStyle name="Normal 16 16 3 4" xfId="20811"/>
    <cellStyle name="Normal 16 16 3 5" xfId="20812"/>
    <cellStyle name="Normal 16 16 3 6" xfId="20813"/>
    <cellStyle name="Normal 16 16 4" xfId="20814"/>
    <cellStyle name="Normal 16 16 4 2" xfId="20815"/>
    <cellStyle name="Normal 16 16 4 2 2" xfId="20816"/>
    <cellStyle name="Normal 16 16 4 2 3" xfId="20817"/>
    <cellStyle name="Normal 16 16 4 2 4" xfId="20818"/>
    <cellStyle name="Normal 16 16 4 3" xfId="20819"/>
    <cellStyle name="Normal 16 16 4 4" xfId="20820"/>
    <cellStyle name="Normal 16 16 4 5" xfId="20821"/>
    <cellStyle name="Normal 16 16 4 6" xfId="20822"/>
    <cellStyle name="Normal 16 16 5" xfId="20823"/>
    <cellStyle name="Normal 16 16 5 2" xfId="20824"/>
    <cellStyle name="Normal 16 16 5 3" xfId="20825"/>
    <cellStyle name="Normal 16 16 5 4" xfId="20826"/>
    <cellStyle name="Normal 16 16 6" xfId="20827"/>
    <cellStyle name="Normal 16 16 7" xfId="20828"/>
    <cellStyle name="Normal 16 16 8" xfId="20829"/>
    <cellStyle name="Normal 16 16 9" xfId="20830"/>
    <cellStyle name="Normal 16 17" xfId="20831"/>
    <cellStyle name="Normal 16 17 2" xfId="20832"/>
    <cellStyle name="Normal 16 17 2 2" xfId="20833"/>
    <cellStyle name="Normal 16 17 2 2 2" xfId="20834"/>
    <cellStyle name="Normal 16 17 2 2 3" xfId="20835"/>
    <cellStyle name="Normal 16 17 2 2 4" xfId="20836"/>
    <cellStyle name="Normal 16 17 2 3" xfId="20837"/>
    <cellStyle name="Normal 16 17 2 4" xfId="20838"/>
    <cellStyle name="Normal 16 17 2 5" xfId="20839"/>
    <cellStyle name="Normal 16 17 2 6" xfId="20840"/>
    <cellStyle name="Normal 16 17 3" xfId="20841"/>
    <cellStyle name="Normal 16 17 3 2" xfId="20842"/>
    <cellStyle name="Normal 16 17 3 3" xfId="20843"/>
    <cellStyle name="Normal 16 17 3 4" xfId="20844"/>
    <cellStyle name="Normal 16 17 4" xfId="20845"/>
    <cellStyle name="Normal 16 17 5" xfId="20846"/>
    <cellStyle name="Normal 16 17 6" xfId="20847"/>
    <cellStyle name="Normal 16 17 7" xfId="20848"/>
    <cellStyle name="Normal 16 2" xfId="20849"/>
    <cellStyle name="Normal 16 2 2" xfId="20850"/>
    <cellStyle name="Normal 16 2 2 10" xfId="20851"/>
    <cellStyle name="Normal 16 2 2 11" xfId="20852"/>
    <cellStyle name="Normal 16 2 2 12" xfId="20853"/>
    <cellStyle name="Normal 16 2 2 2" xfId="20854"/>
    <cellStyle name="Normal 16 2 2 2 2" xfId="20855"/>
    <cellStyle name="Normal 16 2 2 2 2 2" xfId="20856"/>
    <cellStyle name="Normal 16 2 2 2 2 2 2" xfId="20857"/>
    <cellStyle name="Normal 16 2 2 2 2 2 2 2" xfId="20858"/>
    <cellStyle name="Normal 16 2 2 2 2 2 2 2 2" xfId="20859"/>
    <cellStyle name="Normal 16 2 2 2 2 2 2 2 3" xfId="20860"/>
    <cellStyle name="Normal 16 2 2 2 2 2 2 2 4" xfId="20861"/>
    <cellStyle name="Normal 16 2 2 2 2 2 2 3" xfId="20862"/>
    <cellStyle name="Normal 16 2 2 2 2 2 2 4" xfId="20863"/>
    <cellStyle name="Normal 16 2 2 2 2 2 2 5" xfId="20864"/>
    <cellStyle name="Normal 16 2 2 2 2 2 3" xfId="20865"/>
    <cellStyle name="Normal 16 2 2 2 2 2 3 2" xfId="20866"/>
    <cellStyle name="Normal 16 2 2 2 2 2 3 3" xfId="20867"/>
    <cellStyle name="Normal 16 2 2 2 2 2 3 4" xfId="20868"/>
    <cellStyle name="Normal 16 2 2 2 2 2 4" xfId="20869"/>
    <cellStyle name="Normal 16 2 2 2 2 2 5" xfId="20870"/>
    <cellStyle name="Normal 16 2 2 2 2 2 6" xfId="20871"/>
    <cellStyle name="Normal 16 2 2 2 2 3" xfId="20872"/>
    <cellStyle name="Normal 16 2 2 2 2 3 2" xfId="20873"/>
    <cellStyle name="Normal 16 2 2 2 2 3 2 2" xfId="20874"/>
    <cellStyle name="Normal 16 2 2 2 2 3 2 3" xfId="20875"/>
    <cellStyle name="Normal 16 2 2 2 2 3 2 4" xfId="20876"/>
    <cellStyle name="Normal 16 2 2 2 2 3 3" xfId="20877"/>
    <cellStyle name="Normal 16 2 2 2 2 3 4" xfId="20878"/>
    <cellStyle name="Normal 16 2 2 2 2 3 5" xfId="20879"/>
    <cellStyle name="Normal 16 2 2 2 2 3 6" xfId="20880"/>
    <cellStyle name="Normal 16 2 2 2 2 4" xfId="20881"/>
    <cellStyle name="Normal 16 2 2 2 2 4 2" xfId="20882"/>
    <cellStyle name="Normal 16 2 2 2 2 4 3" xfId="20883"/>
    <cellStyle name="Normal 16 2 2 2 2 4 4" xfId="20884"/>
    <cellStyle name="Normal 16 2 2 2 2 5" xfId="20885"/>
    <cellStyle name="Normal 16 2 2 2 2 6" xfId="20886"/>
    <cellStyle name="Normal 16 2 2 2 2 7" xfId="20887"/>
    <cellStyle name="Normal 16 2 2 2 2 8" xfId="20888"/>
    <cellStyle name="Normal 16 2 2 2 3" xfId="20889"/>
    <cellStyle name="Normal 16 2 2 2 3 2" xfId="20890"/>
    <cellStyle name="Normal 16 2 2 2 3 2 2" xfId="20891"/>
    <cellStyle name="Normal 16 2 2 2 3 2 2 2" xfId="20892"/>
    <cellStyle name="Normal 16 2 2 2 3 2 2 3" xfId="20893"/>
    <cellStyle name="Normal 16 2 2 2 3 2 2 4" xfId="20894"/>
    <cellStyle name="Normal 16 2 2 2 3 2 3" xfId="20895"/>
    <cellStyle name="Normal 16 2 2 2 3 2 4" xfId="20896"/>
    <cellStyle name="Normal 16 2 2 2 3 2 5" xfId="20897"/>
    <cellStyle name="Normal 16 2 2 2 3 3" xfId="20898"/>
    <cellStyle name="Normal 16 2 2 2 3 3 2" xfId="20899"/>
    <cellStyle name="Normal 16 2 2 2 3 3 3" xfId="20900"/>
    <cellStyle name="Normal 16 2 2 2 3 3 4" xfId="20901"/>
    <cellStyle name="Normal 16 2 2 2 3 4" xfId="20902"/>
    <cellStyle name="Normal 16 2 2 2 3 5" xfId="20903"/>
    <cellStyle name="Normal 16 2 2 2 3 6" xfId="20904"/>
    <cellStyle name="Normal 16 2 2 2 4" xfId="20905"/>
    <cellStyle name="Normal 16 2 2 2 4 2" xfId="20906"/>
    <cellStyle name="Normal 16 2 2 2 4 2 2" xfId="20907"/>
    <cellStyle name="Normal 16 2 2 2 4 2 3" xfId="20908"/>
    <cellStyle name="Normal 16 2 2 2 4 2 4" xfId="20909"/>
    <cellStyle name="Normal 16 2 2 2 4 3" xfId="20910"/>
    <cellStyle name="Normal 16 2 2 2 4 4" xfId="20911"/>
    <cellStyle name="Normal 16 2 2 2 4 5" xfId="20912"/>
    <cellStyle name="Normal 16 2 2 2 4 6" xfId="20913"/>
    <cellStyle name="Normal 16 2 2 2 5" xfId="20914"/>
    <cellStyle name="Normal 16 2 2 2 5 2" xfId="20915"/>
    <cellStyle name="Normal 16 2 2 2 5 3" xfId="20916"/>
    <cellStyle name="Normal 16 2 2 2 5 4" xfId="20917"/>
    <cellStyle name="Normal 16 2 2 2 6" xfId="20918"/>
    <cellStyle name="Normal 16 2 2 2 7" xfId="20919"/>
    <cellStyle name="Normal 16 2 2 2 8" xfId="20920"/>
    <cellStyle name="Normal 16 2 2 2 9" xfId="20921"/>
    <cellStyle name="Normal 16 2 2 3" xfId="20922"/>
    <cellStyle name="Normal 16 2 2 3 2" xfId="20923"/>
    <cellStyle name="Normal 16 2 2 3 2 2" xfId="20924"/>
    <cellStyle name="Normal 16 2 2 3 2 2 2" xfId="20925"/>
    <cellStyle name="Normal 16 2 2 3 2 2 2 2" xfId="20926"/>
    <cellStyle name="Normal 16 2 2 3 2 2 2 2 2" xfId="20927"/>
    <cellStyle name="Normal 16 2 2 3 2 2 2 2 3" xfId="20928"/>
    <cellStyle name="Normal 16 2 2 3 2 2 2 2 4" xfId="20929"/>
    <cellStyle name="Normal 16 2 2 3 2 2 2 3" xfId="20930"/>
    <cellStyle name="Normal 16 2 2 3 2 2 2 4" xfId="20931"/>
    <cellStyle name="Normal 16 2 2 3 2 2 2 5" xfId="20932"/>
    <cellStyle name="Normal 16 2 2 3 2 2 3" xfId="20933"/>
    <cellStyle name="Normal 16 2 2 3 2 2 3 2" xfId="20934"/>
    <cellStyle name="Normal 16 2 2 3 2 2 3 3" xfId="20935"/>
    <cellStyle name="Normal 16 2 2 3 2 2 3 4" xfId="20936"/>
    <cellStyle name="Normal 16 2 2 3 2 2 4" xfId="20937"/>
    <cellStyle name="Normal 16 2 2 3 2 2 5" xfId="20938"/>
    <cellStyle name="Normal 16 2 2 3 2 2 6" xfId="20939"/>
    <cellStyle name="Normal 16 2 2 3 2 3" xfId="20940"/>
    <cellStyle name="Normal 16 2 2 3 2 3 2" xfId="20941"/>
    <cellStyle name="Normal 16 2 2 3 2 3 2 2" xfId="20942"/>
    <cellStyle name="Normal 16 2 2 3 2 3 2 3" xfId="20943"/>
    <cellStyle name="Normal 16 2 2 3 2 3 2 4" xfId="20944"/>
    <cellStyle name="Normal 16 2 2 3 2 3 3" xfId="20945"/>
    <cellStyle name="Normal 16 2 2 3 2 3 4" xfId="20946"/>
    <cellStyle name="Normal 16 2 2 3 2 3 5" xfId="20947"/>
    <cellStyle name="Normal 16 2 2 3 2 3 6" xfId="20948"/>
    <cellStyle name="Normal 16 2 2 3 2 4" xfId="20949"/>
    <cellStyle name="Normal 16 2 2 3 2 4 2" xfId="20950"/>
    <cellStyle name="Normal 16 2 2 3 2 4 3" xfId="20951"/>
    <cellStyle name="Normal 16 2 2 3 2 4 4" xfId="20952"/>
    <cellStyle name="Normal 16 2 2 3 2 5" xfId="20953"/>
    <cellStyle name="Normal 16 2 2 3 2 6" xfId="20954"/>
    <cellStyle name="Normal 16 2 2 3 2 7" xfId="20955"/>
    <cellStyle name="Normal 16 2 2 3 2 8" xfId="20956"/>
    <cellStyle name="Normal 16 2 2 3 3" xfId="20957"/>
    <cellStyle name="Normal 16 2 2 3 3 2" xfId="20958"/>
    <cellStyle name="Normal 16 2 2 3 3 2 2" xfId="20959"/>
    <cellStyle name="Normal 16 2 2 3 3 2 2 2" xfId="20960"/>
    <cellStyle name="Normal 16 2 2 3 3 2 2 3" xfId="20961"/>
    <cellStyle name="Normal 16 2 2 3 3 2 2 4" xfId="20962"/>
    <cellStyle name="Normal 16 2 2 3 3 2 3" xfId="20963"/>
    <cellStyle name="Normal 16 2 2 3 3 2 4" xfId="20964"/>
    <cellStyle name="Normal 16 2 2 3 3 2 5" xfId="20965"/>
    <cellStyle name="Normal 16 2 2 3 3 3" xfId="20966"/>
    <cellStyle name="Normal 16 2 2 3 3 3 2" xfId="20967"/>
    <cellStyle name="Normal 16 2 2 3 3 3 3" xfId="20968"/>
    <cellStyle name="Normal 16 2 2 3 3 3 4" xfId="20969"/>
    <cellStyle name="Normal 16 2 2 3 3 4" xfId="20970"/>
    <cellStyle name="Normal 16 2 2 3 3 5" xfId="20971"/>
    <cellStyle name="Normal 16 2 2 3 3 6" xfId="20972"/>
    <cellStyle name="Normal 16 2 2 3 4" xfId="20973"/>
    <cellStyle name="Normal 16 2 2 3 4 2" xfId="20974"/>
    <cellStyle name="Normal 16 2 2 3 4 2 2" xfId="20975"/>
    <cellStyle name="Normal 16 2 2 3 4 2 3" xfId="20976"/>
    <cellStyle name="Normal 16 2 2 3 4 2 4" xfId="20977"/>
    <cellStyle name="Normal 16 2 2 3 4 3" xfId="20978"/>
    <cellStyle name="Normal 16 2 2 3 4 4" xfId="20979"/>
    <cellStyle name="Normal 16 2 2 3 4 5" xfId="20980"/>
    <cellStyle name="Normal 16 2 2 3 4 6" xfId="20981"/>
    <cellStyle name="Normal 16 2 2 3 5" xfId="20982"/>
    <cellStyle name="Normal 16 2 2 3 5 2" xfId="20983"/>
    <cellStyle name="Normal 16 2 2 3 5 3" xfId="20984"/>
    <cellStyle name="Normal 16 2 2 3 5 4" xfId="20985"/>
    <cellStyle name="Normal 16 2 2 3 6" xfId="20986"/>
    <cellStyle name="Normal 16 2 2 3 7" xfId="20987"/>
    <cellStyle name="Normal 16 2 2 3 8" xfId="20988"/>
    <cellStyle name="Normal 16 2 2 3 9" xfId="20989"/>
    <cellStyle name="Normal 16 2 2 4" xfId="20990"/>
    <cellStyle name="Normal 16 2 2 4 2" xfId="20991"/>
    <cellStyle name="Normal 16 2 2 4 2 2" xfId="20992"/>
    <cellStyle name="Normal 16 2 2 4 2 2 2" xfId="20993"/>
    <cellStyle name="Normal 16 2 2 4 2 2 2 2" xfId="20994"/>
    <cellStyle name="Normal 16 2 2 4 2 2 2 3" xfId="20995"/>
    <cellStyle name="Normal 16 2 2 4 2 2 2 4" xfId="20996"/>
    <cellStyle name="Normal 16 2 2 4 2 2 3" xfId="20997"/>
    <cellStyle name="Normal 16 2 2 4 2 2 4" xfId="20998"/>
    <cellStyle name="Normal 16 2 2 4 2 2 5" xfId="20999"/>
    <cellStyle name="Normal 16 2 2 4 2 3" xfId="21000"/>
    <cellStyle name="Normal 16 2 2 4 2 3 2" xfId="21001"/>
    <cellStyle name="Normal 16 2 2 4 2 3 3" xfId="21002"/>
    <cellStyle name="Normal 16 2 2 4 2 3 4" xfId="21003"/>
    <cellStyle name="Normal 16 2 2 4 2 4" xfId="21004"/>
    <cellStyle name="Normal 16 2 2 4 2 5" xfId="21005"/>
    <cellStyle name="Normal 16 2 2 4 2 6" xfId="21006"/>
    <cellStyle name="Normal 16 2 2 4 3" xfId="21007"/>
    <cellStyle name="Normal 16 2 2 4 3 2" xfId="21008"/>
    <cellStyle name="Normal 16 2 2 4 3 2 2" xfId="21009"/>
    <cellStyle name="Normal 16 2 2 4 3 2 3" xfId="21010"/>
    <cellStyle name="Normal 16 2 2 4 3 2 4" xfId="21011"/>
    <cellStyle name="Normal 16 2 2 4 3 3" xfId="21012"/>
    <cellStyle name="Normal 16 2 2 4 3 4" xfId="21013"/>
    <cellStyle name="Normal 16 2 2 4 3 5" xfId="21014"/>
    <cellStyle name="Normal 16 2 2 4 3 6" xfId="21015"/>
    <cellStyle name="Normal 16 2 2 4 4" xfId="21016"/>
    <cellStyle name="Normal 16 2 2 4 4 2" xfId="21017"/>
    <cellStyle name="Normal 16 2 2 4 4 3" xfId="21018"/>
    <cellStyle name="Normal 16 2 2 4 4 4" xfId="21019"/>
    <cellStyle name="Normal 16 2 2 4 5" xfId="21020"/>
    <cellStyle name="Normal 16 2 2 4 6" xfId="21021"/>
    <cellStyle name="Normal 16 2 2 4 7" xfId="21022"/>
    <cellStyle name="Normal 16 2 2 4 8" xfId="21023"/>
    <cellStyle name="Normal 16 2 2 5" xfId="21024"/>
    <cellStyle name="Normal 16 2 2 5 2" xfId="21025"/>
    <cellStyle name="Normal 16 2 2 5 2 2" xfId="21026"/>
    <cellStyle name="Normal 16 2 2 5 2 2 2" xfId="21027"/>
    <cellStyle name="Normal 16 2 2 5 2 2 3" xfId="21028"/>
    <cellStyle name="Normal 16 2 2 5 2 2 4" xfId="21029"/>
    <cellStyle name="Normal 16 2 2 5 2 3" xfId="21030"/>
    <cellStyle name="Normal 16 2 2 5 2 4" xfId="21031"/>
    <cellStyle name="Normal 16 2 2 5 2 5" xfId="21032"/>
    <cellStyle name="Normal 16 2 2 5 2 6" xfId="21033"/>
    <cellStyle name="Normal 16 2 2 5 3" xfId="21034"/>
    <cellStyle name="Normal 16 2 2 5 3 2" xfId="21035"/>
    <cellStyle name="Normal 16 2 2 5 3 3" xfId="21036"/>
    <cellStyle name="Normal 16 2 2 5 3 4" xfId="21037"/>
    <cellStyle name="Normal 16 2 2 5 4" xfId="21038"/>
    <cellStyle name="Normal 16 2 2 5 5" xfId="21039"/>
    <cellStyle name="Normal 16 2 2 5 6" xfId="21040"/>
    <cellStyle name="Normal 16 2 2 5 7" xfId="21041"/>
    <cellStyle name="Normal 16 2 2 6" xfId="21042"/>
    <cellStyle name="Normal 16 2 2 6 2" xfId="21043"/>
    <cellStyle name="Normal 16 2 2 6 2 2" xfId="21044"/>
    <cellStyle name="Normal 16 2 2 6 2 2 2" xfId="21045"/>
    <cellStyle name="Normal 16 2 2 6 2 2 3" xfId="21046"/>
    <cellStyle name="Normal 16 2 2 6 2 2 4" xfId="21047"/>
    <cellStyle name="Normal 16 2 2 6 2 3" xfId="21048"/>
    <cellStyle name="Normal 16 2 2 6 2 4" xfId="21049"/>
    <cellStyle name="Normal 16 2 2 6 2 5" xfId="21050"/>
    <cellStyle name="Normal 16 2 2 6 3" xfId="21051"/>
    <cellStyle name="Normal 16 2 2 6 3 2" xfId="21052"/>
    <cellStyle name="Normal 16 2 2 6 3 3" xfId="21053"/>
    <cellStyle name="Normal 16 2 2 6 3 4" xfId="21054"/>
    <cellStyle name="Normal 16 2 2 6 4" xfId="21055"/>
    <cellStyle name="Normal 16 2 2 6 5" xfId="21056"/>
    <cellStyle name="Normal 16 2 2 6 6" xfId="21057"/>
    <cellStyle name="Normal 16 2 2 7" xfId="21058"/>
    <cellStyle name="Normal 16 2 2 7 2" xfId="21059"/>
    <cellStyle name="Normal 16 2 2 7 2 2" xfId="21060"/>
    <cellStyle name="Normal 16 2 2 7 2 3" xfId="21061"/>
    <cellStyle name="Normal 16 2 2 7 2 4" xfId="21062"/>
    <cellStyle name="Normal 16 2 2 7 3" xfId="21063"/>
    <cellStyle name="Normal 16 2 2 7 4" xfId="21064"/>
    <cellStyle name="Normal 16 2 2 7 5" xfId="21065"/>
    <cellStyle name="Normal 16 2 2 7 6" xfId="21066"/>
    <cellStyle name="Normal 16 2 2 8" xfId="21067"/>
    <cellStyle name="Normal 16 2 2 8 2" xfId="21068"/>
    <cellStyle name="Normal 16 2 2 8 3" xfId="21069"/>
    <cellStyle name="Normal 16 2 2 8 4" xfId="21070"/>
    <cellStyle name="Normal 16 2 2 9" xfId="21071"/>
    <cellStyle name="Normal 16 2 3" xfId="21072"/>
    <cellStyle name="Normal 16 2 3 10" xfId="21073"/>
    <cellStyle name="Normal 16 2 3 2" xfId="21074"/>
    <cellStyle name="Normal 16 2 3 2 2" xfId="21075"/>
    <cellStyle name="Normal 16 2 3 2 2 2" xfId="21076"/>
    <cellStyle name="Normal 16 2 3 2 2 2 2" xfId="21077"/>
    <cellStyle name="Normal 16 2 3 2 2 2 2 2" xfId="21078"/>
    <cellStyle name="Normal 16 2 3 2 2 2 2 2 2" xfId="21079"/>
    <cellStyle name="Normal 16 2 3 2 2 2 2 2 3" xfId="21080"/>
    <cellStyle name="Normal 16 2 3 2 2 2 2 2 4" xfId="21081"/>
    <cellStyle name="Normal 16 2 3 2 2 2 2 3" xfId="21082"/>
    <cellStyle name="Normal 16 2 3 2 2 2 2 4" xfId="21083"/>
    <cellStyle name="Normal 16 2 3 2 2 2 2 5" xfId="21084"/>
    <cellStyle name="Normal 16 2 3 2 2 2 3" xfId="21085"/>
    <cellStyle name="Normal 16 2 3 2 2 2 3 2" xfId="21086"/>
    <cellStyle name="Normal 16 2 3 2 2 2 3 3" xfId="21087"/>
    <cellStyle name="Normal 16 2 3 2 2 2 3 4" xfId="21088"/>
    <cellStyle name="Normal 16 2 3 2 2 2 4" xfId="21089"/>
    <cellStyle name="Normal 16 2 3 2 2 2 5" xfId="21090"/>
    <cellStyle name="Normal 16 2 3 2 2 2 6" xfId="21091"/>
    <cellStyle name="Normal 16 2 3 2 2 3" xfId="21092"/>
    <cellStyle name="Normal 16 2 3 2 2 3 2" xfId="21093"/>
    <cellStyle name="Normal 16 2 3 2 2 3 2 2" xfId="21094"/>
    <cellStyle name="Normal 16 2 3 2 2 3 2 3" xfId="21095"/>
    <cellStyle name="Normal 16 2 3 2 2 3 2 4" xfId="21096"/>
    <cellStyle name="Normal 16 2 3 2 2 3 3" xfId="21097"/>
    <cellStyle name="Normal 16 2 3 2 2 3 4" xfId="21098"/>
    <cellStyle name="Normal 16 2 3 2 2 3 5" xfId="21099"/>
    <cellStyle name="Normal 16 2 3 2 2 3 6" xfId="21100"/>
    <cellStyle name="Normal 16 2 3 2 2 4" xfId="21101"/>
    <cellStyle name="Normal 16 2 3 2 2 4 2" xfId="21102"/>
    <cellStyle name="Normal 16 2 3 2 2 4 3" xfId="21103"/>
    <cellStyle name="Normal 16 2 3 2 2 4 4" xfId="21104"/>
    <cellStyle name="Normal 16 2 3 2 2 5" xfId="21105"/>
    <cellStyle name="Normal 16 2 3 2 2 6" xfId="21106"/>
    <cellStyle name="Normal 16 2 3 2 2 7" xfId="21107"/>
    <cellStyle name="Normal 16 2 3 2 2 8" xfId="21108"/>
    <cellStyle name="Normal 16 2 3 2 3" xfId="21109"/>
    <cellStyle name="Normal 16 2 3 2 3 2" xfId="21110"/>
    <cellStyle name="Normal 16 2 3 2 3 2 2" xfId="21111"/>
    <cellStyle name="Normal 16 2 3 2 3 2 2 2" xfId="21112"/>
    <cellStyle name="Normal 16 2 3 2 3 2 2 3" xfId="21113"/>
    <cellStyle name="Normal 16 2 3 2 3 2 2 4" xfId="21114"/>
    <cellStyle name="Normal 16 2 3 2 3 2 3" xfId="21115"/>
    <cellStyle name="Normal 16 2 3 2 3 2 4" xfId="21116"/>
    <cellStyle name="Normal 16 2 3 2 3 2 5" xfId="21117"/>
    <cellStyle name="Normal 16 2 3 2 3 3" xfId="21118"/>
    <cellStyle name="Normal 16 2 3 2 3 3 2" xfId="21119"/>
    <cellStyle name="Normal 16 2 3 2 3 3 3" xfId="21120"/>
    <cellStyle name="Normal 16 2 3 2 3 3 4" xfId="21121"/>
    <cellStyle name="Normal 16 2 3 2 3 4" xfId="21122"/>
    <cellStyle name="Normal 16 2 3 2 3 5" xfId="21123"/>
    <cellStyle name="Normal 16 2 3 2 3 6" xfId="21124"/>
    <cellStyle name="Normal 16 2 3 2 4" xfId="21125"/>
    <cellStyle name="Normal 16 2 3 2 4 2" xfId="21126"/>
    <cellStyle name="Normal 16 2 3 2 4 2 2" xfId="21127"/>
    <cellStyle name="Normal 16 2 3 2 4 2 3" xfId="21128"/>
    <cellStyle name="Normal 16 2 3 2 4 2 4" xfId="21129"/>
    <cellStyle name="Normal 16 2 3 2 4 3" xfId="21130"/>
    <cellStyle name="Normal 16 2 3 2 4 4" xfId="21131"/>
    <cellStyle name="Normal 16 2 3 2 4 5" xfId="21132"/>
    <cellStyle name="Normal 16 2 3 2 4 6" xfId="21133"/>
    <cellStyle name="Normal 16 2 3 2 5" xfId="21134"/>
    <cellStyle name="Normal 16 2 3 2 5 2" xfId="21135"/>
    <cellStyle name="Normal 16 2 3 2 5 3" xfId="21136"/>
    <cellStyle name="Normal 16 2 3 2 5 4" xfId="21137"/>
    <cellStyle name="Normal 16 2 3 2 6" xfId="21138"/>
    <cellStyle name="Normal 16 2 3 2 7" xfId="21139"/>
    <cellStyle name="Normal 16 2 3 2 8" xfId="21140"/>
    <cellStyle name="Normal 16 2 3 2 9" xfId="21141"/>
    <cellStyle name="Normal 16 2 3 3" xfId="21142"/>
    <cellStyle name="Normal 16 2 3 3 2" xfId="21143"/>
    <cellStyle name="Normal 16 2 3 3 2 2" xfId="21144"/>
    <cellStyle name="Normal 16 2 3 3 2 2 2" xfId="21145"/>
    <cellStyle name="Normal 16 2 3 3 2 2 2 2" xfId="21146"/>
    <cellStyle name="Normal 16 2 3 3 2 2 2 3" xfId="21147"/>
    <cellStyle name="Normal 16 2 3 3 2 2 2 4" xfId="21148"/>
    <cellStyle name="Normal 16 2 3 3 2 2 3" xfId="21149"/>
    <cellStyle name="Normal 16 2 3 3 2 2 4" xfId="21150"/>
    <cellStyle name="Normal 16 2 3 3 2 2 5" xfId="21151"/>
    <cellStyle name="Normal 16 2 3 3 2 3" xfId="21152"/>
    <cellStyle name="Normal 16 2 3 3 2 3 2" xfId="21153"/>
    <cellStyle name="Normal 16 2 3 3 2 3 3" xfId="21154"/>
    <cellStyle name="Normal 16 2 3 3 2 3 4" xfId="21155"/>
    <cellStyle name="Normal 16 2 3 3 2 4" xfId="21156"/>
    <cellStyle name="Normal 16 2 3 3 2 5" xfId="21157"/>
    <cellStyle name="Normal 16 2 3 3 2 6" xfId="21158"/>
    <cellStyle name="Normal 16 2 3 3 3" xfId="21159"/>
    <cellStyle name="Normal 16 2 3 3 3 2" xfId="21160"/>
    <cellStyle name="Normal 16 2 3 3 3 2 2" xfId="21161"/>
    <cellStyle name="Normal 16 2 3 3 3 2 3" xfId="21162"/>
    <cellStyle name="Normal 16 2 3 3 3 2 4" xfId="21163"/>
    <cellStyle name="Normal 16 2 3 3 3 3" xfId="21164"/>
    <cellStyle name="Normal 16 2 3 3 3 4" xfId="21165"/>
    <cellStyle name="Normal 16 2 3 3 3 5" xfId="21166"/>
    <cellStyle name="Normal 16 2 3 3 3 6" xfId="21167"/>
    <cellStyle name="Normal 16 2 3 3 4" xfId="21168"/>
    <cellStyle name="Normal 16 2 3 3 4 2" xfId="21169"/>
    <cellStyle name="Normal 16 2 3 3 4 3" xfId="21170"/>
    <cellStyle name="Normal 16 2 3 3 4 4" xfId="21171"/>
    <cellStyle name="Normal 16 2 3 3 5" xfId="21172"/>
    <cellStyle name="Normal 16 2 3 3 6" xfId="21173"/>
    <cellStyle name="Normal 16 2 3 3 7" xfId="21174"/>
    <cellStyle name="Normal 16 2 3 3 8" xfId="21175"/>
    <cellStyle name="Normal 16 2 3 4" xfId="21176"/>
    <cellStyle name="Normal 16 2 3 4 2" xfId="21177"/>
    <cellStyle name="Normal 16 2 3 4 2 2" xfId="21178"/>
    <cellStyle name="Normal 16 2 3 4 2 2 2" xfId="21179"/>
    <cellStyle name="Normal 16 2 3 4 2 2 3" xfId="21180"/>
    <cellStyle name="Normal 16 2 3 4 2 2 4" xfId="21181"/>
    <cellStyle name="Normal 16 2 3 4 2 3" xfId="21182"/>
    <cellStyle name="Normal 16 2 3 4 2 4" xfId="21183"/>
    <cellStyle name="Normal 16 2 3 4 2 5" xfId="21184"/>
    <cellStyle name="Normal 16 2 3 4 3" xfId="21185"/>
    <cellStyle name="Normal 16 2 3 4 3 2" xfId="21186"/>
    <cellStyle name="Normal 16 2 3 4 3 3" xfId="21187"/>
    <cellStyle name="Normal 16 2 3 4 3 4" xfId="21188"/>
    <cellStyle name="Normal 16 2 3 4 4" xfId="21189"/>
    <cellStyle name="Normal 16 2 3 4 5" xfId="21190"/>
    <cellStyle name="Normal 16 2 3 4 6" xfId="21191"/>
    <cellStyle name="Normal 16 2 3 5" xfId="21192"/>
    <cellStyle name="Normal 16 2 3 5 2" xfId="21193"/>
    <cellStyle name="Normal 16 2 3 5 2 2" xfId="21194"/>
    <cellStyle name="Normal 16 2 3 5 2 3" xfId="21195"/>
    <cellStyle name="Normal 16 2 3 5 2 4" xfId="21196"/>
    <cellStyle name="Normal 16 2 3 5 3" xfId="21197"/>
    <cellStyle name="Normal 16 2 3 5 4" xfId="21198"/>
    <cellStyle name="Normal 16 2 3 5 5" xfId="21199"/>
    <cellStyle name="Normal 16 2 3 5 6" xfId="21200"/>
    <cellStyle name="Normal 16 2 3 6" xfId="21201"/>
    <cellStyle name="Normal 16 2 3 6 2" xfId="21202"/>
    <cellStyle name="Normal 16 2 3 6 3" xfId="21203"/>
    <cellStyle name="Normal 16 2 3 6 4" xfId="21204"/>
    <cellStyle name="Normal 16 2 3 7" xfId="21205"/>
    <cellStyle name="Normal 16 2 3 8" xfId="21206"/>
    <cellStyle name="Normal 16 2 3 9" xfId="21207"/>
    <cellStyle name="Normal 16 2 4" xfId="21208"/>
    <cellStyle name="Normal 16 2 4 2" xfId="21209"/>
    <cellStyle name="Normal 16 2 4 2 2" xfId="21210"/>
    <cellStyle name="Normal 16 2 4 2 2 2" xfId="21211"/>
    <cellStyle name="Normal 16 2 4 2 2 2 2" xfId="21212"/>
    <cellStyle name="Normal 16 2 4 2 2 2 2 2" xfId="21213"/>
    <cellStyle name="Normal 16 2 4 2 2 2 2 3" xfId="21214"/>
    <cellStyle name="Normal 16 2 4 2 2 2 2 4" xfId="21215"/>
    <cellStyle name="Normal 16 2 4 2 2 2 3" xfId="21216"/>
    <cellStyle name="Normal 16 2 4 2 2 2 4" xfId="21217"/>
    <cellStyle name="Normal 16 2 4 2 2 2 5" xfId="21218"/>
    <cellStyle name="Normal 16 2 4 2 2 3" xfId="21219"/>
    <cellStyle name="Normal 16 2 4 2 2 3 2" xfId="21220"/>
    <cellStyle name="Normal 16 2 4 2 2 3 3" xfId="21221"/>
    <cellStyle name="Normal 16 2 4 2 2 3 4" xfId="21222"/>
    <cellStyle name="Normal 16 2 4 2 2 4" xfId="21223"/>
    <cellStyle name="Normal 16 2 4 2 2 5" xfId="21224"/>
    <cellStyle name="Normal 16 2 4 2 2 6" xfId="21225"/>
    <cellStyle name="Normal 16 2 4 2 3" xfId="21226"/>
    <cellStyle name="Normal 16 2 4 2 3 2" xfId="21227"/>
    <cellStyle name="Normal 16 2 4 2 3 2 2" xfId="21228"/>
    <cellStyle name="Normal 16 2 4 2 3 2 3" xfId="21229"/>
    <cellStyle name="Normal 16 2 4 2 3 2 4" xfId="21230"/>
    <cellStyle name="Normal 16 2 4 2 3 3" xfId="21231"/>
    <cellStyle name="Normal 16 2 4 2 3 4" xfId="21232"/>
    <cellStyle name="Normal 16 2 4 2 3 5" xfId="21233"/>
    <cellStyle name="Normal 16 2 4 2 3 6" xfId="21234"/>
    <cellStyle name="Normal 16 2 4 2 4" xfId="21235"/>
    <cellStyle name="Normal 16 2 4 2 4 2" xfId="21236"/>
    <cellStyle name="Normal 16 2 4 2 4 3" xfId="21237"/>
    <cellStyle name="Normal 16 2 4 2 4 4" xfId="21238"/>
    <cellStyle name="Normal 16 2 4 2 5" xfId="21239"/>
    <cellStyle name="Normal 16 2 4 2 6" xfId="21240"/>
    <cellStyle name="Normal 16 2 4 2 7" xfId="21241"/>
    <cellStyle name="Normal 16 2 4 2 8" xfId="21242"/>
    <cellStyle name="Normal 16 2 4 3" xfId="21243"/>
    <cellStyle name="Normal 16 2 4 3 2" xfId="21244"/>
    <cellStyle name="Normal 16 2 4 3 2 2" xfId="21245"/>
    <cellStyle name="Normal 16 2 4 3 2 2 2" xfId="21246"/>
    <cellStyle name="Normal 16 2 4 3 2 2 3" xfId="21247"/>
    <cellStyle name="Normal 16 2 4 3 2 2 4" xfId="21248"/>
    <cellStyle name="Normal 16 2 4 3 2 3" xfId="21249"/>
    <cellStyle name="Normal 16 2 4 3 2 4" xfId="21250"/>
    <cellStyle name="Normal 16 2 4 3 2 5" xfId="21251"/>
    <cellStyle name="Normal 16 2 4 3 3" xfId="21252"/>
    <cellStyle name="Normal 16 2 4 3 3 2" xfId="21253"/>
    <cellStyle name="Normal 16 2 4 3 3 3" xfId="21254"/>
    <cellStyle name="Normal 16 2 4 3 3 4" xfId="21255"/>
    <cellStyle name="Normal 16 2 4 3 4" xfId="21256"/>
    <cellStyle name="Normal 16 2 4 3 5" xfId="21257"/>
    <cellStyle name="Normal 16 2 4 3 6" xfId="21258"/>
    <cellStyle name="Normal 16 2 4 4" xfId="21259"/>
    <cellStyle name="Normal 16 2 4 4 2" xfId="21260"/>
    <cellStyle name="Normal 16 2 4 4 2 2" xfId="21261"/>
    <cellStyle name="Normal 16 2 4 4 2 3" xfId="21262"/>
    <cellStyle name="Normal 16 2 4 4 2 4" xfId="21263"/>
    <cellStyle name="Normal 16 2 4 4 3" xfId="21264"/>
    <cellStyle name="Normal 16 2 4 4 4" xfId="21265"/>
    <cellStyle name="Normal 16 2 4 4 5" xfId="21266"/>
    <cellStyle name="Normal 16 2 4 4 6" xfId="21267"/>
    <cellStyle name="Normal 16 2 4 5" xfId="21268"/>
    <cellStyle name="Normal 16 2 4 5 2" xfId="21269"/>
    <cellStyle name="Normal 16 2 4 5 3" xfId="21270"/>
    <cellStyle name="Normal 16 2 4 5 4" xfId="21271"/>
    <cellStyle name="Normal 16 2 4 6" xfId="21272"/>
    <cellStyle name="Normal 16 2 4 7" xfId="21273"/>
    <cellStyle name="Normal 16 2 4 8" xfId="21274"/>
    <cellStyle name="Normal 16 2 4 9" xfId="21275"/>
    <cellStyle name="Normal 16 2 5" xfId="21276"/>
    <cellStyle name="Normal 16 2 5 2" xfId="21277"/>
    <cellStyle name="Normal 16 2 5 2 2" xfId="21278"/>
    <cellStyle name="Normal 16 2 5 2 2 2" xfId="21279"/>
    <cellStyle name="Normal 16 2 5 2 2 3" xfId="21280"/>
    <cellStyle name="Normal 16 2 5 2 2 4" xfId="21281"/>
    <cellStyle name="Normal 16 2 5 2 3" xfId="21282"/>
    <cellStyle name="Normal 16 2 5 2 4" xfId="21283"/>
    <cellStyle name="Normal 16 2 5 2 5" xfId="21284"/>
    <cellStyle name="Normal 16 2 5 2 6" xfId="21285"/>
    <cellStyle name="Normal 16 2 5 3" xfId="21286"/>
    <cellStyle name="Normal 16 2 5 3 2" xfId="21287"/>
    <cellStyle name="Normal 16 2 5 3 3" xfId="21288"/>
    <cellStyle name="Normal 16 2 5 3 4" xfId="21289"/>
    <cellStyle name="Normal 16 2 5 4" xfId="21290"/>
    <cellStyle name="Normal 16 2 5 5" xfId="21291"/>
    <cellStyle name="Normal 16 2 5 6" xfId="21292"/>
    <cellStyle name="Normal 16 2 5 7" xfId="21293"/>
    <cellStyle name="Normal 16 2_Rec Tributaria" xfId="21294"/>
    <cellStyle name="Normal 16 3" xfId="21295"/>
    <cellStyle name="Normal 16 3 2" xfId="21296"/>
    <cellStyle name="Normal 16 3 2 2" xfId="21297"/>
    <cellStyle name="Normal 16 3 2 2 2" xfId="21298"/>
    <cellStyle name="Normal 16 3 2 2 2 2" xfId="21299"/>
    <cellStyle name="Normal 16 3 2 2 2 2 2" xfId="21300"/>
    <cellStyle name="Normal 16 3 2 2 2 2 2 2" xfId="21301"/>
    <cellStyle name="Normal 16 3 2 2 2 2 2 3" xfId="21302"/>
    <cellStyle name="Normal 16 3 2 2 2 2 2 4" xfId="21303"/>
    <cellStyle name="Normal 16 3 2 2 2 2 3" xfId="21304"/>
    <cellStyle name="Normal 16 3 2 2 2 2 4" xfId="21305"/>
    <cellStyle name="Normal 16 3 2 2 2 2 5" xfId="21306"/>
    <cellStyle name="Normal 16 3 2 2 2 3" xfId="21307"/>
    <cellStyle name="Normal 16 3 2 2 2 3 2" xfId="21308"/>
    <cellStyle name="Normal 16 3 2 2 2 3 3" xfId="21309"/>
    <cellStyle name="Normal 16 3 2 2 2 3 4" xfId="21310"/>
    <cellStyle name="Normal 16 3 2 2 2 4" xfId="21311"/>
    <cellStyle name="Normal 16 3 2 2 2 5" xfId="21312"/>
    <cellStyle name="Normal 16 3 2 2 2 6" xfId="21313"/>
    <cellStyle name="Normal 16 3 2 2 3" xfId="21314"/>
    <cellStyle name="Normal 16 3 2 2 3 2" xfId="21315"/>
    <cellStyle name="Normal 16 3 2 2 3 2 2" xfId="21316"/>
    <cellStyle name="Normal 16 3 2 2 3 2 3" xfId="21317"/>
    <cellStyle name="Normal 16 3 2 2 3 2 4" xfId="21318"/>
    <cellStyle name="Normal 16 3 2 2 3 3" xfId="21319"/>
    <cellStyle name="Normal 16 3 2 2 3 4" xfId="21320"/>
    <cellStyle name="Normal 16 3 2 2 3 5" xfId="21321"/>
    <cellStyle name="Normal 16 3 2 2 3 6" xfId="21322"/>
    <cellStyle name="Normal 16 3 2 2 4" xfId="21323"/>
    <cellStyle name="Normal 16 3 2 2 4 2" xfId="21324"/>
    <cellStyle name="Normal 16 3 2 2 4 3" xfId="21325"/>
    <cellStyle name="Normal 16 3 2 2 4 4" xfId="21326"/>
    <cellStyle name="Normal 16 3 2 2 5" xfId="21327"/>
    <cellStyle name="Normal 16 3 2 2 6" xfId="21328"/>
    <cellStyle name="Normal 16 3 2 2 7" xfId="21329"/>
    <cellStyle name="Normal 16 3 2 2 8" xfId="21330"/>
    <cellStyle name="Normal 16 3 2 3" xfId="21331"/>
    <cellStyle name="Normal 16 3 2 3 2" xfId="21332"/>
    <cellStyle name="Normal 16 3 2 3 2 2" xfId="21333"/>
    <cellStyle name="Normal 16 3 2 3 2 2 2" xfId="21334"/>
    <cellStyle name="Normal 16 3 2 3 2 2 3" xfId="21335"/>
    <cellStyle name="Normal 16 3 2 3 2 2 4" xfId="21336"/>
    <cellStyle name="Normal 16 3 2 3 2 3" xfId="21337"/>
    <cellStyle name="Normal 16 3 2 3 2 4" xfId="21338"/>
    <cellStyle name="Normal 16 3 2 3 2 5" xfId="21339"/>
    <cellStyle name="Normal 16 3 2 3 3" xfId="21340"/>
    <cellStyle name="Normal 16 3 2 3 3 2" xfId="21341"/>
    <cellStyle name="Normal 16 3 2 3 3 3" xfId="21342"/>
    <cellStyle name="Normal 16 3 2 3 3 4" xfId="21343"/>
    <cellStyle name="Normal 16 3 2 3 4" xfId="21344"/>
    <cellStyle name="Normal 16 3 2 3 5" xfId="21345"/>
    <cellStyle name="Normal 16 3 2 3 6" xfId="21346"/>
    <cellStyle name="Normal 16 3 2 4" xfId="21347"/>
    <cellStyle name="Normal 16 3 2 4 2" xfId="21348"/>
    <cellStyle name="Normal 16 3 2 4 2 2" xfId="21349"/>
    <cellStyle name="Normal 16 3 2 4 2 3" xfId="21350"/>
    <cellStyle name="Normal 16 3 2 4 2 4" xfId="21351"/>
    <cellStyle name="Normal 16 3 2 4 3" xfId="21352"/>
    <cellStyle name="Normal 16 3 2 4 4" xfId="21353"/>
    <cellStyle name="Normal 16 3 2 4 5" xfId="21354"/>
    <cellStyle name="Normal 16 3 2 4 6" xfId="21355"/>
    <cellStyle name="Normal 16 3 2 5" xfId="21356"/>
    <cellStyle name="Normal 16 3 2 5 2" xfId="21357"/>
    <cellStyle name="Normal 16 3 2 5 3" xfId="21358"/>
    <cellStyle name="Normal 16 3 2 5 4" xfId="21359"/>
    <cellStyle name="Normal 16 3 2 6" xfId="21360"/>
    <cellStyle name="Normal 16 3 2 7" xfId="21361"/>
    <cellStyle name="Normal 16 3 2 8" xfId="21362"/>
    <cellStyle name="Normal 16 3 2 9" xfId="21363"/>
    <cellStyle name="Normal 16 3 3" xfId="21364"/>
    <cellStyle name="Normal 16 3 3 2" xfId="21365"/>
    <cellStyle name="Normal 16 3 3 2 2" xfId="21366"/>
    <cellStyle name="Normal 16 3 3 2 2 2" xfId="21367"/>
    <cellStyle name="Normal 16 3 3 2 2 3" xfId="21368"/>
    <cellStyle name="Normal 16 3 3 2 2 4" xfId="21369"/>
    <cellStyle name="Normal 16 3 3 2 3" xfId="21370"/>
    <cellStyle name="Normal 16 3 3 2 4" xfId="21371"/>
    <cellStyle name="Normal 16 3 3 2 5" xfId="21372"/>
    <cellStyle name="Normal 16 3 3 2 6" xfId="21373"/>
    <cellStyle name="Normal 16 3 3 3" xfId="21374"/>
    <cellStyle name="Normal 16 3 3 3 2" xfId="21375"/>
    <cellStyle name="Normal 16 3 3 3 3" xfId="21376"/>
    <cellStyle name="Normal 16 3 3 3 4" xfId="21377"/>
    <cellStyle name="Normal 16 3 3 4" xfId="21378"/>
    <cellStyle name="Normal 16 3 3 5" xfId="21379"/>
    <cellStyle name="Normal 16 3 3 6" xfId="21380"/>
    <cellStyle name="Normal 16 3 3 7" xfId="21381"/>
    <cellStyle name="Normal 16 4" xfId="21382"/>
    <cellStyle name="Normal 16 5" xfId="21383"/>
    <cellStyle name="Normal 16 6" xfId="21384"/>
    <cellStyle name="Normal 16 7" xfId="21385"/>
    <cellStyle name="Normal 16 8" xfId="21386"/>
    <cellStyle name="Normal 16 9" xfId="21387"/>
    <cellStyle name="Normal 16 9 10" xfId="21388"/>
    <cellStyle name="Normal 16 9 11" xfId="21389"/>
    <cellStyle name="Normal 16 9 12" xfId="21390"/>
    <cellStyle name="Normal 16 9 13" xfId="21391"/>
    <cellStyle name="Normal 16 9 2" xfId="21392"/>
    <cellStyle name="Normal 16 9 2 10" xfId="21393"/>
    <cellStyle name="Normal 16 9 2 2" xfId="21394"/>
    <cellStyle name="Normal 16 9 2 2 2" xfId="21395"/>
    <cellStyle name="Normal 16 9 2 2 2 2" xfId="21396"/>
    <cellStyle name="Normal 16 9 2 2 2 2 2" xfId="21397"/>
    <cellStyle name="Normal 16 9 2 2 2 2 2 2" xfId="21398"/>
    <cellStyle name="Normal 16 9 2 2 2 2 2 2 2" xfId="21399"/>
    <cellStyle name="Normal 16 9 2 2 2 2 2 2 3" xfId="21400"/>
    <cellStyle name="Normal 16 9 2 2 2 2 2 2 4" xfId="21401"/>
    <cellStyle name="Normal 16 9 2 2 2 2 2 3" xfId="21402"/>
    <cellStyle name="Normal 16 9 2 2 2 2 2 4" xfId="21403"/>
    <cellStyle name="Normal 16 9 2 2 2 2 2 5" xfId="21404"/>
    <cellStyle name="Normal 16 9 2 2 2 2 3" xfId="21405"/>
    <cellStyle name="Normal 16 9 2 2 2 2 3 2" xfId="21406"/>
    <cellStyle name="Normal 16 9 2 2 2 2 3 3" xfId="21407"/>
    <cellStyle name="Normal 16 9 2 2 2 2 3 4" xfId="21408"/>
    <cellStyle name="Normal 16 9 2 2 2 2 4" xfId="21409"/>
    <cellStyle name="Normal 16 9 2 2 2 2 5" xfId="21410"/>
    <cellStyle name="Normal 16 9 2 2 2 2 6" xfId="21411"/>
    <cellStyle name="Normal 16 9 2 2 2 3" xfId="21412"/>
    <cellStyle name="Normal 16 9 2 2 2 3 2" xfId="21413"/>
    <cellStyle name="Normal 16 9 2 2 2 3 2 2" xfId="21414"/>
    <cellStyle name="Normal 16 9 2 2 2 3 2 3" xfId="21415"/>
    <cellStyle name="Normal 16 9 2 2 2 3 2 4" xfId="21416"/>
    <cellStyle name="Normal 16 9 2 2 2 3 3" xfId="21417"/>
    <cellStyle name="Normal 16 9 2 2 2 3 4" xfId="21418"/>
    <cellStyle name="Normal 16 9 2 2 2 3 5" xfId="21419"/>
    <cellStyle name="Normal 16 9 2 2 2 3 6" xfId="21420"/>
    <cellStyle name="Normal 16 9 2 2 2 4" xfId="21421"/>
    <cellStyle name="Normal 16 9 2 2 2 4 2" xfId="21422"/>
    <cellStyle name="Normal 16 9 2 2 2 4 3" xfId="21423"/>
    <cellStyle name="Normal 16 9 2 2 2 4 4" xfId="21424"/>
    <cellStyle name="Normal 16 9 2 2 2 5" xfId="21425"/>
    <cellStyle name="Normal 16 9 2 2 2 6" xfId="21426"/>
    <cellStyle name="Normal 16 9 2 2 2 7" xfId="21427"/>
    <cellStyle name="Normal 16 9 2 2 2 8" xfId="21428"/>
    <cellStyle name="Normal 16 9 2 2 3" xfId="21429"/>
    <cellStyle name="Normal 16 9 2 2 3 2" xfId="21430"/>
    <cellStyle name="Normal 16 9 2 2 3 2 2" xfId="21431"/>
    <cellStyle name="Normal 16 9 2 2 3 2 2 2" xfId="21432"/>
    <cellStyle name="Normal 16 9 2 2 3 2 2 3" xfId="21433"/>
    <cellStyle name="Normal 16 9 2 2 3 2 2 4" xfId="21434"/>
    <cellStyle name="Normal 16 9 2 2 3 2 3" xfId="21435"/>
    <cellStyle name="Normal 16 9 2 2 3 2 4" xfId="21436"/>
    <cellStyle name="Normal 16 9 2 2 3 2 5" xfId="21437"/>
    <cellStyle name="Normal 16 9 2 2 3 3" xfId="21438"/>
    <cellStyle name="Normal 16 9 2 2 3 3 2" xfId="21439"/>
    <cellStyle name="Normal 16 9 2 2 3 3 3" xfId="21440"/>
    <cellStyle name="Normal 16 9 2 2 3 3 4" xfId="21441"/>
    <cellStyle name="Normal 16 9 2 2 3 4" xfId="21442"/>
    <cellStyle name="Normal 16 9 2 2 3 5" xfId="21443"/>
    <cellStyle name="Normal 16 9 2 2 3 6" xfId="21444"/>
    <cellStyle name="Normal 16 9 2 2 4" xfId="21445"/>
    <cellStyle name="Normal 16 9 2 2 4 2" xfId="21446"/>
    <cellStyle name="Normal 16 9 2 2 4 2 2" xfId="21447"/>
    <cellStyle name="Normal 16 9 2 2 4 2 3" xfId="21448"/>
    <cellStyle name="Normal 16 9 2 2 4 2 4" xfId="21449"/>
    <cellStyle name="Normal 16 9 2 2 4 3" xfId="21450"/>
    <cellStyle name="Normal 16 9 2 2 4 4" xfId="21451"/>
    <cellStyle name="Normal 16 9 2 2 4 5" xfId="21452"/>
    <cellStyle name="Normal 16 9 2 2 4 6" xfId="21453"/>
    <cellStyle name="Normal 16 9 2 2 5" xfId="21454"/>
    <cellStyle name="Normal 16 9 2 2 5 2" xfId="21455"/>
    <cellStyle name="Normal 16 9 2 2 5 3" xfId="21456"/>
    <cellStyle name="Normal 16 9 2 2 5 4" xfId="21457"/>
    <cellStyle name="Normal 16 9 2 2 6" xfId="21458"/>
    <cellStyle name="Normal 16 9 2 2 7" xfId="21459"/>
    <cellStyle name="Normal 16 9 2 2 8" xfId="21460"/>
    <cellStyle name="Normal 16 9 2 2 9" xfId="21461"/>
    <cellStyle name="Normal 16 9 2 3" xfId="21462"/>
    <cellStyle name="Normal 16 9 2 3 2" xfId="21463"/>
    <cellStyle name="Normal 16 9 2 3 2 2" xfId="21464"/>
    <cellStyle name="Normal 16 9 2 3 2 2 2" xfId="21465"/>
    <cellStyle name="Normal 16 9 2 3 2 2 2 2" xfId="21466"/>
    <cellStyle name="Normal 16 9 2 3 2 2 2 3" xfId="21467"/>
    <cellStyle name="Normal 16 9 2 3 2 2 2 4" xfId="21468"/>
    <cellStyle name="Normal 16 9 2 3 2 2 3" xfId="21469"/>
    <cellStyle name="Normal 16 9 2 3 2 2 4" xfId="21470"/>
    <cellStyle name="Normal 16 9 2 3 2 2 5" xfId="21471"/>
    <cellStyle name="Normal 16 9 2 3 2 3" xfId="21472"/>
    <cellStyle name="Normal 16 9 2 3 2 3 2" xfId="21473"/>
    <cellStyle name="Normal 16 9 2 3 2 3 3" xfId="21474"/>
    <cellStyle name="Normal 16 9 2 3 2 3 4" xfId="21475"/>
    <cellStyle name="Normal 16 9 2 3 2 4" xfId="21476"/>
    <cellStyle name="Normal 16 9 2 3 2 5" xfId="21477"/>
    <cellStyle name="Normal 16 9 2 3 2 6" xfId="21478"/>
    <cellStyle name="Normal 16 9 2 3 3" xfId="21479"/>
    <cellStyle name="Normal 16 9 2 3 3 2" xfId="21480"/>
    <cellStyle name="Normal 16 9 2 3 3 2 2" xfId="21481"/>
    <cellStyle name="Normal 16 9 2 3 3 2 3" xfId="21482"/>
    <cellStyle name="Normal 16 9 2 3 3 2 4" xfId="21483"/>
    <cellStyle name="Normal 16 9 2 3 3 3" xfId="21484"/>
    <cellStyle name="Normal 16 9 2 3 3 4" xfId="21485"/>
    <cellStyle name="Normal 16 9 2 3 3 5" xfId="21486"/>
    <cellStyle name="Normal 16 9 2 3 3 6" xfId="21487"/>
    <cellStyle name="Normal 16 9 2 3 4" xfId="21488"/>
    <cellStyle name="Normal 16 9 2 3 4 2" xfId="21489"/>
    <cellStyle name="Normal 16 9 2 3 4 3" xfId="21490"/>
    <cellStyle name="Normal 16 9 2 3 4 4" xfId="21491"/>
    <cellStyle name="Normal 16 9 2 3 5" xfId="21492"/>
    <cellStyle name="Normal 16 9 2 3 6" xfId="21493"/>
    <cellStyle name="Normal 16 9 2 3 7" xfId="21494"/>
    <cellStyle name="Normal 16 9 2 3 8" xfId="21495"/>
    <cellStyle name="Normal 16 9 2 4" xfId="21496"/>
    <cellStyle name="Normal 16 9 2 4 2" xfId="21497"/>
    <cellStyle name="Normal 16 9 2 4 2 2" xfId="21498"/>
    <cellStyle name="Normal 16 9 2 4 2 2 2" xfId="21499"/>
    <cellStyle name="Normal 16 9 2 4 2 2 3" xfId="21500"/>
    <cellStyle name="Normal 16 9 2 4 2 2 4" xfId="21501"/>
    <cellStyle name="Normal 16 9 2 4 2 3" xfId="21502"/>
    <cellStyle name="Normal 16 9 2 4 2 4" xfId="21503"/>
    <cellStyle name="Normal 16 9 2 4 2 5" xfId="21504"/>
    <cellStyle name="Normal 16 9 2 4 3" xfId="21505"/>
    <cellStyle name="Normal 16 9 2 4 3 2" xfId="21506"/>
    <cellStyle name="Normal 16 9 2 4 3 3" xfId="21507"/>
    <cellStyle name="Normal 16 9 2 4 3 4" xfId="21508"/>
    <cellStyle name="Normal 16 9 2 4 4" xfId="21509"/>
    <cellStyle name="Normal 16 9 2 4 5" xfId="21510"/>
    <cellStyle name="Normal 16 9 2 4 6" xfId="21511"/>
    <cellStyle name="Normal 16 9 2 5" xfId="21512"/>
    <cellStyle name="Normal 16 9 2 5 2" xfId="21513"/>
    <cellStyle name="Normal 16 9 2 5 2 2" xfId="21514"/>
    <cellStyle name="Normal 16 9 2 5 2 3" xfId="21515"/>
    <cellStyle name="Normal 16 9 2 5 2 4" xfId="21516"/>
    <cellStyle name="Normal 16 9 2 5 3" xfId="21517"/>
    <cellStyle name="Normal 16 9 2 5 4" xfId="21518"/>
    <cellStyle name="Normal 16 9 2 5 5" xfId="21519"/>
    <cellStyle name="Normal 16 9 2 5 6" xfId="21520"/>
    <cellStyle name="Normal 16 9 2 6" xfId="21521"/>
    <cellStyle name="Normal 16 9 2 6 2" xfId="21522"/>
    <cellStyle name="Normal 16 9 2 6 3" xfId="21523"/>
    <cellStyle name="Normal 16 9 2 6 4" xfId="21524"/>
    <cellStyle name="Normal 16 9 2 7" xfId="21525"/>
    <cellStyle name="Normal 16 9 2 8" xfId="21526"/>
    <cellStyle name="Normal 16 9 2 9" xfId="21527"/>
    <cellStyle name="Normal 16 9 3" xfId="21528"/>
    <cellStyle name="Normal 16 9 3 2" xfId="21529"/>
    <cellStyle name="Normal 16 9 3 2 2" xfId="21530"/>
    <cellStyle name="Normal 16 9 3 2 2 2" xfId="21531"/>
    <cellStyle name="Normal 16 9 3 2 2 2 2" xfId="21532"/>
    <cellStyle name="Normal 16 9 3 2 2 2 2 2" xfId="21533"/>
    <cellStyle name="Normal 16 9 3 2 2 2 2 3" xfId="21534"/>
    <cellStyle name="Normal 16 9 3 2 2 2 2 4" xfId="21535"/>
    <cellStyle name="Normal 16 9 3 2 2 2 3" xfId="21536"/>
    <cellStyle name="Normal 16 9 3 2 2 2 4" xfId="21537"/>
    <cellStyle name="Normal 16 9 3 2 2 2 5" xfId="21538"/>
    <cellStyle name="Normal 16 9 3 2 2 3" xfId="21539"/>
    <cellStyle name="Normal 16 9 3 2 2 3 2" xfId="21540"/>
    <cellStyle name="Normal 16 9 3 2 2 3 3" xfId="21541"/>
    <cellStyle name="Normal 16 9 3 2 2 3 4" xfId="21542"/>
    <cellStyle name="Normal 16 9 3 2 2 4" xfId="21543"/>
    <cellStyle name="Normal 16 9 3 2 2 5" xfId="21544"/>
    <cellStyle name="Normal 16 9 3 2 2 6" xfId="21545"/>
    <cellStyle name="Normal 16 9 3 2 3" xfId="21546"/>
    <cellStyle name="Normal 16 9 3 2 3 2" xfId="21547"/>
    <cellStyle name="Normal 16 9 3 2 3 2 2" xfId="21548"/>
    <cellStyle name="Normal 16 9 3 2 3 2 3" xfId="21549"/>
    <cellStyle name="Normal 16 9 3 2 3 2 4" xfId="21550"/>
    <cellStyle name="Normal 16 9 3 2 3 3" xfId="21551"/>
    <cellStyle name="Normal 16 9 3 2 3 4" xfId="21552"/>
    <cellStyle name="Normal 16 9 3 2 3 5" xfId="21553"/>
    <cellStyle name="Normal 16 9 3 2 3 6" xfId="21554"/>
    <cellStyle name="Normal 16 9 3 2 4" xfId="21555"/>
    <cellStyle name="Normal 16 9 3 2 4 2" xfId="21556"/>
    <cellStyle name="Normal 16 9 3 2 4 3" xfId="21557"/>
    <cellStyle name="Normal 16 9 3 2 4 4" xfId="21558"/>
    <cellStyle name="Normal 16 9 3 2 5" xfId="21559"/>
    <cellStyle name="Normal 16 9 3 2 6" xfId="21560"/>
    <cellStyle name="Normal 16 9 3 2 7" xfId="21561"/>
    <cellStyle name="Normal 16 9 3 2 8" xfId="21562"/>
    <cellStyle name="Normal 16 9 3 3" xfId="21563"/>
    <cellStyle name="Normal 16 9 3 3 2" xfId="21564"/>
    <cellStyle name="Normal 16 9 3 3 2 2" xfId="21565"/>
    <cellStyle name="Normal 16 9 3 3 2 2 2" xfId="21566"/>
    <cellStyle name="Normal 16 9 3 3 2 2 3" xfId="21567"/>
    <cellStyle name="Normal 16 9 3 3 2 2 4" xfId="21568"/>
    <cellStyle name="Normal 16 9 3 3 2 3" xfId="21569"/>
    <cellStyle name="Normal 16 9 3 3 2 4" xfId="21570"/>
    <cellStyle name="Normal 16 9 3 3 2 5" xfId="21571"/>
    <cellStyle name="Normal 16 9 3 3 3" xfId="21572"/>
    <cellStyle name="Normal 16 9 3 3 3 2" xfId="21573"/>
    <cellStyle name="Normal 16 9 3 3 3 3" xfId="21574"/>
    <cellStyle name="Normal 16 9 3 3 3 4" xfId="21575"/>
    <cellStyle name="Normal 16 9 3 3 4" xfId="21576"/>
    <cellStyle name="Normal 16 9 3 3 5" xfId="21577"/>
    <cellStyle name="Normal 16 9 3 3 6" xfId="21578"/>
    <cellStyle name="Normal 16 9 3 4" xfId="21579"/>
    <cellStyle name="Normal 16 9 3 4 2" xfId="21580"/>
    <cellStyle name="Normal 16 9 3 4 2 2" xfId="21581"/>
    <cellStyle name="Normal 16 9 3 4 2 3" xfId="21582"/>
    <cellStyle name="Normal 16 9 3 4 2 4" xfId="21583"/>
    <cellStyle name="Normal 16 9 3 4 3" xfId="21584"/>
    <cellStyle name="Normal 16 9 3 4 4" xfId="21585"/>
    <cellStyle name="Normal 16 9 3 4 5" xfId="21586"/>
    <cellStyle name="Normal 16 9 3 4 6" xfId="21587"/>
    <cellStyle name="Normal 16 9 3 5" xfId="21588"/>
    <cellStyle name="Normal 16 9 3 5 2" xfId="21589"/>
    <cellStyle name="Normal 16 9 3 5 3" xfId="21590"/>
    <cellStyle name="Normal 16 9 3 5 4" xfId="21591"/>
    <cellStyle name="Normal 16 9 3 6" xfId="21592"/>
    <cellStyle name="Normal 16 9 3 7" xfId="21593"/>
    <cellStyle name="Normal 16 9 3 8" xfId="21594"/>
    <cellStyle name="Normal 16 9 3 9" xfId="21595"/>
    <cellStyle name="Normal 16 9 4" xfId="21596"/>
    <cellStyle name="Normal 16 9 4 2" xfId="21597"/>
    <cellStyle name="Normal 16 9 4 2 2" xfId="21598"/>
    <cellStyle name="Normal 16 9 4 2 2 2" xfId="21599"/>
    <cellStyle name="Normal 16 9 4 2 2 2 2" xfId="21600"/>
    <cellStyle name="Normal 16 9 4 2 2 2 2 2" xfId="21601"/>
    <cellStyle name="Normal 16 9 4 2 2 2 2 3" xfId="21602"/>
    <cellStyle name="Normal 16 9 4 2 2 2 2 4" xfId="21603"/>
    <cellStyle name="Normal 16 9 4 2 2 2 3" xfId="21604"/>
    <cellStyle name="Normal 16 9 4 2 2 2 4" xfId="21605"/>
    <cellStyle name="Normal 16 9 4 2 2 2 5" xfId="21606"/>
    <cellStyle name="Normal 16 9 4 2 2 3" xfId="21607"/>
    <cellStyle name="Normal 16 9 4 2 2 3 2" xfId="21608"/>
    <cellStyle name="Normal 16 9 4 2 2 3 3" xfId="21609"/>
    <cellStyle name="Normal 16 9 4 2 2 3 4" xfId="21610"/>
    <cellStyle name="Normal 16 9 4 2 2 4" xfId="21611"/>
    <cellStyle name="Normal 16 9 4 2 2 5" xfId="21612"/>
    <cellStyle name="Normal 16 9 4 2 2 6" xfId="21613"/>
    <cellStyle name="Normal 16 9 4 2 3" xfId="21614"/>
    <cellStyle name="Normal 16 9 4 2 3 2" xfId="21615"/>
    <cellStyle name="Normal 16 9 4 2 3 2 2" xfId="21616"/>
    <cellStyle name="Normal 16 9 4 2 3 2 3" xfId="21617"/>
    <cellStyle name="Normal 16 9 4 2 3 2 4" xfId="21618"/>
    <cellStyle name="Normal 16 9 4 2 3 3" xfId="21619"/>
    <cellStyle name="Normal 16 9 4 2 3 4" xfId="21620"/>
    <cellStyle name="Normal 16 9 4 2 3 5" xfId="21621"/>
    <cellStyle name="Normal 16 9 4 2 3 6" xfId="21622"/>
    <cellStyle name="Normal 16 9 4 2 4" xfId="21623"/>
    <cellStyle name="Normal 16 9 4 2 4 2" xfId="21624"/>
    <cellStyle name="Normal 16 9 4 2 4 3" xfId="21625"/>
    <cellStyle name="Normal 16 9 4 2 4 4" xfId="21626"/>
    <cellStyle name="Normal 16 9 4 2 5" xfId="21627"/>
    <cellStyle name="Normal 16 9 4 2 6" xfId="21628"/>
    <cellStyle name="Normal 16 9 4 2 7" xfId="21629"/>
    <cellStyle name="Normal 16 9 4 2 8" xfId="21630"/>
    <cellStyle name="Normal 16 9 4 3" xfId="21631"/>
    <cellStyle name="Normal 16 9 4 3 2" xfId="21632"/>
    <cellStyle name="Normal 16 9 4 3 2 2" xfId="21633"/>
    <cellStyle name="Normal 16 9 4 3 2 2 2" xfId="21634"/>
    <cellStyle name="Normal 16 9 4 3 2 2 3" xfId="21635"/>
    <cellStyle name="Normal 16 9 4 3 2 2 4" xfId="21636"/>
    <cellStyle name="Normal 16 9 4 3 2 3" xfId="21637"/>
    <cellStyle name="Normal 16 9 4 3 2 4" xfId="21638"/>
    <cellStyle name="Normal 16 9 4 3 2 5" xfId="21639"/>
    <cellStyle name="Normal 16 9 4 3 3" xfId="21640"/>
    <cellStyle name="Normal 16 9 4 3 3 2" xfId="21641"/>
    <cellStyle name="Normal 16 9 4 3 3 3" xfId="21642"/>
    <cellStyle name="Normal 16 9 4 3 3 4" xfId="21643"/>
    <cellStyle name="Normal 16 9 4 3 4" xfId="21644"/>
    <cellStyle name="Normal 16 9 4 3 5" xfId="21645"/>
    <cellStyle name="Normal 16 9 4 3 6" xfId="21646"/>
    <cellStyle name="Normal 16 9 4 4" xfId="21647"/>
    <cellStyle name="Normal 16 9 4 4 2" xfId="21648"/>
    <cellStyle name="Normal 16 9 4 4 2 2" xfId="21649"/>
    <cellStyle name="Normal 16 9 4 4 2 3" xfId="21650"/>
    <cellStyle name="Normal 16 9 4 4 2 4" xfId="21651"/>
    <cellStyle name="Normal 16 9 4 4 3" xfId="21652"/>
    <cellStyle name="Normal 16 9 4 4 4" xfId="21653"/>
    <cellStyle name="Normal 16 9 4 4 5" xfId="21654"/>
    <cellStyle name="Normal 16 9 4 4 6" xfId="21655"/>
    <cellStyle name="Normal 16 9 4 5" xfId="21656"/>
    <cellStyle name="Normal 16 9 4 5 2" xfId="21657"/>
    <cellStyle name="Normal 16 9 4 5 3" xfId="21658"/>
    <cellStyle name="Normal 16 9 4 5 4" xfId="21659"/>
    <cellStyle name="Normal 16 9 4 6" xfId="21660"/>
    <cellStyle name="Normal 16 9 4 7" xfId="21661"/>
    <cellStyle name="Normal 16 9 4 8" xfId="21662"/>
    <cellStyle name="Normal 16 9 4 9" xfId="21663"/>
    <cellStyle name="Normal 16 9 5" xfId="21664"/>
    <cellStyle name="Normal 16 9 5 2" xfId="21665"/>
    <cellStyle name="Normal 16 9 5 2 2" xfId="21666"/>
    <cellStyle name="Normal 16 9 5 2 2 2" xfId="21667"/>
    <cellStyle name="Normal 16 9 5 2 2 2 2" xfId="21668"/>
    <cellStyle name="Normal 16 9 5 2 2 2 2 2" xfId="21669"/>
    <cellStyle name="Normal 16 9 5 2 2 2 2 3" xfId="21670"/>
    <cellStyle name="Normal 16 9 5 2 2 2 2 4" xfId="21671"/>
    <cellStyle name="Normal 16 9 5 2 2 2 3" xfId="21672"/>
    <cellStyle name="Normal 16 9 5 2 2 2 4" xfId="21673"/>
    <cellStyle name="Normal 16 9 5 2 2 2 5" xfId="21674"/>
    <cellStyle name="Normal 16 9 5 2 2 3" xfId="21675"/>
    <cellStyle name="Normal 16 9 5 2 2 3 2" xfId="21676"/>
    <cellStyle name="Normal 16 9 5 2 2 3 3" xfId="21677"/>
    <cellStyle name="Normal 16 9 5 2 2 3 4" xfId="21678"/>
    <cellStyle name="Normal 16 9 5 2 2 4" xfId="21679"/>
    <cellStyle name="Normal 16 9 5 2 2 5" xfId="21680"/>
    <cellStyle name="Normal 16 9 5 2 2 6" xfId="21681"/>
    <cellStyle name="Normal 16 9 5 2 3" xfId="21682"/>
    <cellStyle name="Normal 16 9 5 2 3 2" xfId="21683"/>
    <cellStyle name="Normal 16 9 5 2 3 2 2" xfId="21684"/>
    <cellStyle name="Normal 16 9 5 2 3 2 3" xfId="21685"/>
    <cellStyle name="Normal 16 9 5 2 3 2 4" xfId="21686"/>
    <cellStyle name="Normal 16 9 5 2 3 3" xfId="21687"/>
    <cellStyle name="Normal 16 9 5 2 3 4" xfId="21688"/>
    <cellStyle name="Normal 16 9 5 2 3 5" xfId="21689"/>
    <cellStyle name="Normal 16 9 5 2 3 6" xfId="21690"/>
    <cellStyle name="Normal 16 9 5 2 4" xfId="21691"/>
    <cellStyle name="Normal 16 9 5 2 4 2" xfId="21692"/>
    <cellStyle name="Normal 16 9 5 2 4 3" xfId="21693"/>
    <cellStyle name="Normal 16 9 5 2 4 4" xfId="21694"/>
    <cellStyle name="Normal 16 9 5 2 5" xfId="21695"/>
    <cellStyle name="Normal 16 9 5 2 6" xfId="21696"/>
    <cellStyle name="Normal 16 9 5 2 7" xfId="21697"/>
    <cellStyle name="Normal 16 9 5 2 8" xfId="21698"/>
    <cellStyle name="Normal 16 9 5 3" xfId="21699"/>
    <cellStyle name="Normal 16 9 5 3 2" xfId="21700"/>
    <cellStyle name="Normal 16 9 5 3 2 2" xfId="21701"/>
    <cellStyle name="Normal 16 9 5 3 2 2 2" xfId="21702"/>
    <cellStyle name="Normal 16 9 5 3 2 2 3" xfId="21703"/>
    <cellStyle name="Normal 16 9 5 3 2 2 4" xfId="21704"/>
    <cellStyle name="Normal 16 9 5 3 2 3" xfId="21705"/>
    <cellStyle name="Normal 16 9 5 3 2 4" xfId="21706"/>
    <cellStyle name="Normal 16 9 5 3 2 5" xfId="21707"/>
    <cellStyle name="Normal 16 9 5 3 3" xfId="21708"/>
    <cellStyle name="Normal 16 9 5 3 3 2" xfId="21709"/>
    <cellStyle name="Normal 16 9 5 3 3 3" xfId="21710"/>
    <cellStyle name="Normal 16 9 5 3 3 4" xfId="21711"/>
    <cellStyle name="Normal 16 9 5 3 4" xfId="21712"/>
    <cellStyle name="Normal 16 9 5 3 5" xfId="21713"/>
    <cellStyle name="Normal 16 9 5 3 6" xfId="21714"/>
    <cellStyle name="Normal 16 9 5 4" xfId="21715"/>
    <cellStyle name="Normal 16 9 5 4 2" xfId="21716"/>
    <cellStyle name="Normal 16 9 5 4 2 2" xfId="21717"/>
    <cellStyle name="Normal 16 9 5 4 2 3" xfId="21718"/>
    <cellStyle name="Normal 16 9 5 4 2 4" xfId="21719"/>
    <cellStyle name="Normal 16 9 5 4 3" xfId="21720"/>
    <cellStyle name="Normal 16 9 5 4 4" xfId="21721"/>
    <cellStyle name="Normal 16 9 5 4 5" xfId="21722"/>
    <cellStyle name="Normal 16 9 5 4 6" xfId="21723"/>
    <cellStyle name="Normal 16 9 5 5" xfId="21724"/>
    <cellStyle name="Normal 16 9 5 5 2" xfId="21725"/>
    <cellStyle name="Normal 16 9 5 5 3" xfId="21726"/>
    <cellStyle name="Normal 16 9 5 5 4" xfId="21727"/>
    <cellStyle name="Normal 16 9 5 6" xfId="21728"/>
    <cellStyle name="Normal 16 9 5 7" xfId="21729"/>
    <cellStyle name="Normal 16 9 5 8" xfId="21730"/>
    <cellStyle name="Normal 16 9 5 9" xfId="21731"/>
    <cellStyle name="Normal 16 9 6" xfId="21732"/>
    <cellStyle name="Normal 16 9 6 2" xfId="21733"/>
    <cellStyle name="Normal 16 9 6 2 2" xfId="21734"/>
    <cellStyle name="Normal 16 9 6 2 2 2" xfId="21735"/>
    <cellStyle name="Normal 16 9 6 2 2 2 2" xfId="21736"/>
    <cellStyle name="Normal 16 9 6 2 2 2 3" xfId="21737"/>
    <cellStyle name="Normal 16 9 6 2 2 2 4" xfId="21738"/>
    <cellStyle name="Normal 16 9 6 2 2 3" xfId="21739"/>
    <cellStyle name="Normal 16 9 6 2 2 4" xfId="21740"/>
    <cellStyle name="Normal 16 9 6 2 2 5" xfId="21741"/>
    <cellStyle name="Normal 16 9 6 2 3" xfId="21742"/>
    <cellStyle name="Normal 16 9 6 2 3 2" xfId="21743"/>
    <cellStyle name="Normal 16 9 6 2 3 3" xfId="21744"/>
    <cellStyle name="Normal 16 9 6 2 3 4" xfId="21745"/>
    <cellStyle name="Normal 16 9 6 2 4" xfId="21746"/>
    <cellStyle name="Normal 16 9 6 2 5" xfId="21747"/>
    <cellStyle name="Normal 16 9 6 2 6" xfId="21748"/>
    <cellStyle name="Normal 16 9 6 3" xfId="21749"/>
    <cellStyle name="Normal 16 9 6 3 2" xfId="21750"/>
    <cellStyle name="Normal 16 9 6 3 2 2" xfId="21751"/>
    <cellStyle name="Normal 16 9 6 3 2 3" xfId="21752"/>
    <cellStyle name="Normal 16 9 6 3 2 4" xfId="21753"/>
    <cellStyle name="Normal 16 9 6 3 3" xfId="21754"/>
    <cellStyle name="Normal 16 9 6 3 4" xfId="21755"/>
    <cellStyle name="Normal 16 9 6 3 5" xfId="21756"/>
    <cellStyle name="Normal 16 9 6 3 6" xfId="21757"/>
    <cellStyle name="Normal 16 9 6 4" xfId="21758"/>
    <cellStyle name="Normal 16 9 6 4 2" xfId="21759"/>
    <cellStyle name="Normal 16 9 6 4 3" xfId="21760"/>
    <cellStyle name="Normal 16 9 6 4 4" xfId="21761"/>
    <cellStyle name="Normal 16 9 6 5" xfId="21762"/>
    <cellStyle name="Normal 16 9 6 6" xfId="21763"/>
    <cellStyle name="Normal 16 9 6 7" xfId="21764"/>
    <cellStyle name="Normal 16 9 6 8" xfId="21765"/>
    <cellStyle name="Normal 16 9 7" xfId="21766"/>
    <cellStyle name="Normal 16 9 7 2" xfId="21767"/>
    <cellStyle name="Normal 16 9 7 2 2" xfId="21768"/>
    <cellStyle name="Normal 16 9 7 2 2 2" xfId="21769"/>
    <cellStyle name="Normal 16 9 7 2 2 3" xfId="21770"/>
    <cellStyle name="Normal 16 9 7 2 2 4" xfId="21771"/>
    <cellStyle name="Normal 16 9 7 2 3" xfId="21772"/>
    <cellStyle name="Normal 16 9 7 2 4" xfId="21773"/>
    <cellStyle name="Normal 16 9 7 2 5" xfId="21774"/>
    <cellStyle name="Normal 16 9 7 3" xfId="21775"/>
    <cellStyle name="Normal 16 9 7 3 2" xfId="21776"/>
    <cellStyle name="Normal 16 9 7 3 3" xfId="21777"/>
    <cellStyle name="Normal 16 9 7 3 4" xfId="21778"/>
    <cellStyle name="Normal 16 9 7 4" xfId="21779"/>
    <cellStyle name="Normal 16 9 7 5" xfId="21780"/>
    <cellStyle name="Normal 16 9 7 6" xfId="21781"/>
    <cellStyle name="Normal 16 9 8" xfId="21782"/>
    <cellStyle name="Normal 16 9 8 2" xfId="21783"/>
    <cellStyle name="Normal 16 9 8 2 2" xfId="21784"/>
    <cellStyle name="Normal 16 9 8 2 3" xfId="21785"/>
    <cellStyle name="Normal 16 9 8 2 4" xfId="21786"/>
    <cellStyle name="Normal 16 9 8 3" xfId="21787"/>
    <cellStyle name="Normal 16 9 8 4" xfId="21788"/>
    <cellStyle name="Normal 16 9 8 5" xfId="21789"/>
    <cellStyle name="Normal 16 9 8 6" xfId="21790"/>
    <cellStyle name="Normal 16 9 9" xfId="21791"/>
    <cellStyle name="Normal 16 9 9 2" xfId="21792"/>
    <cellStyle name="Normal 16 9 9 3" xfId="21793"/>
    <cellStyle name="Normal 16 9 9 4" xfId="21794"/>
    <cellStyle name="Normal 16_Rec Tributaria" xfId="21795"/>
    <cellStyle name="Normal 160" xfId="21796"/>
    <cellStyle name="Normal 1600" xfId="61629"/>
    <cellStyle name="Normal 1601" xfId="61630"/>
    <cellStyle name="Normal 1602" xfId="61631"/>
    <cellStyle name="Normal 1603" xfId="61632"/>
    <cellStyle name="Normal 1604" xfId="61633"/>
    <cellStyle name="Normal 1605" xfId="61634"/>
    <cellStyle name="Normal 1606" xfId="61635"/>
    <cellStyle name="Normal 1607" xfId="61636"/>
    <cellStyle name="Normal 1608" xfId="61637"/>
    <cellStyle name="Normal 1609" xfId="61638"/>
    <cellStyle name="Normal 161" xfId="21797"/>
    <cellStyle name="Normal 1610" xfId="61639"/>
    <cellStyle name="Normal 1611" xfId="61640"/>
    <cellStyle name="Normal 1612" xfId="61641"/>
    <cellStyle name="Normal 1613" xfId="61642"/>
    <cellStyle name="Normal 1614" xfId="61643"/>
    <cellStyle name="Normal 1615" xfId="61644"/>
    <cellStyle name="Normal 1616" xfId="61645"/>
    <cellStyle name="Normal 1617" xfId="61646"/>
    <cellStyle name="Normal 1618" xfId="61647"/>
    <cellStyle name="Normal 1619" xfId="61648"/>
    <cellStyle name="Normal 162" xfId="21798"/>
    <cellStyle name="Normal 162 2" xfId="21799"/>
    <cellStyle name="Normal 1620" xfId="61649"/>
    <cellStyle name="Normal 1621" xfId="61650"/>
    <cellStyle name="Normal 1622" xfId="61651"/>
    <cellStyle name="Normal 1623" xfId="61652"/>
    <cellStyle name="Normal 1624" xfId="61653"/>
    <cellStyle name="Normal 1625" xfId="61654"/>
    <cellStyle name="Normal 1626" xfId="61655"/>
    <cellStyle name="Normal 1627" xfId="61656"/>
    <cellStyle name="Normal 1628" xfId="61657"/>
    <cellStyle name="Normal 1629" xfId="61658"/>
    <cellStyle name="Normal 163" xfId="21800"/>
    <cellStyle name="Normal 1630" xfId="61659"/>
    <cellStyle name="Normal 1631" xfId="61660"/>
    <cellStyle name="Normal 1632" xfId="61661"/>
    <cellStyle name="Normal 1633" xfId="61662"/>
    <cellStyle name="Normal 1634" xfId="61663"/>
    <cellStyle name="Normal 1635" xfId="61664"/>
    <cellStyle name="Normal 1636" xfId="61665"/>
    <cellStyle name="Normal 1637" xfId="61666"/>
    <cellStyle name="Normal 1638" xfId="61667"/>
    <cellStyle name="Normal 1639" xfId="61668"/>
    <cellStyle name="Normal 164" xfId="21801"/>
    <cellStyle name="Normal 164 2" xfId="21802"/>
    <cellStyle name="Normal 1640" xfId="61669"/>
    <cellStyle name="Normal 1641" xfId="61670"/>
    <cellStyle name="Normal 1642" xfId="61671"/>
    <cellStyle name="Normal 1643" xfId="61672"/>
    <cellStyle name="Normal 1644" xfId="61673"/>
    <cellStyle name="Normal 1645" xfId="61674"/>
    <cellStyle name="Normal 1646" xfId="61675"/>
    <cellStyle name="Normal 1647" xfId="61676"/>
    <cellStyle name="Normal 1648" xfId="61677"/>
    <cellStyle name="Normal 1649" xfId="61678"/>
    <cellStyle name="Normal 165" xfId="21803"/>
    <cellStyle name="Normal 165 2" xfId="21804"/>
    <cellStyle name="Normal 1650" xfId="61679"/>
    <cellStyle name="Normal 1651" xfId="61680"/>
    <cellStyle name="Normal 1652" xfId="61681"/>
    <cellStyle name="Normal 1653" xfId="61682"/>
    <cellStyle name="Normal 1654" xfId="61683"/>
    <cellStyle name="Normal 1655" xfId="61684"/>
    <cellStyle name="Normal 1656" xfId="61685"/>
    <cellStyle name="Normal 1657" xfId="61686"/>
    <cellStyle name="Normal 1658" xfId="61687"/>
    <cellStyle name="Normal 1659" xfId="61688"/>
    <cellStyle name="Normal 166" xfId="21805"/>
    <cellStyle name="Normal 1660" xfId="61689"/>
    <cellStyle name="Normal 1661" xfId="61690"/>
    <cellStyle name="Normal 1662" xfId="61691"/>
    <cellStyle name="Normal 1663" xfId="61692"/>
    <cellStyle name="Normal 1664" xfId="61693"/>
    <cellStyle name="Normal 1665" xfId="61694"/>
    <cellStyle name="Normal 1666" xfId="61695"/>
    <cellStyle name="Normal 1667" xfId="61696"/>
    <cellStyle name="Normal 1668" xfId="61697"/>
    <cellStyle name="Normal 1669" xfId="61698"/>
    <cellStyle name="Normal 167" xfId="21806"/>
    <cellStyle name="Normal 167 2" xfId="21807"/>
    <cellStyle name="Normal 1670" xfId="61699"/>
    <cellStyle name="Normal 1671" xfId="61700"/>
    <cellStyle name="Normal 1672" xfId="61701"/>
    <cellStyle name="Normal 1673" xfId="61702"/>
    <cellStyle name="Normal 1674" xfId="61703"/>
    <cellStyle name="Normal 1675" xfId="61704"/>
    <cellStyle name="Normal 1676" xfId="61705"/>
    <cellStyle name="Normal 1677" xfId="61706"/>
    <cellStyle name="Normal 1678" xfId="61707"/>
    <cellStyle name="Normal 1679" xfId="61708"/>
    <cellStyle name="Normal 168" xfId="21808"/>
    <cellStyle name="Normal 1680" xfId="61709"/>
    <cellStyle name="Normal 1681" xfId="61710"/>
    <cellStyle name="Normal 1682" xfId="61711"/>
    <cellStyle name="Normal 1683" xfId="61712"/>
    <cellStyle name="Normal 1684" xfId="61713"/>
    <cellStyle name="Normal 1685" xfId="61714"/>
    <cellStyle name="Normal 1686" xfId="61715"/>
    <cellStyle name="Normal 1687" xfId="61716"/>
    <cellStyle name="Normal 1688" xfId="61717"/>
    <cellStyle name="Normal 1689" xfId="61718"/>
    <cellStyle name="Normal 169" xfId="21809"/>
    <cellStyle name="Normal 1690" xfId="61719"/>
    <cellStyle name="Normal 1691" xfId="61720"/>
    <cellStyle name="Normal 1692" xfId="61721"/>
    <cellStyle name="Normal 1693" xfId="61722"/>
    <cellStyle name="Normal 1694" xfId="61723"/>
    <cellStyle name="Normal 1695" xfId="61724"/>
    <cellStyle name="Normal 1696" xfId="61725"/>
    <cellStyle name="Normal 1697" xfId="61726"/>
    <cellStyle name="Normal 1698" xfId="61727"/>
    <cellStyle name="Normal 1699" xfId="61728"/>
    <cellStyle name="Normal 17" xfId="21810"/>
    <cellStyle name="Normal 17 10" xfId="21811"/>
    <cellStyle name="Normal 17 10 10" xfId="21812"/>
    <cellStyle name="Normal 17 10 11" xfId="21813"/>
    <cellStyle name="Normal 17 10 12" xfId="21814"/>
    <cellStyle name="Normal 17 10 2" xfId="21815"/>
    <cellStyle name="Normal 17 10 2 10" xfId="21816"/>
    <cellStyle name="Normal 17 10 2 2" xfId="21817"/>
    <cellStyle name="Normal 17 10 2 2 2" xfId="21818"/>
    <cellStyle name="Normal 17 10 2 2 2 2" xfId="21819"/>
    <cellStyle name="Normal 17 10 2 2 2 2 2" xfId="21820"/>
    <cellStyle name="Normal 17 10 2 2 2 2 2 2" xfId="21821"/>
    <cellStyle name="Normal 17 10 2 2 2 2 2 2 2" xfId="21822"/>
    <cellStyle name="Normal 17 10 2 2 2 2 2 2 3" xfId="21823"/>
    <cellStyle name="Normal 17 10 2 2 2 2 2 2 4" xfId="21824"/>
    <cellStyle name="Normal 17 10 2 2 2 2 2 3" xfId="21825"/>
    <cellStyle name="Normal 17 10 2 2 2 2 2 4" xfId="21826"/>
    <cellStyle name="Normal 17 10 2 2 2 2 2 5" xfId="21827"/>
    <cellStyle name="Normal 17 10 2 2 2 2 3" xfId="21828"/>
    <cellStyle name="Normal 17 10 2 2 2 2 3 2" xfId="21829"/>
    <cellStyle name="Normal 17 10 2 2 2 2 3 3" xfId="21830"/>
    <cellStyle name="Normal 17 10 2 2 2 2 3 4" xfId="21831"/>
    <cellStyle name="Normal 17 10 2 2 2 2 4" xfId="21832"/>
    <cellStyle name="Normal 17 10 2 2 2 2 5" xfId="21833"/>
    <cellStyle name="Normal 17 10 2 2 2 2 6" xfId="21834"/>
    <cellStyle name="Normal 17 10 2 2 2 3" xfId="21835"/>
    <cellStyle name="Normal 17 10 2 2 2 3 2" xfId="21836"/>
    <cellStyle name="Normal 17 10 2 2 2 3 2 2" xfId="21837"/>
    <cellStyle name="Normal 17 10 2 2 2 3 2 3" xfId="21838"/>
    <cellStyle name="Normal 17 10 2 2 2 3 2 4" xfId="21839"/>
    <cellStyle name="Normal 17 10 2 2 2 3 3" xfId="21840"/>
    <cellStyle name="Normal 17 10 2 2 2 3 4" xfId="21841"/>
    <cellStyle name="Normal 17 10 2 2 2 3 5" xfId="21842"/>
    <cellStyle name="Normal 17 10 2 2 2 3 6" xfId="21843"/>
    <cellStyle name="Normal 17 10 2 2 2 4" xfId="21844"/>
    <cellStyle name="Normal 17 10 2 2 2 4 2" xfId="21845"/>
    <cellStyle name="Normal 17 10 2 2 2 4 3" xfId="21846"/>
    <cellStyle name="Normal 17 10 2 2 2 4 4" xfId="21847"/>
    <cellStyle name="Normal 17 10 2 2 2 5" xfId="21848"/>
    <cellStyle name="Normal 17 10 2 2 2 6" xfId="21849"/>
    <cellStyle name="Normal 17 10 2 2 2 7" xfId="21850"/>
    <cellStyle name="Normal 17 10 2 2 2 8" xfId="21851"/>
    <cellStyle name="Normal 17 10 2 2 3" xfId="21852"/>
    <cellStyle name="Normal 17 10 2 2 3 2" xfId="21853"/>
    <cellStyle name="Normal 17 10 2 2 3 2 2" xfId="21854"/>
    <cellStyle name="Normal 17 10 2 2 3 2 2 2" xfId="21855"/>
    <cellStyle name="Normal 17 10 2 2 3 2 2 3" xfId="21856"/>
    <cellStyle name="Normal 17 10 2 2 3 2 2 4" xfId="21857"/>
    <cellStyle name="Normal 17 10 2 2 3 2 3" xfId="21858"/>
    <cellStyle name="Normal 17 10 2 2 3 2 4" xfId="21859"/>
    <cellStyle name="Normal 17 10 2 2 3 2 5" xfId="21860"/>
    <cellStyle name="Normal 17 10 2 2 3 3" xfId="21861"/>
    <cellStyle name="Normal 17 10 2 2 3 3 2" xfId="21862"/>
    <cellStyle name="Normal 17 10 2 2 3 3 3" xfId="21863"/>
    <cellStyle name="Normal 17 10 2 2 3 3 4" xfId="21864"/>
    <cellStyle name="Normal 17 10 2 2 3 4" xfId="21865"/>
    <cellStyle name="Normal 17 10 2 2 3 5" xfId="21866"/>
    <cellStyle name="Normal 17 10 2 2 3 6" xfId="21867"/>
    <cellStyle name="Normal 17 10 2 2 4" xfId="21868"/>
    <cellStyle name="Normal 17 10 2 2 4 2" xfId="21869"/>
    <cellStyle name="Normal 17 10 2 2 4 2 2" xfId="21870"/>
    <cellStyle name="Normal 17 10 2 2 4 2 3" xfId="21871"/>
    <cellStyle name="Normal 17 10 2 2 4 2 4" xfId="21872"/>
    <cellStyle name="Normal 17 10 2 2 4 3" xfId="21873"/>
    <cellStyle name="Normal 17 10 2 2 4 4" xfId="21874"/>
    <cellStyle name="Normal 17 10 2 2 4 5" xfId="21875"/>
    <cellStyle name="Normal 17 10 2 2 4 6" xfId="21876"/>
    <cellStyle name="Normal 17 10 2 2 5" xfId="21877"/>
    <cellStyle name="Normal 17 10 2 2 5 2" xfId="21878"/>
    <cellStyle name="Normal 17 10 2 2 5 3" xfId="21879"/>
    <cellStyle name="Normal 17 10 2 2 5 4" xfId="21880"/>
    <cellStyle name="Normal 17 10 2 2 6" xfId="21881"/>
    <cellStyle name="Normal 17 10 2 2 7" xfId="21882"/>
    <cellStyle name="Normal 17 10 2 2 8" xfId="21883"/>
    <cellStyle name="Normal 17 10 2 2 9" xfId="21884"/>
    <cellStyle name="Normal 17 10 2 3" xfId="21885"/>
    <cellStyle name="Normal 17 10 2 3 2" xfId="21886"/>
    <cellStyle name="Normal 17 10 2 3 2 2" xfId="21887"/>
    <cellStyle name="Normal 17 10 2 3 2 2 2" xfId="21888"/>
    <cellStyle name="Normal 17 10 2 3 2 2 2 2" xfId="21889"/>
    <cellStyle name="Normal 17 10 2 3 2 2 2 3" xfId="21890"/>
    <cellStyle name="Normal 17 10 2 3 2 2 2 4" xfId="21891"/>
    <cellStyle name="Normal 17 10 2 3 2 2 3" xfId="21892"/>
    <cellStyle name="Normal 17 10 2 3 2 2 4" xfId="21893"/>
    <cellStyle name="Normal 17 10 2 3 2 2 5" xfId="21894"/>
    <cellStyle name="Normal 17 10 2 3 2 3" xfId="21895"/>
    <cellStyle name="Normal 17 10 2 3 2 3 2" xfId="21896"/>
    <cellStyle name="Normal 17 10 2 3 2 3 3" xfId="21897"/>
    <cellStyle name="Normal 17 10 2 3 2 3 4" xfId="21898"/>
    <cellStyle name="Normal 17 10 2 3 2 4" xfId="21899"/>
    <cellStyle name="Normal 17 10 2 3 2 5" xfId="21900"/>
    <cellStyle name="Normal 17 10 2 3 2 6" xfId="21901"/>
    <cellStyle name="Normal 17 10 2 3 3" xfId="21902"/>
    <cellStyle name="Normal 17 10 2 3 3 2" xfId="21903"/>
    <cellStyle name="Normal 17 10 2 3 3 2 2" xfId="21904"/>
    <cellStyle name="Normal 17 10 2 3 3 2 3" xfId="21905"/>
    <cellStyle name="Normal 17 10 2 3 3 2 4" xfId="21906"/>
    <cellStyle name="Normal 17 10 2 3 3 3" xfId="21907"/>
    <cellStyle name="Normal 17 10 2 3 3 4" xfId="21908"/>
    <cellStyle name="Normal 17 10 2 3 3 5" xfId="21909"/>
    <cellStyle name="Normal 17 10 2 3 3 6" xfId="21910"/>
    <cellStyle name="Normal 17 10 2 3 4" xfId="21911"/>
    <cellStyle name="Normal 17 10 2 3 4 2" xfId="21912"/>
    <cellStyle name="Normal 17 10 2 3 4 3" xfId="21913"/>
    <cellStyle name="Normal 17 10 2 3 4 4" xfId="21914"/>
    <cellStyle name="Normal 17 10 2 3 5" xfId="21915"/>
    <cellStyle name="Normal 17 10 2 3 6" xfId="21916"/>
    <cellStyle name="Normal 17 10 2 3 7" xfId="21917"/>
    <cellStyle name="Normal 17 10 2 3 8" xfId="21918"/>
    <cellStyle name="Normal 17 10 2 4" xfId="21919"/>
    <cellStyle name="Normal 17 10 2 4 2" xfId="21920"/>
    <cellStyle name="Normal 17 10 2 4 2 2" xfId="21921"/>
    <cellStyle name="Normal 17 10 2 4 2 2 2" xfId="21922"/>
    <cellStyle name="Normal 17 10 2 4 2 2 3" xfId="21923"/>
    <cellStyle name="Normal 17 10 2 4 2 2 4" xfId="21924"/>
    <cellStyle name="Normal 17 10 2 4 2 3" xfId="21925"/>
    <cellStyle name="Normal 17 10 2 4 2 4" xfId="21926"/>
    <cellStyle name="Normal 17 10 2 4 2 5" xfId="21927"/>
    <cellStyle name="Normal 17 10 2 4 3" xfId="21928"/>
    <cellStyle name="Normal 17 10 2 4 3 2" xfId="21929"/>
    <cellStyle name="Normal 17 10 2 4 3 3" xfId="21930"/>
    <cellStyle name="Normal 17 10 2 4 3 4" xfId="21931"/>
    <cellStyle name="Normal 17 10 2 4 4" xfId="21932"/>
    <cellStyle name="Normal 17 10 2 4 5" xfId="21933"/>
    <cellStyle name="Normal 17 10 2 4 6" xfId="21934"/>
    <cellStyle name="Normal 17 10 2 5" xfId="21935"/>
    <cellStyle name="Normal 17 10 2 5 2" xfId="21936"/>
    <cellStyle name="Normal 17 10 2 5 2 2" xfId="21937"/>
    <cellStyle name="Normal 17 10 2 5 2 3" xfId="21938"/>
    <cellStyle name="Normal 17 10 2 5 2 4" xfId="21939"/>
    <cellStyle name="Normal 17 10 2 5 3" xfId="21940"/>
    <cellStyle name="Normal 17 10 2 5 4" xfId="21941"/>
    <cellStyle name="Normal 17 10 2 5 5" xfId="21942"/>
    <cellStyle name="Normal 17 10 2 5 6" xfId="21943"/>
    <cellStyle name="Normal 17 10 2 6" xfId="21944"/>
    <cellStyle name="Normal 17 10 2 6 2" xfId="21945"/>
    <cellStyle name="Normal 17 10 2 6 3" xfId="21946"/>
    <cellStyle name="Normal 17 10 2 6 4" xfId="21947"/>
    <cellStyle name="Normal 17 10 2 7" xfId="21948"/>
    <cellStyle name="Normal 17 10 2 8" xfId="21949"/>
    <cellStyle name="Normal 17 10 2 9" xfId="21950"/>
    <cellStyle name="Normal 17 10 3" xfId="21951"/>
    <cellStyle name="Normal 17 10 3 2" xfId="21952"/>
    <cellStyle name="Normal 17 10 3 2 2" xfId="21953"/>
    <cellStyle name="Normal 17 10 3 2 2 2" xfId="21954"/>
    <cellStyle name="Normal 17 10 3 2 2 2 2" xfId="21955"/>
    <cellStyle name="Normal 17 10 3 2 2 2 2 2" xfId="21956"/>
    <cellStyle name="Normal 17 10 3 2 2 2 2 3" xfId="21957"/>
    <cellStyle name="Normal 17 10 3 2 2 2 2 4" xfId="21958"/>
    <cellStyle name="Normal 17 10 3 2 2 2 3" xfId="21959"/>
    <cellStyle name="Normal 17 10 3 2 2 2 4" xfId="21960"/>
    <cellStyle name="Normal 17 10 3 2 2 2 5" xfId="21961"/>
    <cellStyle name="Normal 17 10 3 2 2 3" xfId="21962"/>
    <cellStyle name="Normal 17 10 3 2 2 3 2" xfId="21963"/>
    <cellStyle name="Normal 17 10 3 2 2 3 3" xfId="21964"/>
    <cellStyle name="Normal 17 10 3 2 2 3 4" xfId="21965"/>
    <cellStyle name="Normal 17 10 3 2 2 4" xfId="21966"/>
    <cellStyle name="Normal 17 10 3 2 2 5" xfId="21967"/>
    <cellStyle name="Normal 17 10 3 2 2 6" xfId="21968"/>
    <cellStyle name="Normal 17 10 3 2 3" xfId="21969"/>
    <cellStyle name="Normal 17 10 3 2 3 2" xfId="21970"/>
    <cellStyle name="Normal 17 10 3 2 3 2 2" xfId="21971"/>
    <cellStyle name="Normal 17 10 3 2 3 2 3" xfId="21972"/>
    <cellStyle name="Normal 17 10 3 2 3 2 4" xfId="21973"/>
    <cellStyle name="Normal 17 10 3 2 3 3" xfId="21974"/>
    <cellStyle name="Normal 17 10 3 2 3 4" xfId="21975"/>
    <cellStyle name="Normal 17 10 3 2 3 5" xfId="21976"/>
    <cellStyle name="Normal 17 10 3 2 3 6" xfId="21977"/>
    <cellStyle name="Normal 17 10 3 2 4" xfId="21978"/>
    <cellStyle name="Normal 17 10 3 2 4 2" xfId="21979"/>
    <cellStyle name="Normal 17 10 3 2 4 3" xfId="21980"/>
    <cellStyle name="Normal 17 10 3 2 4 4" xfId="21981"/>
    <cellStyle name="Normal 17 10 3 2 5" xfId="21982"/>
    <cellStyle name="Normal 17 10 3 2 6" xfId="21983"/>
    <cellStyle name="Normal 17 10 3 2 7" xfId="21984"/>
    <cellStyle name="Normal 17 10 3 2 8" xfId="21985"/>
    <cellStyle name="Normal 17 10 3 3" xfId="21986"/>
    <cellStyle name="Normal 17 10 3 3 2" xfId="21987"/>
    <cellStyle name="Normal 17 10 3 3 2 2" xfId="21988"/>
    <cellStyle name="Normal 17 10 3 3 2 2 2" xfId="21989"/>
    <cellStyle name="Normal 17 10 3 3 2 2 3" xfId="21990"/>
    <cellStyle name="Normal 17 10 3 3 2 2 4" xfId="21991"/>
    <cellStyle name="Normal 17 10 3 3 2 3" xfId="21992"/>
    <cellStyle name="Normal 17 10 3 3 2 4" xfId="21993"/>
    <cellStyle name="Normal 17 10 3 3 2 5" xfId="21994"/>
    <cellStyle name="Normal 17 10 3 3 3" xfId="21995"/>
    <cellStyle name="Normal 17 10 3 3 3 2" xfId="21996"/>
    <cellStyle name="Normal 17 10 3 3 3 3" xfId="21997"/>
    <cellStyle name="Normal 17 10 3 3 3 4" xfId="21998"/>
    <cellStyle name="Normal 17 10 3 3 4" xfId="21999"/>
    <cellStyle name="Normal 17 10 3 3 5" xfId="22000"/>
    <cellStyle name="Normal 17 10 3 3 6" xfId="22001"/>
    <cellStyle name="Normal 17 10 3 4" xfId="22002"/>
    <cellStyle name="Normal 17 10 3 4 2" xfId="22003"/>
    <cellStyle name="Normal 17 10 3 4 2 2" xfId="22004"/>
    <cellStyle name="Normal 17 10 3 4 2 3" xfId="22005"/>
    <cellStyle name="Normal 17 10 3 4 2 4" xfId="22006"/>
    <cellStyle name="Normal 17 10 3 4 3" xfId="22007"/>
    <cellStyle name="Normal 17 10 3 4 4" xfId="22008"/>
    <cellStyle name="Normal 17 10 3 4 5" xfId="22009"/>
    <cellStyle name="Normal 17 10 3 4 6" xfId="22010"/>
    <cellStyle name="Normal 17 10 3 5" xfId="22011"/>
    <cellStyle name="Normal 17 10 3 5 2" xfId="22012"/>
    <cellStyle name="Normal 17 10 3 5 3" xfId="22013"/>
    <cellStyle name="Normal 17 10 3 5 4" xfId="22014"/>
    <cellStyle name="Normal 17 10 3 6" xfId="22015"/>
    <cellStyle name="Normal 17 10 3 7" xfId="22016"/>
    <cellStyle name="Normal 17 10 3 8" xfId="22017"/>
    <cellStyle name="Normal 17 10 3 9" xfId="22018"/>
    <cellStyle name="Normal 17 10 4" xfId="22019"/>
    <cellStyle name="Normal 17 10 4 2" xfId="22020"/>
    <cellStyle name="Normal 17 10 4 2 2" xfId="22021"/>
    <cellStyle name="Normal 17 10 4 2 2 2" xfId="22022"/>
    <cellStyle name="Normal 17 10 4 2 2 2 2" xfId="22023"/>
    <cellStyle name="Normal 17 10 4 2 2 2 2 2" xfId="22024"/>
    <cellStyle name="Normal 17 10 4 2 2 2 2 3" xfId="22025"/>
    <cellStyle name="Normal 17 10 4 2 2 2 2 4" xfId="22026"/>
    <cellStyle name="Normal 17 10 4 2 2 2 3" xfId="22027"/>
    <cellStyle name="Normal 17 10 4 2 2 2 4" xfId="22028"/>
    <cellStyle name="Normal 17 10 4 2 2 2 5" xfId="22029"/>
    <cellStyle name="Normal 17 10 4 2 2 3" xfId="22030"/>
    <cellStyle name="Normal 17 10 4 2 2 3 2" xfId="22031"/>
    <cellStyle name="Normal 17 10 4 2 2 3 3" xfId="22032"/>
    <cellStyle name="Normal 17 10 4 2 2 3 4" xfId="22033"/>
    <cellStyle name="Normal 17 10 4 2 2 4" xfId="22034"/>
    <cellStyle name="Normal 17 10 4 2 2 5" xfId="22035"/>
    <cellStyle name="Normal 17 10 4 2 2 6" xfId="22036"/>
    <cellStyle name="Normal 17 10 4 2 3" xfId="22037"/>
    <cellStyle name="Normal 17 10 4 2 3 2" xfId="22038"/>
    <cellStyle name="Normal 17 10 4 2 3 2 2" xfId="22039"/>
    <cellStyle name="Normal 17 10 4 2 3 2 3" xfId="22040"/>
    <cellStyle name="Normal 17 10 4 2 3 2 4" xfId="22041"/>
    <cellStyle name="Normal 17 10 4 2 3 3" xfId="22042"/>
    <cellStyle name="Normal 17 10 4 2 3 4" xfId="22043"/>
    <cellStyle name="Normal 17 10 4 2 3 5" xfId="22044"/>
    <cellStyle name="Normal 17 10 4 2 3 6" xfId="22045"/>
    <cellStyle name="Normal 17 10 4 2 4" xfId="22046"/>
    <cellStyle name="Normal 17 10 4 2 4 2" xfId="22047"/>
    <cellStyle name="Normal 17 10 4 2 4 3" xfId="22048"/>
    <cellStyle name="Normal 17 10 4 2 4 4" xfId="22049"/>
    <cellStyle name="Normal 17 10 4 2 5" xfId="22050"/>
    <cellStyle name="Normal 17 10 4 2 6" xfId="22051"/>
    <cellStyle name="Normal 17 10 4 2 7" xfId="22052"/>
    <cellStyle name="Normal 17 10 4 2 8" xfId="22053"/>
    <cellStyle name="Normal 17 10 4 3" xfId="22054"/>
    <cellStyle name="Normal 17 10 4 3 2" xfId="22055"/>
    <cellStyle name="Normal 17 10 4 3 2 2" xfId="22056"/>
    <cellStyle name="Normal 17 10 4 3 2 2 2" xfId="22057"/>
    <cellStyle name="Normal 17 10 4 3 2 2 3" xfId="22058"/>
    <cellStyle name="Normal 17 10 4 3 2 2 4" xfId="22059"/>
    <cellStyle name="Normal 17 10 4 3 2 3" xfId="22060"/>
    <cellStyle name="Normal 17 10 4 3 2 4" xfId="22061"/>
    <cellStyle name="Normal 17 10 4 3 2 5" xfId="22062"/>
    <cellStyle name="Normal 17 10 4 3 3" xfId="22063"/>
    <cellStyle name="Normal 17 10 4 3 3 2" xfId="22064"/>
    <cellStyle name="Normal 17 10 4 3 3 3" xfId="22065"/>
    <cellStyle name="Normal 17 10 4 3 3 4" xfId="22066"/>
    <cellStyle name="Normal 17 10 4 3 4" xfId="22067"/>
    <cellStyle name="Normal 17 10 4 3 5" xfId="22068"/>
    <cellStyle name="Normal 17 10 4 3 6" xfId="22069"/>
    <cellStyle name="Normal 17 10 4 4" xfId="22070"/>
    <cellStyle name="Normal 17 10 4 4 2" xfId="22071"/>
    <cellStyle name="Normal 17 10 4 4 2 2" xfId="22072"/>
    <cellStyle name="Normal 17 10 4 4 2 3" xfId="22073"/>
    <cellStyle name="Normal 17 10 4 4 2 4" xfId="22074"/>
    <cellStyle name="Normal 17 10 4 4 3" xfId="22075"/>
    <cellStyle name="Normal 17 10 4 4 4" xfId="22076"/>
    <cellStyle name="Normal 17 10 4 4 5" xfId="22077"/>
    <cellStyle name="Normal 17 10 4 4 6" xfId="22078"/>
    <cellStyle name="Normal 17 10 4 5" xfId="22079"/>
    <cellStyle name="Normal 17 10 4 5 2" xfId="22080"/>
    <cellStyle name="Normal 17 10 4 5 3" xfId="22081"/>
    <cellStyle name="Normal 17 10 4 5 4" xfId="22082"/>
    <cellStyle name="Normal 17 10 4 6" xfId="22083"/>
    <cellStyle name="Normal 17 10 4 7" xfId="22084"/>
    <cellStyle name="Normal 17 10 4 8" xfId="22085"/>
    <cellStyle name="Normal 17 10 4 9" xfId="22086"/>
    <cellStyle name="Normal 17 10 5" xfId="22087"/>
    <cellStyle name="Normal 17 10 5 2" xfId="22088"/>
    <cellStyle name="Normal 17 10 5 2 2" xfId="22089"/>
    <cellStyle name="Normal 17 10 5 2 2 2" xfId="22090"/>
    <cellStyle name="Normal 17 10 5 2 2 2 2" xfId="22091"/>
    <cellStyle name="Normal 17 10 5 2 2 2 3" xfId="22092"/>
    <cellStyle name="Normal 17 10 5 2 2 2 4" xfId="22093"/>
    <cellStyle name="Normal 17 10 5 2 2 3" xfId="22094"/>
    <cellStyle name="Normal 17 10 5 2 2 4" xfId="22095"/>
    <cellStyle name="Normal 17 10 5 2 2 5" xfId="22096"/>
    <cellStyle name="Normal 17 10 5 2 3" xfId="22097"/>
    <cellStyle name="Normal 17 10 5 2 3 2" xfId="22098"/>
    <cellStyle name="Normal 17 10 5 2 3 3" xfId="22099"/>
    <cellStyle name="Normal 17 10 5 2 3 4" xfId="22100"/>
    <cellStyle name="Normal 17 10 5 2 4" xfId="22101"/>
    <cellStyle name="Normal 17 10 5 2 5" xfId="22102"/>
    <cellStyle name="Normal 17 10 5 2 6" xfId="22103"/>
    <cellStyle name="Normal 17 10 5 3" xfId="22104"/>
    <cellStyle name="Normal 17 10 5 3 2" xfId="22105"/>
    <cellStyle name="Normal 17 10 5 3 2 2" xfId="22106"/>
    <cellStyle name="Normal 17 10 5 3 2 3" xfId="22107"/>
    <cellStyle name="Normal 17 10 5 3 2 4" xfId="22108"/>
    <cellStyle name="Normal 17 10 5 3 3" xfId="22109"/>
    <cellStyle name="Normal 17 10 5 3 4" xfId="22110"/>
    <cellStyle name="Normal 17 10 5 3 5" xfId="22111"/>
    <cellStyle name="Normal 17 10 5 3 6" xfId="22112"/>
    <cellStyle name="Normal 17 10 5 4" xfId="22113"/>
    <cellStyle name="Normal 17 10 5 4 2" xfId="22114"/>
    <cellStyle name="Normal 17 10 5 4 3" xfId="22115"/>
    <cellStyle name="Normal 17 10 5 4 4" xfId="22116"/>
    <cellStyle name="Normal 17 10 5 5" xfId="22117"/>
    <cellStyle name="Normal 17 10 5 6" xfId="22118"/>
    <cellStyle name="Normal 17 10 5 7" xfId="22119"/>
    <cellStyle name="Normal 17 10 5 8" xfId="22120"/>
    <cellStyle name="Normal 17 10 6" xfId="22121"/>
    <cellStyle name="Normal 17 10 6 2" xfId="22122"/>
    <cellStyle name="Normal 17 10 6 2 2" xfId="22123"/>
    <cellStyle name="Normal 17 10 6 2 2 2" xfId="22124"/>
    <cellStyle name="Normal 17 10 6 2 2 3" xfId="22125"/>
    <cellStyle name="Normal 17 10 6 2 2 4" xfId="22126"/>
    <cellStyle name="Normal 17 10 6 2 3" xfId="22127"/>
    <cellStyle name="Normal 17 10 6 2 4" xfId="22128"/>
    <cellStyle name="Normal 17 10 6 2 5" xfId="22129"/>
    <cellStyle name="Normal 17 10 6 3" xfId="22130"/>
    <cellStyle name="Normal 17 10 6 3 2" xfId="22131"/>
    <cellStyle name="Normal 17 10 6 3 3" xfId="22132"/>
    <cellStyle name="Normal 17 10 6 3 4" xfId="22133"/>
    <cellStyle name="Normal 17 10 6 4" xfId="22134"/>
    <cellStyle name="Normal 17 10 6 5" xfId="22135"/>
    <cellStyle name="Normal 17 10 6 6" xfId="22136"/>
    <cellStyle name="Normal 17 10 7" xfId="22137"/>
    <cellStyle name="Normal 17 10 7 2" xfId="22138"/>
    <cellStyle name="Normal 17 10 7 2 2" xfId="22139"/>
    <cellStyle name="Normal 17 10 7 2 3" xfId="22140"/>
    <cellStyle name="Normal 17 10 7 2 4" xfId="22141"/>
    <cellStyle name="Normal 17 10 7 3" xfId="22142"/>
    <cellStyle name="Normal 17 10 7 4" xfId="22143"/>
    <cellStyle name="Normal 17 10 7 5" xfId="22144"/>
    <cellStyle name="Normal 17 10 7 6" xfId="22145"/>
    <cellStyle name="Normal 17 10 8" xfId="22146"/>
    <cellStyle name="Normal 17 10 8 2" xfId="22147"/>
    <cellStyle name="Normal 17 10 8 3" xfId="22148"/>
    <cellStyle name="Normal 17 10 8 4" xfId="22149"/>
    <cellStyle name="Normal 17 10 9" xfId="22150"/>
    <cellStyle name="Normal 17 11" xfId="22151"/>
    <cellStyle name="Normal 17 11 10" xfId="22152"/>
    <cellStyle name="Normal 17 11 11" xfId="22153"/>
    <cellStyle name="Normal 17 11 12" xfId="22154"/>
    <cellStyle name="Normal 17 11 2" xfId="22155"/>
    <cellStyle name="Normal 17 11 2 10" xfId="22156"/>
    <cellStyle name="Normal 17 11 2 2" xfId="22157"/>
    <cellStyle name="Normal 17 11 2 2 2" xfId="22158"/>
    <cellStyle name="Normal 17 11 2 2 2 2" xfId="22159"/>
    <cellStyle name="Normal 17 11 2 2 2 2 2" xfId="22160"/>
    <cellStyle name="Normal 17 11 2 2 2 2 2 2" xfId="22161"/>
    <cellStyle name="Normal 17 11 2 2 2 2 2 2 2" xfId="22162"/>
    <cellStyle name="Normal 17 11 2 2 2 2 2 2 3" xfId="22163"/>
    <cellStyle name="Normal 17 11 2 2 2 2 2 2 4" xfId="22164"/>
    <cellStyle name="Normal 17 11 2 2 2 2 2 3" xfId="22165"/>
    <cellStyle name="Normal 17 11 2 2 2 2 2 4" xfId="22166"/>
    <cellStyle name="Normal 17 11 2 2 2 2 2 5" xfId="22167"/>
    <cellStyle name="Normal 17 11 2 2 2 2 3" xfId="22168"/>
    <cellStyle name="Normal 17 11 2 2 2 2 3 2" xfId="22169"/>
    <cellStyle name="Normal 17 11 2 2 2 2 3 3" xfId="22170"/>
    <cellStyle name="Normal 17 11 2 2 2 2 3 4" xfId="22171"/>
    <cellStyle name="Normal 17 11 2 2 2 2 4" xfId="22172"/>
    <cellStyle name="Normal 17 11 2 2 2 2 5" xfId="22173"/>
    <cellStyle name="Normal 17 11 2 2 2 2 6" xfId="22174"/>
    <cellStyle name="Normal 17 11 2 2 2 3" xfId="22175"/>
    <cellStyle name="Normal 17 11 2 2 2 3 2" xfId="22176"/>
    <cellStyle name="Normal 17 11 2 2 2 3 2 2" xfId="22177"/>
    <cellStyle name="Normal 17 11 2 2 2 3 2 3" xfId="22178"/>
    <cellStyle name="Normal 17 11 2 2 2 3 2 4" xfId="22179"/>
    <cellStyle name="Normal 17 11 2 2 2 3 3" xfId="22180"/>
    <cellStyle name="Normal 17 11 2 2 2 3 4" xfId="22181"/>
    <cellStyle name="Normal 17 11 2 2 2 3 5" xfId="22182"/>
    <cellStyle name="Normal 17 11 2 2 2 3 6" xfId="22183"/>
    <cellStyle name="Normal 17 11 2 2 2 4" xfId="22184"/>
    <cellStyle name="Normal 17 11 2 2 2 4 2" xfId="22185"/>
    <cellStyle name="Normal 17 11 2 2 2 4 3" xfId="22186"/>
    <cellStyle name="Normal 17 11 2 2 2 4 4" xfId="22187"/>
    <cellStyle name="Normal 17 11 2 2 2 5" xfId="22188"/>
    <cellStyle name="Normal 17 11 2 2 2 6" xfId="22189"/>
    <cellStyle name="Normal 17 11 2 2 2 7" xfId="22190"/>
    <cellStyle name="Normal 17 11 2 2 2 8" xfId="22191"/>
    <cellStyle name="Normal 17 11 2 2 3" xfId="22192"/>
    <cellStyle name="Normal 17 11 2 2 3 2" xfId="22193"/>
    <cellStyle name="Normal 17 11 2 2 3 2 2" xfId="22194"/>
    <cellStyle name="Normal 17 11 2 2 3 2 2 2" xfId="22195"/>
    <cellStyle name="Normal 17 11 2 2 3 2 2 3" xfId="22196"/>
    <cellStyle name="Normal 17 11 2 2 3 2 2 4" xfId="22197"/>
    <cellStyle name="Normal 17 11 2 2 3 2 3" xfId="22198"/>
    <cellStyle name="Normal 17 11 2 2 3 2 4" xfId="22199"/>
    <cellStyle name="Normal 17 11 2 2 3 2 5" xfId="22200"/>
    <cellStyle name="Normal 17 11 2 2 3 3" xfId="22201"/>
    <cellStyle name="Normal 17 11 2 2 3 3 2" xfId="22202"/>
    <cellStyle name="Normal 17 11 2 2 3 3 3" xfId="22203"/>
    <cellStyle name="Normal 17 11 2 2 3 3 4" xfId="22204"/>
    <cellStyle name="Normal 17 11 2 2 3 4" xfId="22205"/>
    <cellStyle name="Normal 17 11 2 2 3 5" xfId="22206"/>
    <cellStyle name="Normal 17 11 2 2 3 6" xfId="22207"/>
    <cellStyle name="Normal 17 11 2 2 4" xfId="22208"/>
    <cellStyle name="Normal 17 11 2 2 4 2" xfId="22209"/>
    <cellStyle name="Normal 17 11 2 2 4 2 2" xfId="22210"/>
    <cellStyle name="Normal 17 11 2 2 4 2 3" xfId="22211"/>
    <cellStyle name="Normal 17 11 2 2 4 2 4" xfId="22212"/>
    <cellStyle name="Normal 17 11 2 2 4 3" xfId="22213"/>
    <cellStyle name="Normal 17 11 2 2 4 4" xfId="22214"/>
    <cellStyle name="Normal 17 11 2 2 4 5" xfId="22215"/>
    <cellStyle name="Normal 17 11 2 2 4 6" xfId="22216"/>
    <cellStyle name="Normal 17 11 2 2 5" xfId="22217"/>
    <cellStyle name="Normal 17 11 2 2 5 2" xfId="22218"/>
    <cellStyle name="Normal 17 11 2 2 5 3" xfId="22219"/>
    <cellStyle name="Normal 17 11 2 2 5 4" xfId="22220"/>
    <cellStyle name="Normal 17 11 2 2 6" xfId="22221"/>
    <cellStyle name="Normal 17 11 2 2 7" xfId="22222"/>
    <cellStyle name="Normal 17 11 2 2 8" xfId="22223"/>
    <cellStyle name="Normal 17 11 2 2 9" xfId="22224"/>
    <cellStyle name="Normal 17 11 2 3" xfId="22225"/>
    <cellStyle name="Normal 17 11 2 3 2" xfId="22226"/>
    <cellStyle name="Normal 17 11 2 3 2 2" xfId="22227"/>
    <cellStyle name="Normal 17 11 2 3 2 2 2" xfId="22228"/>
    <cellStyle name="Normal 17 11 2 3 2 2 2 2" xfId="22229"/>
    <cellStyle name="Normal 17 11 2 3 2 2 2 3" xfId="22230"/>
    <cellStyle name="Normal 17 11 2 3 2 2 2 4" xfId="22231"/>
    <cellStyle name="Normal 17 11 2 3 2 2 3" xfId="22232"/>
    <cellStyle name="Normal 17 11 2 3 2 2 4" xfId="22233"/>
    <cellStyle name="Normal 17 11 2 3 2 2 5" xfId="22234"/>
    <cellStyle name="Normal 17 11 2 3 2 3" xfId="22235"/>
    <cellStyle name="Normal 17 11 2 3 2 3 2" xfId="22236"/>
    <cellStyle name="Normal 17 11 2 3 2 3 3" xfId="22237"/>
    <cellStyle name="Normal 17 11 2 3 2 3 4" xfId="22238"/>
    <cellStyle name="Normal 17 11 2 3 2 4" xfId="22239"/>
    <cellStyle name="Normal 17 11 2 3 2 5" xfId="22240"/>
    <cellStyle name="Normal 17 11 2 3 2 6" xfId="22241"/>
    <cellStyle name="Normal 17 11 2 3 3" xfId="22242"/>
    <cellStyle name="Normal 17 11 2 3 3 2" xfId="22243"/>
    <cellStyle name="Normal 17 11 2 3 3 2 2" xfId="22244"/>
    <cellStyle name="Normal 17 11 2 3 3 2 3" xfId="22245"/>
    <cellStyle name="Normal 17 11 2 3 3 2 4" xfId="22246"/>
    <cellStyle name="Normal 17 11 2 3 3 3" xfId="22247"/>
    <cellStyle name="Normal 17 11 2 3 3 4" xfId="22248"/>
    <cellStyle name="Normal 17 11 2 3 3 5" xfId="22249"/>
    <cellStyle name="Normal 17 11 2 3 3 6" xfId="22250"/>
    <cellStyle name="Normal 17 11 2 3 4" xfId="22251"/>
    <cellStyle name="Normal 17 11 2 3 4 2" xfId="22252"/>
    <cellStyle name="Normal 17 11 2 3 4 3" xfId="22253"/>
    <cellStyle name="Normal 17 11 2 3 4 4" xfId="22254"/>
    <cellStyle name="Normal 17 11 2 3 5" xfId="22255"/>
    <cellStyle name="Normal 17 11 2 3 6" xfId="22256"/>
    <cellStyle name="Normal 17 11 2 3 7" xfId="22257"/>
    <cellStyle name="Normal 17 11 2 3 8" xfId="22258"/>
    <cellStyle name="Normal 17 11 2 4" xfId="22259"/>
    <cellStyle name="Normal 17 11 2 4 2" xfId="22260"/>
    <cellStyle name="Normal 17 11 2 4 2 2" xfId="22261"/>
    <cellStyle name="Normal 17 11 2 4 2 2 2" xfId="22262"/>
    <cellStyle name="Normal 17 11 2 4 2 2 3" xfId="22263"/>
    <cellStyle name="Normal 17 11 2 4 2 2 4" xfId="22264"/>
    <cellStyle name="Normal 17 11 2 4 2 3" xfId="22265"/>
    <cellStyle name="Normal 17 11 2 4 2 4" xfId="22266"/>
    <cellStyle name="Normal 17 11 2 4 2 5" xfId="22267"/>
    <cellStyle name="Normal 17 11 2 4 3" xfId="22268"/>
    <cellStyle name="Normal 17 11 2 4 3 2" xfId="22269"/>
    <cellStyle name="Normal 17 11 2 4 3 3" xfId="22270"/>
    <cellStyle name="Normal 17 11 2 4 3 4" xfId="22271"/>
    <cellStyle name="Normal 17 11 2 4 4" xfId="22272"/>
    <cellStyle name="Normal 17 11 2 4 5" xfId="22273"/>
    <cellStyle name="Normal 17 11 2 4 6" xfId="22274"/>
    <cellStyle name="Normal 17 11 2 5" xfId="22275"/>
    <cellStyle name="Normal 17 11 2 5 2" xfId="22276"/>
    <cellStyle name="Normal 17 11 2 5 2 2" xfId="22277"/>
    <cellStyle name="Normal 17 11 2 5 2 3" xfId="22278"/>
    <cellStyle name="Normal 17 11 2 5 2 4" xfId="22279"/>
    <cellStyle name="Normal 17 11 2 5 3" xfId="22280"/>
    <cellStyle name="Normal 17 11 2 5 4" xfId="22281"/>
    <cellStyle name="Normal 17 11 2 5 5" xfId="22282"/>
    <cellStyle name="Normal 17 11 2 5 6" xfId="22283"/>
    <cellStyle name="Normal 17 11 2 6" xfId="22284"/>
    <cellStyle name="Normal 17 11 2 6 2" xfId="22285"/>
    <cellStyle name="Normal 17 11 2 6 3" xfId="22286"/>
    <cellStyle name="Normal 17 11 2 6 4" xfId="22287"/>
    <cellStyle name="Normal 17 11 2 7" xfId="22288"/>
    <cellStyle name="Normal 17 11 2 8" xfId="22289"/>
    <cellStyle name="Normal 17 11 2 9" xfId="22290"/>
    <cellStyle name="Normal 17 11 3" xfId="22291"/>
    <cellStyle name="Normal 17 11 3 2" xfId="22292"/>
    <cellStyle name="Normal 17 11 3 2 2" xfId="22293"/>
    <cellStyle name="Normal 17 11 3 2 2 2" xfId="22294"/>
    <cellStyle name="Normal 17 11 3 2 2 2 2" xfId="22295"/>
    <cellStyle name="Normal 17 11 3 2 2 2 2 2" xfId="22296"/>
    <cellStyle name="Normal 17 11 3 2 2 2 2 3" xfId="22297"/>
    <cellStyle name="Normal 17 11 3 2 2 2 2 4" xfId="22298"/>
    <cellStyle name="Normal 17 11 3 2 2 2 3" xfId="22299"/>
    <cellStyle name="Normal 17 11 3 2 2 2 4" xfId="22300"/>
    <cellStyle name="Normal 17 11 3 2 2 2 5" xfId="22301"/>
    <cellStyle name="Normal 17 11 3 2 2 3" xfId="22302"/>
    <cellStyle name="Normal 17 11 3 2 2 3 2" xfId="22303"/>
    <cellStyle name="Normal 17 11 3 2 2 3 3" xfId="22304"/>
    <cellStyle name="Normal 17 11 3 2 2 3 4" xfId="22305"/>
    <cellStyle name="Normal 17 11 3 2 2 4" xfId="22306"/>
    <cellStyle name="Normal 17 11 3 2 2 5" xfId="22307"/>
    <cellStyle name="Normal 17 11 3 2 2 6" xfId="22308"/>
    <cellStyle name="Normal 17 11 3 2 3" xfId="22309"/>
    <cellStyle name="Normal 17 11 3 2 3 2" xfId="22310"/>
    <cellStyle name="Normal 17 11 3 2 3 2 2" xfId="22311"/>
    <cellStyle name="Normal 17 11 3 2 3 2 3" xfId="22312"/>
    <cellStyle name="Normal 17 11 3 2 3 2 4" xfId="22313"/>
    <cellStyle name="Normal 17 11 3 2 3 3" xfId="22314"/>
    <cellStyle name="Normal 17 11 3 2 3 4" xfId="22315"/>
    <cellStyle name="Normal 17 11 3 2 3 5" xfId="22316"/>
    <cellStyle name="Normal 17 11 3 2 3 6" xfId="22317"/>
    <cellStyle name="Normal 17 11 3 2 4" xfId="22318"/>
    <cellStyle name="Normal 17 11 3 2 4 2" xfId="22319"/>
    <cellStyle name="Normal 17 11 3 2 4 3" xfId="22320"/>
    <cellStyle name="Normal 17 11 3 2 4 4" xfId="22321"/>
    <cellStyle name="Normal 17 11 3 2 5" xfId="22322"/>
    <cellStyle name="Normal 17 11 3 2 6" xfId="22323"/>
    <cellStyle name="Normal 17 11 3 2 7" xfId="22324"/>
    <cellStyle name="Normal 17 11 3 2 8" xfId="22325"/>
    <cellStyle name="Normal 17 11 3 3" xfId="22326"/>
    <cellStyle name="Normal 17 11 3 3 2" xfId="22327"/>
    <cellStyle name="Normal 17 11 3 3 2 2" xfId="22328"/>
    <cellStyle name="Normal 17 11 3 3 2 2 2" xfId="22329"/>
    <cellStyle name="Normal 17 11 3 3 2 2 3" xfId="22330"/>
    <cellStyle name="Normal 17 11 3 3 2 2 4" xfId="22331"/>
    <cellStyle name="Normal 17 11 3 3 2 3" xfId="22332"/>
    <cellStyle name="Normal 17 11 3 3 2 4" xfId="22333"/>
    <cellStyle name="Normal 17 11 3 3 2 5" xfId="22334"/>
    <cellStyle name="Normal 17 11 3 3 3" xfId="22335"/>
    <cellStyle name="Normal 17 11 3 3 3 2" xfId="22336"/>
    <cellStyle name="Normal 17 11 3 3 3 3" xfId="22337"/>
    <cellStyle name="Normal 17 11 3 3 3 4" xfId="22338"/>
    <cellStyle name="Normal 17 11 3 3 4" xfId="22339"/>
    <cellStyle name="Normal 17 11 3 3 5" xfId="22340"/>
    <cellStyle name="Normal 17 11 3 3 6" xfId="22341"/>
    <cellStyle name="Normal 17 11 3 4" xfId="22342"/>
    <cellStyle name="Normal 17 11 3 4 2" xfId="22343"/>
    <cellStyle name="Normal 17 11 3 4 2 2" xfId="22344"/>
    <cellStyle name="Normal 17 11 3 4 2 3" xfId="22345"/>
    <cellStyle name="Normal 17 11 3 4 2 4" xfId="22346"/>
    <cellStyle name="Normal 17 11 3 4 3" xfId="22347"/>
    <cellStyle name="Normal 17 11 3 4 4" xfId="22348"/>
    <cellStyle name="Normal 17 11 3 4 5" xfId="22349"/>
    <cellStyle name="Normal 17 11 3 4 6" xfId="22350"/>
    <cellStyle name="Normal 17 11 3 5" xfId="22351"/>
    <cellStyle name="Normal 17 11 3 5 2" xfId="22352"/>
    <cellStyle name="Normal 17 11 3 5 3" xfId="22353"/>
    <cellStyle name="Normal 17 11 3 5 4" xfId="22354"/>
    <cellStyle name="Normal 17 11 3 6" xfId="22355"/>
    <cellStyle name="Normal 17 11 3 7" xfId="22356"/>
    <cellStyle name="Normal 17 11 3 8" xfId="22357"/>
    <cellStyle name="Normal 17 11 3 9" xfId="22358"/>
    <cellStyle name="Normal 17 11 4" xfId="22359"/>
    <cellStyle name="Normal 17 11 4 2" xfId="22360"/>
    <cellStyle name="Normal 17 11 4 2 2" xfId="22361"/>
    <cellStyle name="Normal 17 11 4 2 2 2" xfId="22362"/>
    <cellStyle name="Normal 17 11 4 2 2 2 2" xfId="22363"/>
    <cellStyle name="Normal 17 11 4 2 2 2 2 2" xfId="22364"/>
    <cellStyle name="Normal 17 11 4 2 2 2 2 3" xfId="22365"/>
    <cellStyle name="Normal 17 11 4 2 2 2 2 4" xfId="22366"/>
    <cellStyle name="Normal 17 11 4 2 2 2 3" xfId="22367"/>
    <cellStyle name="Normal 17 11 4 2 2 2 4" xfId="22368"/>
    <cellStyle name="Normal 17 11 4 2 2 2 5" xfId="22369"/>
    <cellStyle name="Normal 17 11 4 2 2 3" xfId="22370"/>
    <cellStyle name="Normal 17 11 4 2 2 3 2" xfId="22371"/>
    <cellStyle name="Normal 17 11 4 2 2 3 3" xfId="22372"/>
    <cellStyle name="Normal 17 11 4 2 2 3 4" xfId="22373"/>
    <cellStyle name="Normal 17 11 4 2 2 4" xfId="22374"/>
    <cellStyle name="Normal 17 11 4 2 2 5" xfId="22375"/>
    <cellStyle name="Normal 17 11 4 2 2 6" xfId="22376"/>
    <cellStyle name="Normal 17 11 4 2 3" xfId="22377"/>
    <cellStyle name="Normal 17 11 4 2 3 2" xfId="22378"/>
    <cellStyle name="Normal 17 11 4 2 3 2 2" xfId="22379"/>
    <cellStyle name="Normal 17 11 4 2 3 2 3" xfId="22380"/>
    <cellStyle name="Normal 17 11 4 2 3 2 4" xfId="22381"/>
    <cellStyle name="Normal 17 11 4 2 3 3" xfId="22382"/>
    <cellStyle name="Normal 17 11 4 2 3 4" xfId="22383"/>
    <cellStyle name="Normal 17 11 4 2 3 5" xfId="22384"/>
    <cellStyle name="Normal 17 11 4 2 3 6" xfId="22385"/>
    <cellStyle name="Normal 17 11 4 2 4" xfId="22386"/>
    <cellStyle name="Normal 17 11 4 2 4 2" xfId="22387"/>
    <cellStyle name="Normal 17 11 4 2 4 3" xfId="22388"/>
    <cellStyle name="Normal 17 11 4 2 4 4" xfId="22389"/>
    <cellStyle name="Normal 17 11 4 2 5" xfId="22390"/>
    <cellStyle name="Normal 17 11 4 2 6" xfId="22391"/>
    <cellStyle name="Normal 17 11 4 2 7" xfId="22392"/>
    <cellStyle name="Normal 17 11 4 2 8" xfId="22393"/>
    <cellStyle name="Normal 17 11 4 3" xfId="22394"/>
    <cellStyle name="Normal 17 11 4 3 2" xfId="22395"/>
    <cellStyle name="Normal 17 11 4 3 2 2" xfId="22396"/>
    <cellStyle name="Normal 17 11 4 3 2 2 2" xfId="22397"/>
    <cellStyle name="Normal 17 11 4 3 2 2 3" xfId="22398"/>
    <cellStyle name="Normal 17 11 4 3 2 2 4" xfId="22399"/>
    <cellStyle name="Normal 17 11 4 3 2 3" xfId="22400"/>
    <cellStyle name="Normal 17 11 4 3 2 4" xfId="22401"/>
    <cellStyle name="Normal 17 11 4 3 2 5" xfId="22402"/>
    <cellStyle name="Normal 17 11 4 3 3" xfId="22403"/>
    <cellStyle name="Normal 17 11 4 3 3 2" xfId="22404"/>
    <cellStyle name="Normal 17 11 4 3 3 3" xfId="22405"/>
    <cellStyle name="Normal 17 11 4 3 3 4" xfId="22406"/>
    <cellStyle name="Normal 17 11 4 3 4" xfId="22407"/>
    <cellStyle name="Normal 17 11 4 3 5" xfId="22408"/>
    <cellStyle name="Normal 17 11 4 3 6" xfId="22409"/>
    <cellStyle name="Normal 17 11 4 4" xfId="22410"/>
    <cellStyle name="Normal 17 11 4 4 2" xfId="22411"/>
    <cellStyle name="Normal 17 11 4 4 2 2" xfId="22412"/>
    <cellStyle name="Normal 17 11 4 4 2 3" xfId="22413"/>
    <cellStyle name="Normal 17 11 4 4 2 4" xfId="22414"/>
    <cellStyle name="Normal 17 11 4 4 3" xfId="22415"/>
    <cellStyle name="Normal 17 11 4 4 4" xfId="22416"/>
    <cellStyle name="Normal 17 11 4 4 5" xfId="22417"/>
    <cellStyle name="Normal 17 11 4 4 6" xfId="22418"/>
    <cellStyle name="Normal 17 11 4 5" xfId="22419"/>
    <cellStyle name="Normal 17 11 4 5 2" xfId="22420"/>
    <cellStyle name="Normal 17 11 4 5 3" xfId="22421"/>
    <cellStyle name="Normal 17 11 4 5 4" xfId="22422"/>
    <cellStyle name="Normal 17 11 4 6" xfId="22423"/>
    <cellStyle name="Normal 17 11 4 7" xfId="22424"/>
    <cellStyle name="Normal 17 11 4 8" xfId="22425"/>
    <cellStyle name="Normal 17 11 4 9" xfId="22426"/>
    <cellStyle name="Normal 17 11 5" xfId="22427"/>
    <cellStyle name="Normal 17 11 5 2" xfId="22428"/>
    <cellStyle name="Normal 17 11 5 2 2" xfId="22429"/>
    <cellStyle name="Normal 17 11 5 2 2 2" xfId="22430"/>
    <cellStyle name="Normal 17 11 5 2 2 2 2" xfId="22431"/>
    <cellStyle name="Normal 17 11 5 2 2 2 3" xfId="22432"/>
    <cellStyle name="Normal 17 11 5 2 2 2 4" xfId="22433"/>
    <cellStyle name="Normal 17 11 5 2 2 3" xfId="22434"/>
    <cellStyle name="Normal 17 11 5 2 2 4" xfId="22435"/>
    <cellStyle name="Normal 17 11 5 2 2 5" xfId="22436"/>
    <cellStyle name="Normal 17 11 5 2 3" xfId="22437"/>
    <cellStyle name="Normal 17 11 5 2 3 2" xfId="22438"/>
    <cellStyle name="Normal 17 11 5 2 3 3" xfId="22439"/>
    <cellStyle name="Normal 17 11 5 2 3 4" xfId="22440"/>
    <cellStyle name="Normal 17 11 5 2 4" xfId="22441"/>
    <cellStyle name="Normal 17 11 5 2 5" xfId="22442"/>
    <cellStyle name="Normal 17 11 5 2 6" xfId="22443"/>
    <cellStyle name="Normal 17 11 5 3" xfId="22444"/>
    <cellStyle name="Normal 17 11 5 3 2" xfId="22445"/>
    <cellStyle name="Normal 17 11 5 3 2 2" xfId="22446"/>
    <cellStyle name="Normal 17 11 5 3 2 3" xfId="22447"/>
    <cellStyle name="Normal 17 11 5 3 2 4" xfId="22448"/>
    <cellStyle name="Normal 17 11 5 3 3" xfId="22449"/>
    <cellStyle name="Normal 17 11 5 3 4" xfId="22450"/>
    <cellStyle name="Normal 17 11 5 3 5" xfId="22451"/>
    <cellStyle name="Normal 17 11 5 3 6" xfId="22452"/>
    <cellStyle name="Normal 17 11 5 4" xfId="22453"/>
    <cellStyle name="Normal 17 11 5 4 2" xfId="22454"/>
    <cellStyle name="Normal 17 11 5 4 3" xfId="22455"/>
    <cellStyle name="Normal 17 11 5 4 4" xfId="22456"/>
    <cellStyle name="Normal 17 11 5 5" xfId="22457"/>
    <cellStyle name="Normal 17 11 5 6" xfId="22458"/>
    <cellStyle name="Normal 17 11 5 7" xfId="22459"/>
    <cellStyle name="Normal 17 11 5 8" xfId="22460"/>
    <cellStyle name="Normal 17 11 6" xfId="22461"/>
    <cellStyle name="Normal 17 11 6 2" xfId="22462"/>
    <cellStyle name="Normal 17 11 6 2 2" xfId="22463"/>
    <cellStyle name="Normal 17 11 6 2 2 2" xfId="22464"/>
    <cellStyle name="Normal 17 11 6 2 2 3" xfId="22465"/>
    <cellStyle name="Normal 17 11 6 2 2 4" xfId="22466"/>
    <cellStyle name="Normal 17 11 6 2 3" xfId="22467"/>
    <cellStyle name="Normal 17 11 6 2 4" xfId="22468"/>
    <cellStyle name="Normal 17 11 6 2 5" xfId="22469"/>
    <cellStyle name="Normal 17 11 6 3" xfId="22470"/>
    <cellStyle name="Normal 17 11 6 3 2" xfId="22471"/>
    <cellStyle name="Normal 17 11 6 3 3" xfId="22472"/>
    <cellStyle name="Normal 17 11 6 3 4" xfId="22473"/>
    <cellStyle name="Normal 17 11 6 4" xfId="22474"/>
    <cellStyle name="Normal 17 11 6 5" xfId="22475"/>
    <cellStyle name="Normal 17 11 6 6" xfId="22476"/>
    <cellStyle name="Normal 17 11 7" xfId="22477"/>
    <cellStyle name="Normal 17 11 7 2" xfId="22478"/>
    <cellStyle name="Normal 17 11 7 2 2" xfId="22479"/>
    <cellStyle name="Normal 17 11 7 2 3" xfId="22480"/>
    <cellStyle name="Normal 17 11 7 2 4" xfId="22481"/>
    <cellStyle name="Normal 17 11 7 3" xfId="22482"/>
    <cellStyle name="Normal 17 11 7 4" xfId="22483"/>
    <cellStyle name="Normal 17 11 7 5" xfId="22484"/>
    <cellStyle name="Normal 17 11 7 6" xfId="22485"/>
    <cellStyle name="Normal 17 11 8" xfId="22486"/>
    <cellStyle name="Normal 17 11 8 2" xfId="22487"/>
    <cellStyle name="Normal 17 11 8 3" xfId="22488"/>
    <cellStyle name="Normal 17 11 8 4" xfId="22489"/>
    <cellStyle name="Normal 17 11 9" xfId="22490"/>
    <cellStyle name="Normal 17 12" xfId="22491"/>
    <cellStyle name="Normal 17 12 10" xfId="22492"/>
    <cellStyle name="Normal 17 12 2" xfId="22493"/>
    <cellStyle name="Normal 17 12 2 2" xfId="22494"/>
    <cellStyle name="Normal 17 12 2 2 2" xfId="22495"/>
    <cellStyle name="Normal 17 12 2 2 2 2" xfId="22496"/>
    <cellStyle name="Normal 17 12 2 2 2 2 2" xfId="22497"/>
    <cellStyle name="Normal 17 12 2 2 2 2 2 2" xfId="22498"/>
    <cellStyle name="Normal 17 12 2 2 2 2 2 3" xfId="22499"/>
    <cellStyle name="Normal 17 12 2 2 2 2 2 4" xfId="22500"/>
    <cellStyle name="Normal 17 12 2 2 2 2 3" xfId="22501"/>
    <cellStyle name="Normal 17 12 2 2 2 2 4" xfId="22502"/>
    <cellStyle name="Normal 17 12 2 2 2 2 5" xfId="22503"/>
    <cellStyle name="Normal 17 12 2 2 2 3" xfId="22504"/>
    <cellStyle name="Normal 17 12 2 2 2 3 2" xfId="22505"/>
    <cellStyle name="Normal 17 12 2 2 2 3 3" xfId="22506"/>
    <cellStyle name="Normal 17 12 2 2 2 3 4" xfId="22507"/>
    <cellStyle name="Normal 17 12 2 2 2 4" xfId="22508"/>
    <cellStyle name="Normal 17 12 2 2 2 5" xfId="22509"/>
    <cellStyle name="Normal 17 12 2 2 2 6" xfId="22510"/>
    <cellStyle name="Normal 17 12 2 2 3" xfId="22511"/>
    <cellStyle name="Normal 17 12 2 2 3 2" xfId="22512"/>
    <cellStyle name="Normal 17 12 2 2 3 2 2" xfId="22513"/>
    <cellStyle name="Normal 17 12 2 2 3 2 3" xfId="22514"/>
    <cellStyle name="Normal 17 12 2 2 3 2 4" xfId="22515"/>
    <cellStyle name="Normal 17 12 2 2 3 3" xfId="22516"/>
    <cellStyle name="Normal 17 12 2 2 3 4" xfId="22517"/>
    <cellStyle name="Normal 17 12 2 2 3 5" xfId="22518"/>
    <cellStyle name="Normal 17 12 2 2 3 6" xfId="22519"/>
    <cellStyle name="Normal 17 12 2 2 4" xfId="22520"/>
    <cellStyle name="Normal 17 12 2 2 4 2" xfId="22521"/>
    <cellStyle name="Normal 17 12 2 2 4 3" xfId="22522"/>
    <cellStyle name="Normal 17 12 2 2 4 4" xfId="22523"/>
    <cellStyle name="Normal 17 12 2 2 5" xfId="22524"/>
    <cellStyle name="Normal 17 12 2 2 6" xfId="22525"/>
    <cellStyle name="Normal 17 12 2 2 7" xfId="22526"/>
    <cellStyle name="Normal 17 12 2 2 8" xfId="22527"/>
    <cellStyle name="Normal 17 12 2 3" xfId="22528"/>
    <cellStyle name="Normal 17 12 2 3 2" xfId="22529"/>
    <cellStyle name="Normal 17 12 2 3 2 2" xfId="22530"/>
    <cellStyle name="Normal 17 12 2 3 2 2 2" xfId="22531"/>
    <cellStyle name="Normal 17 12 2 3 2 2 3" xfId="22532"/>
    <cellStyle name="Normal 17 12 2 3 2 2 4" xfId="22533"/>
    <cellStyle name="Normal 17 12 2 3 2 3" xfId="22534"/>
    <cellStyle name="Normal 17 12 2 3 2 4" xfId="22535"/>
    <cellStyle name="Normal 17 12 2 3 2 5" xfId="22536"/>
    <cellStyle name="Normal 17 12 2 3 3" xfId="22537"/>
    <cellStyle name="Normal 17 12 2 3 3 2" xfId="22538"/>
    <cellStyle name="Normal 17 12 2 3 3 3" xfId="22539"/>
    <cellStyle name="Normal 17 12 2 3 3 4" xfId="22540"/>
    <cellStyle name="Normal 17 12 2 3 4" xfId="22541"/>
    <cellStyle name="Normal 17 12 2 3 5" xfId="22542"/>
    <cellStyle name="Normal 17 12 2 3 6" xfId="22543"/>
    <cellStyle name="Normal 17 12 2 4" xfId="22544"/>
    <cellStyle name="Normal 17 12 2 4 2" xfId="22545"/>
    <cellStyle name="Normal 17 12 2 4 2 2" xfId="22546"/>
    <cellStyle name="Normal 17 12 2 4 2 3" xfId="22547"/>
    <cellStyle name="Normal 17 12 2 4 2 4" xfId="22548"/>
    <cellStyle name="Normal 17 12 2 4 3" xfId="22549"/>
    <cellStyle name="Normal 17 12 2 4 4" xfId="22550"/>
    <cellStyle name="Normal 17 12 2 4 5" xfId="22551"/>
    <cellStyle name="Normal 17 12 2 4 6" xfId="22552"/>
    <cellStyle name="Normal 17 12 2 5" xfId="22553"/>
    <cellStyle name="Normal 17 12 2 5 2" xfId="22554"/>
    <cellStyle name="Normal 17 12 2 5 3" xfId="22555"/>
    <cellStyle name="Normal 17 12 2 5 4" xfId="22556"/>
    <cellStyle name="Normal 17 12 2 6" xfId="22557"/>
    <cellStyle name="Normal 17 12 2 7" xfId="22558"/>
    <cellStyle name="Normal 17 12 2 8" xfId="22559"/>
    <cellStyle name="Normal 17 12 2 9" xfId="22560"/>
    <cellStyle name="Normal 17 12 3" xfId="22561"/>
    <cellStyle name="Normal 17 12 3 2" xfId="22562"/>
    <cellStyle name="Normal 17 12 3 2 2" xfId="22563"/>
    <cellStyle name="Normal 17 12 3 2 2 2" xfId="22564"/>
    <cellStyle name="Normal 17 12 3 2 2 2 2" xfId="22565"/>
    <cellStyle name="Normal 17 12 3 2 2 2 3" xfId="22566"/>
    <cellStyle name="Normal 17 12 3 2 2 2 4" xfId="22567"/>
    <cellStyle name="Normal 17 12 3 2 2 3" xfId="22568"/>
    <cellStyle name="Normal 17 12 3 2 2 4" xfId="22569"/>
    <cellStyle name="Normal 17 12 3 2 2 5" xfId="22570"/>
    <cellStyle name="Normal 17 12 3 2 3" xfId="22571"/>
    <cellStyle name="Normal 17 12 3 2 3 2" xfId="22572"/>
    <cellStyle name="Normal 17 12 3 2 3 3" xfId="22573"/>
    <cellStyle name="Normal 17 12 3 2 3 4" xfId="22574"/>
    <cellStyle name="Normal 17 12 3 2 4" xfId="22575"/>
    <cellStyle name="Normal 17 12 3 2 5" xfId="22576"/>
    <cellStyle name="Normal 17 12 3 2 6" xfId="22577"/>
    <cellStyle name="Normal 17 12 3 3" xfId="22578"/>
    <cellStyle name="Normal 17 12 3 3 2" xfId="22579"/>
    <cellStyle name="Normal 17 12 3 3 2 2" xfId="22580"/>
    <cellStyle name="Normal 17 12 3 3 2 3" xfId="22581"/>
    <cellStyle name="Normal 17 12 3 3 2 4" xfId="22582"/>
    <cellStyle name="Normal 17 12 3 3 3" xfId="22583"/>
    <cellStyle name="Normal 17 12 3 3 4" xfId="22584"/>
    <cellStyle name="Normal 17 12 3 3 5" xfId="22585"/>
    <cellStyle name="Normal 17 12 3 3 6" xfId="22586"/>
    <cellStyle name="Normal 17 12 3 4" xfId="22587"/>
    <cellStyle name="Normal 17 12 3 4 2" xfId="22588"/>
    <cellStyle name="Normal 17 12 3 4 3" xfId="22589"/>
    <cellStyle name="Normal 17 12 3 4 4" xfId="22590"/>
    <cellStyle name="Normal 17 12 3 5" xfId="22591"/>
    <cellStyle name="Normal 17 12 3 6" xfId="22592"/>
    <cellStyle name="Normal 17 12 3 7" xfId="22593"/>
    <cellStyle name="Normal 17 12 3 8" xfId="22594"/>
    <cellStyle name="Normal 17 12 4" xfId="22595"/>
    <cellStyle name="Normal 17 12 4 2" xfId="22596"/>
    <cellStyle name="Normal 17 12 4 2 2" xfId="22597"/>
    <cellStyle name="Normal 17 12 4 2 2 2" xfId="22598"/>
    <cellStyle name="Normal 17 12 4 2 2 3" xfId="22599"/>
    <cellStyle name="Normal 17 12 4 2 2 4" xfId="22600"/>
    <cellStyle name="Normal 17 12 4 2 3" xfId="22601"/>
    <cellStyle name="Normal 17 12 4 2 4" xfId="22602"/>
    <cellStyle name="Normal 17 12 4 2 5" xfId="22603"/>
    <cellStyle name="Normal 17 12 4 3" xfId="22604"/>
    <cellStyle name="Normal 17 12 4 3 2" xfId="22605"/>
    <cellStyle name="Normal 17 12 4 3 3" xfId="22606"/>
    <cellStyle name="Normal 17 12 4 3 4" xfId="22607"/>
    <cellStyle name="Normal 17 12 4 4" xfId="22608"/>
    <cellStyle name="Normal 17 12 4 5" xfId="22609"/>
    <cellStyle name="Normal 17 12 4 6" xfId="22610"/>
    <cellStyle name="Normal 17 12 5" xfId="22611"/>
    <cellStyle name="Normal 17 12 5 2" xfId="22612"/>
    <cellStyle name="Normal 17 12 5 2 2" xfId="22613"/>
    <cellStyle name="Normal 17 12 5 2 3" xfId="22614"/>
    <cellStyle name="Normal 17 12 5 2 4" xfId="22615"/>
    <cellStyle name="Normal 17 12 5 3" xfId="22616"/>
    <cellStyle name="Normal 17 12 5 4" xfId="22617"/>
    <cellStyle name="Normal 17 12 5 5" xfId="22618"/>
    <cellStyle name="Normal 17 12 5 6" xfId="22619"/>
    <cellStyle name="Normal 17 12 6" xfId="22620"/>
    <cellStyle name="Normal 17 12 6 2" xfId="22621"/>
    <cellStyle name="Normal 17 12 6 3" xfId="22622"/>
    <cellStyle name="Normal 17 12 6 4" xfId="22623"/>
    <cellStyle name="Normal 17 12 7" xfId="22624"/>
    <cellStyle name="Normal 17 12 8" xfId="22625"/>
    <cellStyle name="Normal 17 12 9" xfId="22626"/>
    <cellStyle name="Normal 17 13" xfId="22627"/>
    <cellStyle name="Normal 17 13 10" xfId="22628"/>
    <cellStyle name="Normal 17 13 2" xfId="22629"/>
    <cellStyle name="Normal 17 13 2 2" xfId="22630"/>
    <cellStyle name="Normal 17 13 2 2 2" xfId="22631"/>
    <cellStyle name="Normal 17 13 2 2 2 2" xfId="22632"/>
    <cellStyle name="Normal 17 13 2 2 2 2 2" xfId="22633"/>
    <cellStyle name="Normal 17 13 2 2 2 2 2 2" xfId="22634"/>
    <cellStyle name="Normal 17 13 2 2 2 2 2 3" xfId="22635"/>
    <cellStyle name="Normal 17 13 2 2 2 2 2 4" xfId="22636"/>
    <cellStyle name="Normal 17 13 2 2 2 2 3" xfId="22637"/>
    <cellStyle name="Normal 17 13 2 2 2 2 4" xfId="22638"/>
    <cellStyle name="Normal 17 13 2 2 2 2 5" xfId="22639"/>
    <cellStyle name="Normal 17 13 2 2 2 3" xfId="22640"/>
    <cellStyle name="Normal 17 13 2 2 2 3 2" xfId="22641"/>
    <cellStyle name="Normal 17 13 2 2 2 3 3" xfId="22642"/>
    <cellStyle name="Normal 17 13 2 2 2 3 4" xfId="22643"/>
    <cellStyle name="Normal 17 13 2 2 2 4" xfId="22644"/>
    <cellStyle name="Normal 17 13 2 2 2 5" xfId="22645"/>
    <cellStyle name="Normal 17 13 2 2 2 6" xfId="22646"/>
    <cellStyle name="Normal 17 13 2 2 3" xfId="22647"/>
    <cellStyle name="Normal 17 13 2 2 3 2" xfId="22648"/>
    <cellStyle name="Normal 17 13 2 2 3 2 2" xfId="22649"/>
    <cellStyle name="Normal 17 13 2 2 3 2 3" xfId="22650"/>
    <cellStyle name="Normal 17 13 2 2 3 2 4" xfId="22651"/>
    <cellStyle name="Normal 17 13 2 2 3 3" xfId="22652"/>
    <cellStyle name="Normal 17 13 2 2 3 4" xfId="22653"/>
    <cellStyle name="Normal 17 13 2 2 3 5" xfId="22654"/>
    <cellStyle name="Normal 17 13 2 2 3 6" xfId="22655"/>
    <cellStyle name="Normal 17 13 2 2 4" xfId="22656"/>
    <cellStyle name="Normal 17 13 2 2 4 2" xfId="22657"/>
    <cellStyle name="Normal 17 13 2 2 4 3" xfId="22658"/>
    <cellStyle name="Normal 17 13 2 2 4 4" xfId="22659"/>
    <cellStyle name="Normal 17 13 2 2 5" xfId="22660"/>
    <cellStyle name="Normal 17 13 2 2 6" xfId="22661"/>
    <cellStyle name="Normal 17 13 2 2 7" xfId="22662"/>
    <cellStyle name="Normal 17 13 2 2 8" xfId="22663"/>
    <cellStyle name="Normal 17 13 2 3" xfId="22664"/>
    <cellStyle name="Normal 17 13 2 3 2" xfId="22665"/>
    <cellStyle name="Normal 17 13 2 3 2 2" xfId="22666"/>
    <cellStyle name="Normal 17 13 2 3 2 2 2" xfId="22667"/>
    <cellStyle name="Normal 17 13 2 3 2 2 3" xfId="22668"/>
    <cellStyle name="Normal 17 13 2 3 2 2 4" xfId="22669"/>
    <cellStyle name="Normal 17 13 2 3 2 3" xfId="22670"/>
    <cellStyle name="Normal 17 13 2 3 2 4" xfId="22671"/>
    <cellStyle name="Normal 17 13 2 3 2 5" xfId="22672"/>
    <cellStyle name="Normal 17 13 2 3 3" xfId="22673"/>
    <cellStyle name="Normal 17 13 2 3 3 2" xfId="22674"/>
    <cellStyle name="Normal 17 13 2 3 3 3" xfId="22675"/>
    <cellStyle name="Normal 17 13 2 3 3 4" xfId="22676"/>
    <cellStyle name="Normal 17 13 2 3 4" xfId="22677"/>
    <cellStyle name="Normal 17 13 2 3 5" xfId="22678"/>
    <cellStyle name="Normal 17 13 2 3 6" xfId="22679"/>
    <cellStyle name="Normal 17 13 2 4" xfId="22680"/>
    <cellStyle name="Normal 17 13 2 4 2" xfId="22681"/>
    <cellStyle name="Normal 17 13 2 4 2 2" xfId="22682"/>
    <cellStyle name="Normal 17 13 2 4 2 3" xfId="22683"/>
    <cellStyle name="Normal 17 13 2 4 2 4" xfId="22684"/>
    <cellStyle name="Normal 17 13 2 4 3" xfId="22685"/>
    <cellStyle name="Normal 17 13 2 4 4" xfId="22686"/>
    <cellStyle name="Normal 17 13 2 4 5" xfId="22687"/>
    <cellStyle name="Normal 17 13 2 4 6" xfId="22688"/>
    <cellStyle name="Normal 17 13 2 5" xfId="22689"/>
    <cellStyle name="Normal 17 13 2 5 2" xfId="22690"/>
    <cellStyle name="Normal 17 13 2 5 3" xfId="22691"/>
    <cellStyle name="Normal 17 13 2 5 4" xfId="22692"/>
    <cellStyle name="Normal 17 13 2 6" xfId="22693"/>
    <cellStyle name="Normal 17 13 2 7" xfId="22694"/>
    <cellStyle name="Normal 17 13 2 8" xfId="22695"/>
    <cellStyle name="Normal 17 13 2 9" xfId="22696"/>
    <cellStyle name="Normal 17 13 3" xfId="22697"/>
    <cellStyle name="Normal 17 13 3 2" xfId="22698"/>
    <cellStyle name="Normal 17 13 3 2 2" xfId="22699"/>
    <cellStyle name="Normal 17 13 3 2 2 2" xfId="22700"/>
    <cellStyle name="Normal 17 13 3 2 2 2 2" xfId="22701"/>
    <cellStyle name="Normal 17 13 3 2 2 2 3" xfId="22702"/>
    <cellStyle name="Normal 17 13 3 2 2 2 4" xfId="22703"/>
    <cellStyle name="Normal 17 13 3 2 2 3" xfId="22704"/>
    <cellStyle name="Normal 17 13 3 2 2 4" xfId="22705"/>
    <cellStyle name="Normal 17 13 3 2 2 5" xfId="22706"/>
    <cellStyle name="Normal 17 13 3 2 3" xfId="22707"/>
    <cellStyle name="Normal 17 13 3 2 3 2" xfId="22708"/>
    <cellStyle name="Normal 17 13 3 2 3 3" xfId="22709"/>
    <cellStyle name="Normal 17 13 3 2 3 4" xfId="22710"/>
    <cellStyle name="Normal 17 13 3 2 4" xfId="22711"/>
    <cellStyle name="Normal 17 13 3 2 5" xfId="22712"/>
    <cellStyle name="Normal 17 13 3 2 6" xfId="22713"/>
    <cellStyle name="Normal 17 13 3 3" xfId="22714"/>
    <cellStyle name="Normal 17 13 3 3 2" xfId="22715"/>
    <cellStyle name="Normal 17 13 3 3 2 2" xfId="22716"/>
    <cellStyle name="Normal 17 13 3 3 2 3" xfId="22717"/>
    <cellStyle name="Normal 17 13 3 3 2 4" xfId="22718"/>
    <cellStyle name="Normal 17 13 3 3 3" xfId="22719"/>
    <cellStyle name="Normal 17 13 3 3 4" xfId="22720"/>
    <cellStyle name="Normal 17 13 3 3 5" xfId="22721"/>
    <cellStyle name="Normal 17 13 3 3 6" xfId="22722"/>
    <cellStyle name="Normal 17 13 3 4" xfId="22723"/>
    <cellStyle name="Normal 17 13 3 4 2" xfId="22724"/>
    <cellStyle name="Normal 17 13 3 4 3" xfId="22725"/>
    <cellStyle name="Normal 17 13 3 4 4" xfId="22726"/>
    <cellStyle name="Normal 17 13 3 5" xfId="22727"/>
    <cellStyle name="Normal 17 13 3 6" xfId="22728"/>
    <cellStyle name="Normal 17 13 3 7" xfId="22729"/>
    <cellStyle name="Normal 17 13 3 8" xfId="22730"/>
    <cellStyle name="Normal 17 13 4" xfId="22731"/>
    <cellStyle name="Normal 17 13 4 2" xfId="22732"/>
    <cellStyle name="Normal 17 13 4 2 2" xfId="22733"/>
    <cellStyle name="Normal 17 13 4 2 2 2" xfId="22734"/>
    <cellStyle name="Normal 17 13 4 2 2 3" xfId="22735"/>
    <cellStyle name="Normal 17 13 4 2 2 4" xfId="22736"/>
    <cellStyle name="Normal 17 13 4 2 3" xfId="22737"/>
    <cellStyle name="Normal 17 13 4 2 4" xfId="22738"/>
    <cellStyle name="Normal 17 13 4 2 5" xfId="22739"/>
    <cellStyle name="Normal 17 13 4 3" xfId="22740"/>
    <cellStyle name="Normal 17 13 4 3 2" xfId="22741"/>
    <cellStyle name="Normal 17 13 4 3 3" xfId="22742"/>
    <cellStyle name="Normal 17 13 4 3 4" xfId="22743"/>
    <cellStyle name="Normal 17 13 4 4" xfId="22744"/>
    <cellStyle name="Normal 17 13 4 5" xfId="22745"/>
    <cellStyle name="Normal 17 13 4 6" xfId="22746"/>
    <cellStyle name="Normal 17 13 5" xfId="22747"/>
    <cellStyle name="Normal 17 13 5 2" xfId="22748"/>
    <cellStyle name="Normal 17 13 5 2 2" xfId="22749"/>
    <cellStyle name="Normal 17 13 5 2 3" xfId="22750"/>
    <cellStyle name="Normal 17 13 5 2 4" xfId="22751"/>
    <cellStyle name="Normal 17 13 5 3" xfId="22752"/>
    <cellStyle name="Normal 17 13 5 4" xfId="22753"/>
    <cellStyle name="Normal 17 13 5 5" xfId="22754"/>
    <cellStyle name="Normal 17 13 5 6" xfId="22755"/>
    <cellStyle name="Normal 17 13 6" xfId="22756"/>
    <cellStyle name="Normal 17 13 6 2" xfId="22757"/>
    <cellStyle name="Normal 17 13 6 3" xfId="22758"/>
    <cellStyle name="Normal 17 13 6 4" xfId="22759"/>
    <cellStyle name="Normal 17 13 7" xfId="22760"/>
    <cellStyle name="Normal 17 13 8" xfId="22761"/>
    <cellStyle name="Normal 17 13 9" xfId="22762"/>
    <cellStyle name="Normal 17 14" xfId="22763"/>
    <cellStyle name="Normal 17 15" xfId="22764"/>
    <cellStyle name="Normal 17 15 2" xfId="22765"/>
    <cellStyle name="Normal 17 15 2 2" xfId="22766"/>
    <cellStyle name="Normal 17 15 2 2 2" xfId="22767"/>
    <cellStyle name="Normal 17 15 2 2 2 2" xfId="22768"/>
    <cellStyle name="Normal 17 15 2 2 2 2 2" xfId="22769"/>
    <cellStyle name="Normal 17 15 2 2 2 2 3" xfId="22770"/>
    <cellStyle name="Normal 17 15 2 2 2 2 4" xfId="22771"/>
    <cellStyle name="Normal 17 15 2 2 2 3" xfId="22772"/>
    <cellStyle name="Normal 17 15 2 2 2 4" xfId="22773"/>
    <cellStyle name="Normal 17 15 2 2 2 5" xfId="22774"/>
    <cellStyle name="Normal 17 15 2 2 3" xfId="22775"/>
    <cellStyle name="Normal 17 15 2 2 3 2" xfId="22776"/>
    <cellStyle name="Normal 17 15 2 2 3 3" xfId="22777"/>
    <cellStyle name="Normal 17 15 2 2 3 4" xfId="22778"/>
    <cellStyle name="Normal 17 15 2 2 4" xfId="22779"/>
    <cellStyle name="Normal 17 15 2 2 5" xfId="22780"/>
    <cellStyle name="Normal 17 15 2 2 6" xfId="22781"/>
    <cellStyle name="Normal 17 15 2 3" xfId="22782"/>
    <cellStyle name="Normal 17 15 2 3 2" xfId="22783"/>
    <cellStyle name="Normal 17 15 2 3 2 2" xfId="22784"/>
    <cellStyle name="Normal 17 15 2 3 2 3" xfId="22785"/>
    <cellStyle name="Normal 17 15 2 3 2 4" xfId="22786"/>
    <cellStyle name="Normal 17 15 2 3 3" xfId="22787"/>
    <cellStyle name="Normal 17 15 2 3 4" xfId="22788"/>
    <cellStyle name="Normal 17 15 2 3 5" xfId="22789"/>
    <cellStyle name="Normal 17 15 2 3 6" xfId="22790"/>
    <cellStyle name="Normal 17 15 2 4" xfId="22791"/>
    <cellStyle name="Normal 17 15 2 4 2" xfId="22792"/>
    <cellStyle name="Normal 17 15 2 4 3" xfId="22793"/>
    <cellStyle name="Normal 17 15 2 4 4" xfId="22794"/>
    <cellStyle name="Normal 17 15 2 5" xfId="22795"/>
    <cellStyle name="Normal 17 15 2 6" xfId="22796"/>
    <cellStyle name="Normal 17 15 2 7" xfId="22797"/>
    <cellStyle name="Normal 17 15 2 8" xfId="22798"/>
    <cellStyle name="Normal 17 15 3" xfId="22799"/>
    <cellStyle name="Normal 17 15 3 2" xfId="22800"/>
    <cellStyle name="Normal 17 15 3 2 2" xfId="22801"/>
    <cellStyle name="Normal 17 15 3 2 2 2" xfId="22802"/>
    <cellStyle name="Normal 17 15 3 2 2 3" xfId="22803"/>
    <cellStyle name="Normal 17 15 3 2 2 4" xfId="22804"/>
    <cellStyle name="Normal 17 15 3 2 3" xfId="22805"/>
    <cellStyle name="Normal 17 15 3 2 4" xfId="22806"/>
    <cellStyle name="Normal 17 15 3 2 5" xfId="22807"/>
    <cellStyle name="Normal 17 15 3 3" xfId="22808"/>
    <cellStyle name="Normal 17 15 3 3 2" xfId="22809"/>
    <cellStyle name="Normal 17 15 3 3 3" xfId="22810"/>
    <cellStyle name="Normal 17 15 3 3 4" xfId="22811"/>
    <cellStyle name="Normal 17 15 3 4" xfId="22812"/>
    <cellStyle name="Normal 17 15 3 5" xfId="22813"/>
    <cellStyle name="Normal 17 15 3 6" xfId="22814"/>
    <cellStyle name="Normal 17 15 4" xfId="22815"/>
    <cellStyle name="Normal 17 15 4 2" xfId="22816"/>
    <cellStyle name="Normal 17 15 4 2 2" xfId="22817"/>
    <cellStyle name="Normal 17 15 4 2 3" xfId="22818"/>
    <cellStyle name="Normal 17 15 4 2 4" xfId="22819"/>
    <cellStyle name="Normal 17 15 4 3" xfId="22820"/>
    <cellStyle name="Normal 17 15 4 4" xfId="22821"/>
    <cellStyle name="Normal 17 15 4 5" xfId="22822"/>
    <cellStyle name="Normal 17 15 4 6" xfId="22823"/>
    <cellStyle name="Normal 17 15 5" xfId="22824"/>
    <cellStyle name="Normal 17 15 5 2" xfId="22825"/>
    <cellStyle name="Normal 17 15 5 3" xfId="22826"/>
    <cellStyle name="Normal 17 15 5 4" xfId="22827"/>
    <cellStyle name="Normal 17 15 6" xfId="22828"/>
    <cellStyle name="Normal 17 15 7" xfId="22829"/>
    <cellStyle name="Normal 17 15 8" xfId="22830"/>
    <cellStyle name="Normal 17 15 9" xfId="22831"/>
    <cellStyle name="Normal 17 16" xfId="22832"/>
    <cellStyle name="Normal 17 16 2" xfId="22833"/>
    <cellStyle name="Normal 17 16 2 2" xfId="22834"/>
    <cellStyle name="Normal 17 16 2 2 2" xfId="22835"/>
    <cellStyle name="Normal 17 16 2 2 2 2" xfId="22836"/>
    <cellStyle name="Normal 17 16 2 2 2 2 2" xfId="22837"/>
    <cellStyle name="Normal 17 16 2 2 2 2 3" xfId="22838"/>
    <cellStyle name="Normal 17 16 2 2 2 2 4" xfId="22839"/>
    <cellStyle name="Normal 17 16 2 2 2 3" xfId="22840"/>
    <cellStyle name="Normal 17 16 2 2 2 4" xfId="22841"/>
    <cellStyle name="Normal 17 16 2 2 2 5" xfId="22842"/>
    <cellStyle name="Normal 17 16 2 2 3" xfId="22843"/>
    <cellStyle name="Normal 17 16 2 2 3 2" xfId="22844"/>
    <cellStyle name="Normal 17 16 2 2 3 3" xfId="22845"/>
    <cellStyle name="Normal 17 16 2 2 3 4" xfId="22846"/>
    <cellStyle name="Normal 17 16 2 2 4" xfId="22847"/>
    <cellStyle name="Normal 17 16 2 2 5" xfId="22848"/>
    <cellStyle name="Normal 17 16 2 2 6" xfId="22849"/>
    <cellStyle name="Normal 17 16 2 3" xfId="22850"/>
    <cellStyle name="Normal 17 16 2 3 2" xfId="22851"/>
    <cellStyle name="Normal 17 16 2 3 2 2" xfId="22852"/>
    <cellStyle name="Normal 17 16 2 3 2 3" xfId="22853"/>
    <cellStyle name="Normal 17 16 2 3 2 4" xfId="22854"/>
    <cellStyle name="Normal 17 16 2 3 3" xfId="22855"/>
    <cellStyle name="Normal 17 16 2 3 4" xfId="22856"/>
    <cellStyle name="Normal 17 16 2 3 5" xfId="22857"/>
    <cellStyle name="Normal 17 16 2 3 6" xfId="22858"/>
    <cellStyle name="Normal 17 16 2 4" xfId="22859"/>
    <cellStyle name="Normal 17 16 2 4 2" xfId="22860"/>
    <cellStyle name="Normal 17 16 2 4 3" xfId="22861"/>
    <cellStyle name="Normal 17 16 2 4 4" xfId="22862"/>
    <cellStyle name="Normal 17 16 2 5" xfId="22863"/>
    <cellStyle name="Normal 17 16 2 6" xfId="22864"/>
    <cellStyle name="Normal 17 16 2 7" xfId="22865"/>
    <cellStyle name="Normal 17 16 2 8" xfId="22866"/>
    <cellStyle name="Normal 17 16 3" xfId="22867"/>
    <cellStyle name="Normal 17 16 3 2" xfId="22868"/>
    <cellStyle name="Normal 17 16 3 2 2" xfId="22869"/>
    <cellStyle name="Normal 17 16 3 2 2 2" xfId="22870"/>
    <cellStyle name="Normal 17 16 3 2 2 3" xfId="22871"/>
    <cellStyle name="Normal 17 16 3 2 2 4" xfId="22872"/>
    <cellStyle name="Normal 17 16 3 2 3" xfId="22873"/>
    <cellStyle name="Normal 17 16 3 2 4" xfId="22874"/>
    <cellStyle name="Normal 17 16 3 2 5" xfId="22875"/>
    <cellStyle name="Normal 17 16 3 3" xfId="22876"/>
    <cellStyle name="Normal 17 16 3 3 2" xfId="22877"/>
    <cellStyle name="Normal 17 16 3 3 3" xfId="22878"/>
    <cellStyle name="Normal 17 16 3 3 4" xfId="22879"/>
    <cellStyle name="Normal 17 16 3 4" xfId="22880"/>
    <cellStyle name="Normal 17 16 3 5" xfId="22881"/>
    <cellStyle name="Normal 17 16 3 6" xfId="22882"/>
    <cellStyle name="Normal 17 16 4" xfId="22883"/>
    <cellStyle name="Normal 17 16 4 2" xfId="22884"/>
    <cellStyle name="Normal 17 16 4 2 2" xfId="22885"/>
    <cellStyle name="Normal 17 16 4 2 3" xfId="22886"/>
    <cellStyle name="Normal 17 16 4 2 4" xfId="22887"/>
    <cellStyle name="Normal 17 16 4 3" xfId="22888"/>
    <cellStyle name="Normal 17 16 4 4" xfId="22889"/>
    <cellStyle name="Normal 17 16 4 5" xfId="22890"/>
    <cellStyle name="Normal 17 16 4 6" xfId="22891"/>
    <cellStyle name="Normal 17 16 5" xfId="22892"/>
    <cellStyle name="Normal 17 16 5 2" xfId="22893"/>
    <cellStyle name="Normal 17 16 5 3" xfId="22894"/>
    <cellStyle name="Normal 17 16 5 4" xfId="22895"/>
    <cellStyle name="Normal 17 16 6" xfId="22896"/>
    <cellStyle name="Normal 17 16 7" xfId="22897"/>
    <cellStyle name="Normal 17 16 8" xfId="22898"/>
    <cellStyle name="Normal 17 16 9" xfId="22899"/>
    <cellStyle name="Normal 17 17" xfId="22900"/>
    <cellStyle name="Normal 17 17 2" xfId="22901"/>
    <cellStyle name="Normal 17 17 2 2" xfId="22902"/>
    <cellStyle name="Normal 17 17 2 2 2" xfId="22903"/>
    <cellStyle name="Normal 17 17 2 2 3" xfId="22904"/>
    <cellStyle name="Normal 17 17 2 2 4" xfId="22905"/>
    <cellStyle name="Normal 17 17 2 3" xfId="22906"/>
    <cellStyle name="Normal 17 17 2 4" xfId="22907"/>
    <cellStyle name="Normal 17 17 2 5" xfId="22908"/>
    <cellStyle name="Normal 17 17 2 6" xfId="22909"/>
    <cellStyle name="Normal 17 17 3" xfId="22910"/>
    <cellStyle name="Normal 17 17 3 2" xfId="22911"/>
    <cellStyle name="Normal 17 17 3 3" xfId="22912"/>
    <cellStyle name="Normal 17 17 3 4" xfId="22913"/>
    <cellStyle name="Normal 17 17 4" xfId="22914"/>
    <cellStyle name="Normal 17 17 5" xfId="22915"/>
    <cellStyle name="Normal 17 17 6" xfId="22916"/>
    <cellStyle name="Normal 17 17 7" xfId="22917"/>
    <cellStyle name="Normal 17 2" xfId="22918"/>
    <cellStyle name="Normal 17 2 2" xfId="22919"/>
    <cellStyle name="Normal 17 2 2 10" xfId="22920"/>
    <cellStyle name="Normal 17 2 2 11" xfId="22921"/>
    <cellStyle name="Normal 17 2 2 12" xfId="22922"/>
    <cellStyle name="Normal 17 2 2 2" xfId="22923"/>
    <cellStyle name="Normal 17 2 2 2 2" xfId="22924"/>
    <cellStyle name="Normal 17 2 2 2 2 2" xfId="22925"/>
    <cellStyle name="Normal 17 2 2 2 2 2 2" xfId="22926"/>
    <cellStyle name="Normal 17 2 2 2 2 2 2 2" xfId="22927"/>
    <cellStyle name="Normal 17 2 2 2 2 2 2 2 2" xfId="22928"/>
    <cellStyle name="Normal 17 2 2 2 2 2 2 2 3" xfId="22929"/>
    <cellStyle name="Normal 17 2 2 2 2 2 2 2 4" xfId="22930"/>
    <cellStyle name="Normal 17 2 2 2 2 2 2 3" xfId="22931"/>
    <cellStyle name="Normal 17 2 2 2 2 2 2 4" xfId="22932"/>
    <cellStyle name="Normal 17 2 2 2 2 2 2 5" xfId="22933"/>
    <cellStyle name="Normal 17 2 2 2 2 2 3" xfId="22934"/>
    <cellStyle name="Normal 17 2 2 2 2 2 3 2" xfId="22935"/>
    <cellStyle name="Normal 17 2 2 2 2 2 3 3" xfId="22936"/>
    <cellStyle name="Normal 17 2 2 2 2 2 3 4" xfId="22937"/>
    <cellStyle name="Normal 17 2 2 2 2 2 4" xfId="22938"/>
    <cellStyle name="Normal 17 2 2 2 2 2 5" xfId="22939"/>
    <cellStyle name="Normal 17 2 2 2 2 2 6" xfId="22940"/>
    <cellStyle name="Normal 17 2 2 2 2 3" xfId="22941"/>
    <cellStyle name="Normal 17 2 2 2 2 3 2" xfId="22942"/>
    <cellStyle name="Normal 17 2 2 2 2 3 2 2" xfId="22943"/>
    <cellStyle name="Normal 17 2 2 2 2 3 2 3" xfId="22944"/>
    <cellStyle name="Normal 17 2 2 2 2 3 2 4" xfId="22945"/>
    <cellStyle name="Normal 17 2 2 2 2 3 3" xfId="22946"/>
    <cellStyle name="Normal 17 2 2 2 2 3 4" xfId="22947"/>
    <cellStyle name="Normal 17 2 2 2 2 3 5" xfId="22948"/>
    <cellStyle name="Normal 17 2 2 2 2 3 6" xfId="22949"/>
    <cellStyle name="Normal 17 2 2 2 2 4" xfId="22950"/>
    <cellStyle name="Normal 17 2 2 2 2 4 2" xfId="22951"/>
    <cellStyle name="Normal 17 2 2 2 2 4 3" xfId="22952"/>
    <cellStyle name="Normal 17 2 2 2 2 4 4" xfId="22953"/>
    <cellStyle name="Normal 17 2 2 2 2 5" xfId="22954"/>
    <cellStyle name="Normal 17 2 2 2 2 6" xfId="22955"/>
    <cellStyle name="Normal 17 2 2 2 2 7" xfId="22956"/>
    <cellStyle name="Normal 17 2 2 2 2 8" xfId="22957"/>
    <cellStyle name="Normal 17 2 2 2 3" xfId="22958"/>
    <cellStyle name="Normal 17 2 2 2 3 2" xfId="22959"/>
    <cellStyle name="Normal 17 2 2 2 3 2 2" xfId="22960"/>
    <cellStyle name="Normal 17 2 2 2 3 2 2 2" xfId="22961"/>
    <cellStyle name="Normal 17 2 2 2 3 2 2 3" xfId="22962"/>
    <cellStyle name="Normal 17 2 2 2 3 2 2 4" xfId="22963"/>
    <cellStyle name="Normal 17 2 2 2 3 2 3" xfId="22964"/>
    <cellStyle name="Normal 17 2 2 2 3 2 4" xfId="22965"/>
    <cellStyle name="Normal 17 2 2 2 3 2 5" xfId="22966"/>
    <cellStyle name="Normal 17 2 2 2 3 3" xfId="22967"/>
    <cellStyle name="Normal 17 2 2 2 3 3 2" xfId="22968"/>
    <cellStyle name="Normal 17 2 2 2 3 3 3" xfId="22969"/>
    <cellStyle name="Normal 17 2 2 2 3 3 4" xfId="22970"/>
    <cellStyle name="Normal 17 2 2 2 3 4" xfId="22971"/>
    <cellStyle name="Normal 17 2 2 2 3 5" xfId="22972"/>
    <cellStyle name="Normal 17 2 2 2 3 6" xfId="22973"/>
    <cellStyle name="Normal 17 2 2 2 4" xfId="22974"/>
    <cellStyle name="Normal 17 2 2 2 4 2" xfId="22975"/>
    <cellStyle name="Normal 17 2 2 2 4 2 2" xfId="22976"/>
    <cellStyle name="Normal 17 2 2 2 4 2 3" xfId="22977"/>
    <cellStyle name="Normal 17 2 2 2 4 2 4" xfId="22978"/>
    <cellStyle name="Normal 17 2 2 2 4 3" xfId="22979"/>
    <cellStyle name="Normal 17 2 2 2 4 4" xfId="22980"/>
    <cellStyle name="Normal 17 2 2 2 4 5" xfId="22981"/>
    <cellStyle name="Normal 17 2 2 2 4 6" xfId="22982"/>
    <cellStyle name="Normal 17 2 2 2 5" xfId="22983"/>
    <cellStyle name="Normal 17 2 2 2 5 2" xfId="22984"/>
    <cellStyle name="Normal 17 2 2 2 5 3" xfId="22985"/>
    <cellStyle name="Normal 17 2 2 2 5 4" xfId="22986"/>
    <cellStyle name="Normal 17 2 2 2 6" xfId="22987"/>
    <cellStyle name="Normal 17 2 2 2 7" xfId="22988"/>
    <cellStyle name="Normal 17 2 2 2 8" xfId="22989"/>
    <cellStyle name="Normal 17 2 2 2 9" xfId="22990"/>
    <cellStyle name="Normal 17 2 2 3" xfId="22991"/>
    <cellStyle name="Normal 17 2 2 3 2" xfId="22992"/>
    <cellStyle name="Normal 17 2 2 3 2 2" xfId="22993"/>
    <cellStyle name="Normal 17 2 2 3 2 2 2" xfId="22994"/>
    <cellStyle name="Normal 17 2 2 3 2 2 2 2" xfId="22995"/>
    <cellStyle name="Normal 17 2 2 3 2 2 2 2 2" xfId="22996"/>
    <cellStyle name="Normal 17 2 2 3 2 2 2 2 3" xfId="22997"/>
    <cellStyle name="Normal 17 2 2 3 2 2 2 2 4" xfId="22998"/>
    <cellStyle name="Normal 17 2 2 3 2 2 2 3" xfId="22999"/>
    <cellStyle name="Normal 17 2 2 3 2 2 2 4" xfId="23000"/>
    <cellStyle name="Normal 17 2 2 3 2 2 2 5" xfId="23001"/>
    <cellStyle name="Normal 17 2 2 3 2 2 3" xfId="23002"/>
    <cellStyle name="Normal 17 2 2 3 2 2 3 2" xfId="23003"/>
    <cellStyle name="Normal 17 2 2 3 2 2 3 3" xfId="23004"/>
    <cellStyle name="Normal 17 2 2 3 2 2 3 4" xfId="23005"/>
    <cellStyle name="Normal 17 2 2 3 2 2 4" xfId="23006"/>
    <cellStyle name="Normal 17 2 2 3 2 2 5" xfId="23007"/>
    <cellStyle name="Normal 17 2 2 3 2 2 6" xfId="23008"/>
    <cellStyle name="Normal 17 2 2 3 2 3" xfId="23009"/>
    <cellStyle name="Normal 17 2 2 3 2 3 2" xfId="23010"/>
    <cellStyle name="Normal 17 2 2 3 2 3 2 2" xfId="23011"/>
    <cellStyle name="Normal 17 2 2 3 2 3 2 3" xfId="23012"/>
    <cellStyle name="Normal 17 2 2 3 2 3 2 4" xfId="23013"/>
    <cellStyle name="Normal 17 2 2 3 2 3 3" xfId="23014"/>
    <cellStyle name="Normal 17 2 2 3 2 3 4" xfId="23015"/>
    <cellStyle name="Normal 17 2 2 3 2 3 5" xfId="23016"/>
    <cellStyle name="Normal 17 2 2 3 2 3 6" xfId="23017"/>
    <cellStyle name="Normal 17 2 2 3 2 4" xfId="23018"/>
    <cellStyle name="Normal 17 2 2 3 2 4 2" xfId="23019"/>
    <cellStyle name="Normal 17 2 2 3 2 4 3" xfId="23020"/>
    <cellStyle name="Normal 17 2 2 3 2 4 4" xfId="23021"/>
    <cellStyle name="Normal 17 2 2 3 2 5" xfId="23022"/>
    <cellStyle name="Normal 17 2 2 3 2 6" xfId="23023"/>
    <cellStyle name="Normal 17 2 2 3 2 7" xfId="23024"/>
    <cellStyle name="Normal 17 2 2 3 2 8" xfId="23025"/>
    <cellStyle name="Normal 17 2 2 3 3" xfId="23026"/>
    <cellStyle name="Normal 17 2 2 3 3 2" xfId="23027"/>
    <cellStyle name="Normal 17 2 2 3 3 2 2" xfId="23028"/>
    <cellStyle name="Normal 17 2 2 3 3 2 2 2" xfId="23029"/>
    <cellStyle name="Normal 17 2 2 3 3 2 2 3" xfId="23030"/>
    <cellStyle name="Normal 17 2 2 3 3 2 2 4" xfId="23031"/>
    <cellStyle name="Normal 17 2 2 3 3 2 3" xfId="23032"/>
    <cellStyle name="Normal 17 2 2 3 3 2 4" xfId="23033"/>
    <cellStyle name="Normal 17 2 2 3 3 2 5" xfId="23034"/>
    <cellStyle name="Normal 17 2 2 3 3 3" xfId="23035"/>
    <cellStyle name="Normal 17 2 2 3 3 3 2" xfId="23036"/>
    <cellStyle name="Normal 17 2 2 3 3 3 3" xfId="23037"/>
    <cellStyle name="Normal 17 2 2 3 3 3 4" xfId="23038"/>
    <cellStyle name="Normal 17 2 2 3 3 4" xfId="23039"/>
    <cellStyle name="Normal 17 2 2 3 3 5" xfId="23040"/>
    <cellStyle name="Normal 17 2 2 3 3 6" xfId="23041"/>
    <cellStyle name="Normal 17 2 2 3 4" xfId="23042"/>
    <cellStyle name="Normal 17 2 2 3 4 2" xfId="23043"/>
    <cellStyle name="Normal 17 2 2 3 4 2 2" xfId="23044"/>
    <cellStyle name="Normal 17 2 2 3 4 2 3" xfId="23045"/>
    <cellStyle name="Normal 17 2 2 3 4 2 4" xfId="23046"/>
    <cellStyle name="Normal 17 2 2 3 4 3" xfId="23047"/>
    <cellStyle name="Normal 17 2 2 3 4 4" xfId="23048"/>
    <cellStyle name="Normal 17 2 2 3 4 5" xfId="23049"/>
    <cellStyle name="Normal 17 2 2 3 4 6" xfId="23050"/>
    <cellStyle name="Normal 17 2 2 3 5" xfId="23051"/>
    <cellStyle name="Normal 17 2 2 3 5 2" xfId="23052"/>
    <cellStyle name="Normal 17 2 2 3 5 3" xfId="23053"/>
    <cellStyle name="Normal 17 2 2 3 5 4" xfId="23054"/>
    <cellStyle name="Normal 17 2 2 3 6" xfId="23055"/>
    <cellStyle name="Normal 17 2 2 3 7" xfId="23056"/>
    <cellStyle name="Normal 17 2 2 3 8" xfId="23057"/>
    <cellStyle name="Normal 17 2 2 3 9" xfId="23058"/>
    <cellStyle name="Normal 17 2 2 4" xfId="23059"/>
    <cellStyle name="Normal 17 2 2 4 2" xfId="23060"/>
    <cellStyle name="Normal 17 2 2 4 2 2" xfId="23061"/>
    <cellStyle name="Normal 17 2 2 4 2 2 2" xfId="23062"/>
    <cellStyle name="Normal 17 2 2 4 2 2 2 2" xfId="23063"/>
    <cellStyle name="Normal 17 2 2 4 2 2 2 3" xfId="23064"/>
    <cellStyle name="Normal 17 2 2 4 2 2 2 4" xfId="23065"/>
    <cellStyle name="Normal 17 2 2 4 2 2 3" xfId="23066"/>
    <cellStyle name="Normal 17 2 2 4 2 2 4" xfId="23067"/>
    <cellStyle name="Normal 17 2 2 4 2 2 5" xfId="23068"/>
    <cellStyle name="Normal 17 2 2 4 2 3" xfId="23069"/>
    <cellStyle name="Normal 17 2 2 4 2 3 2" xfId="23070"/>
    <cellStyle name="Normal 17 2 2 4 2 3 3" xfId="23071"/>
    <cellStyle name="Normal 17 2 2 4 2 3 4" xfId="23072"/>
    <cellStyle name="Normal 17 2 2 4 2 4" xfId="23073"/>
    <cellStyle name="Normal 17 2 2 4 2 5" xfId="23074"/>
    <cellStyle name="Normal 17 2 2 4 2 6" xfId="23075"/>
    <cellStyle name="Normal 17 2 2 4 3" xfId="23076"/>
    <cellStyle name="Normal 17 2 2 4 3 2" xfId="23077"/>
    <cellStyle name="Normal 17 2 2 4 3 2 2" xfId="23078"/>
    <cellStyle name="Normal 17 2 2 4 3 2 3" xfId="23079"/>
    <cellStyle name="Normal 17 2 2 4 3 2 4" xfId="23080"/>
    <cellStyle name="Normal 17 2 2 4 3 3" xfId="23081"/>
    <cellStyle name="Normal 17 2 2 4 3 4" xfId="23082"/>
    <cellStyle name="Normal 17 2 2 4 3 5" xfId="23083"/>
    <cellStyle name="Normal 17 2 2 4 3 6" xfId="23084"/>
    <cellStyle name="Normal 17 2 2 4 4" xfId="23085"/>
    <cellStyle name="Normal 17 2 2 4 4 2" xfId="23086"/>
    <cellStyle name="Normal 17 2 2 4 4 3" xfId="23087"/>
    <cellStyle name="Normal 17 2 2 4 4 4" xfId="23088"/>
    <cellStyle name="Normal 17 2 2 4 5" xfId="23089"/>
    <cellStyle name="Normal 17 2 2 4 6" xfId="23090"/>
    <cellStyle name="Normal 17 2 2 4 7" xfId="23091"/>
    <cellStyle name="Normal 17 2 2 4 8" xfId="23092"/>
    <cellStyle name="Normal 17 2 2 5" xfId="23093"/>
    <cellStyle name="Normal 17 2 2 5 2" xfId="23094"/>
    <cellStyle name="Normal 17 2 2 5 2 2" xfId="23095"/>
    <cellStyle name="Normal 17 2 2 5 2 2 2" xfId="23096"/>
    <cellStyle name="Normal 17 2 2 5 2 2 3" xfId="23097"/>
    <cellStyle name="Normal 17 2 2 5 2 2 4" xfId="23098"/>
    <cellStyle name="Normal 17 2 2 5 2 3" xfId="23099"/>
    <cellStyle name="Normal 17 2 2 5 2 4" xfId="23100"/>
    <cellStyle name="Normal 17 2 2 5 2 5" xfId="23101"/>
    <cellStyle name="Normal 17 2 2 5 2 6" xfId="23102"/>
    <cellStyle name="Normal 17 2 2 5 3" xfId="23103"/>
    <cellStyle name="Normal 17 2 2 5 3 2" xfId="23104"/>
    <cellStyle name="Normal 17 2 2 5 3 3" xfId="23105"/>
    <cellStyle name="Normal 17 2 2 5 3 4" xfId="23106"/>
    <cellStyle name="Normal 17 2 2 5 4" xfId="23107"/>
    <cellStyle name="Normal 17 2 2 5 5" xfId="23108"/>
    <cellStyle name="Normal 17 2 2 5 6" xfId="23109"/>
    <cellStyle name="Normal 17 2 2 5 7" xfId="23110"/>
    <cellStyle name="Normal 17 2 2 6" xfId="23111"/>
    <cellStyle name="Normal 17 2 2 6 2" xfId="23112"/>
    <cellStyle name="Normal 17 2 2 6 2 2" xfId="23113"/>
    <cellStyle name="Normal 17 2 2 6 2 2 2" xfId="23114"/>
    <cellStyle name="Normal 17 2 2 6 2 2 3" xfId="23115"/>
    <cellStyle name="Normal 17 2 2 6 2 2 4" xfId="23116"/>
    <cellStyle name="Normal 17 2 2 6 2 3" xfId="23117"/>
    <cellStyle name="Normal 17 2 2 6 2 4" xfId="23118"/>
    <cellStyle name="Normal 17 2 2 6 2 5" xfId="23119"/>
    <cellStyle name="Normal 17 2 2 6 3" xfId="23120"/>
    <cellStyle name="Normal 17 2 2 6 3 2" xfId="23121"/>
    <cellStyle name="Normal 17 2 2 6 3 3" xfId="23122"/>
    <cellStyle name="Normal 17 2 2 6 3 4" xfId="23123"/>
    <cellStyle name="Normal 17 2 2 6 4" xfId="23124"/>
    <cellStyle name="Normal 17 2 2 6 5" xfId="23125"/>
    <cellStyle name="Normal 17 2 2 6 6" xfId="23126"/>
    <cellStyle name="Normal 17 2 2 7" xfId="23127"/>
    <cellStyle name="Normal 17 2 2 7 2" xfId="23128"/>
    <cellStyle name="Normal 17 2 2 7 2 2" xfId="23129"/>
    <cellStyle name="Normal 17 2 2 7 2 3" xfId="23130"/>
    <cellStyle name="Normal 17 2 2 7 2 4" xfId="23131"/>
    <cellStyle name="Normal 17 2 2 7 3" xfId="23132"/>
    <cellStyle name="Normal 17 2 2 7 4" xfId="23133"/>
    <cellStyle name="Normal 17 2 2 7 5" xfId="23134"/>
    <cellStyle name="Normal 17 2 2 7 6" xfId="23135"/>
    <cellStyle name="Normal 17 2 2 8" xfId="23136"/>
    <cellStyle name="Normal 17 2 2 8 2" xfId="23137"/>
    <cellStyle name="Normal 17 2 2 8 3" xfId="23138"/>
    <cellStyle name="Normal 17 2 2 8 4" xfId="23139"/>
    <cellStyle name="Normal 17 2 2 9" xfId="23140"/>
    <cellStyle name="Normal 17 2 3" xfId="23141"/>
    <cellStyle name="Normal 17 2 3 10" xfId="23142"/>
    <cellStyle name="Normal 17 2 3 2" xfId="23143"/>
    <cellStyle name="Normal 17 2 3 2 2" xfId="23144"/>
    <cellStyle name="Normal 17 2 3 2 2 2" xfId="23145"/>
    <cellStyle name="Normal 17 2 3 2 2 2 2" xfId="23146"/>
    <cellStyle name="Normal 17 2 3 2 2 2 2 2" xfId="23147"/>
    <cellStyle name="Normal 17 2 3 2 2 2 2 2 2" xfId="23148"/>
    <cellStyle name="Normal 17 2 3 2 2 2 2 2 3" xfId="23149"/>
    <cellStyle name="Normal 17 2 3 2 2 2 2 2 4" xfId="23150"/>
    <cellStyle name="Normal 17 2 3 2 2 2 2 3" xfId="23151"/>
    <cellStyle name="Normal 17 2 3 2 2 2 2 4" xfId="23152"/>
    <cellStyle name="Normal 17 2 3 2 2 2 2 5" xfId="23153"/>
    <cellStyle name="Normal 17 2 3 2 2 2 3" xfId="23154"/>
    <cellStyle name="Normal 17 2 3 2 2 2 3 2" xfId="23155"/>
    <cellStyle name="Normal 17 2 3 2 2 2 3 3" xfId="23156"/>
    <cellStyle name="Normal 17 2 3 2 2 2 3 4" xfId="23157"/>
    <cellStyle name="Normal 17 2 3 2 2 2 4" xfId="23158"/>
    <cellStyle name="Normal 17 2 3 2 2 2 5" xfId="23159"/>
    <cellStyle name="Normal 17 2 3 2 2 2 6" xfId="23160"/>
    <cellStyle name="Normal 17 2 3 2 2 3" xfId="23161"/>
    <cellStyle name="Normal 17 2 3 2 2 3 2" xfId="23162"/>
    <cellStyle name="Normal 17 2 3 2 2 3 2 2" xfId="23163"/>
    <cellStyle name="Normal 17 2 3 2 2 3 2 3" xfId="23164"/>
    <cellStyle name="Normal 17 2 3 2 2 3 2 4" xfId="23165"/>
    <cellStyle name="Normal 17 2 3 2 2 3 3" xfId="23166"/>
    <cellStyle name="Normal 17 2 3 2 2 3 4" xfId="23167"/>
    <cellStyle name="Normal 17 2 3 2 2 3 5" xfId="23168"/>
    <cellStyle name="Normal 17 2 3 2 2 3 6" xfId="23169"/>
    <cellStyle name="Normal 17 2 3 2 2 4" xfId="23170"/>
    <cellStyle name="Normal 17 2 3 2 2 4 2" xfId="23171"/>
    <cellStyle name="Normal 17 2 3 2 2 4 3" xfId="23172"/>
    <cellStyle name="Normal 17 2 3 2 2 4 4" xfId="23173"/>
    <cellStyle name="Normal 17 2 3 2 2 5" xfId="23174"/>
    <cellStyle name="Normal 17 2 3 2 2 6" xfId="23175"/>
    <cellStyle name="Normal 17 2 3 2 2 7" xfId="23176"/>
    <cellStyle name="Normal 17 2 3 2 2 8" xfId="23177"/>
    <cellStyle name="Normal 17 2 3 2 3" xfId="23178"/>
    <cellStyle name="Normal 17 2 3 2 3 2" xfId="23179"/>
    <cellStyle name="Normal 17 2 3 2 3 2 2" xfId="23180"/>
    <cellStyle name="Normal 17 2 3 2 3 2 2 2" xfId="23181"/>
    <cellStyle name="Normal 17 2 3 2 3 2 2 3" xfId="23182"/>
    <cellStyle name="Normal 17 2 3 2 3 2 2 4" xfId="23183"/>
    <cellStyle name="Normal 17 2 3 2 3 2 3" xfId="23184"/>
    <cellStyle name="Normal 17 2 3 2 3 2 4" xfId="23185"/>
    <cellStyle name="Normal 17 2 3 2 3 2 5" xfId="23186"/>
    <cellStyle name="Normal 17 2 3 2 3 3" xfId="23187"/>
    <cellStyle name="Normal 17 2 3 2 3 3 2" xfId="23188"/>
    <cellStyle name="Normal 17 2 3 2 3 3 3" xfId="23189"/>
    <cellStyle name="Normal 17 2 3 2 3 3 4" xfId="23190"/>
    <cellStyle name="Normal 17 2 3 2 3 4" xfId="23191"/>
    <cellStyle name="Normal 17 2 3 2 3 5" xfId="23192"/>
    <cellStyle name="Normal 17 2 3 2 3 6" xfId="23193"/>
    <cellStyle name="Normal 17 2 3 2 4" xfId="23194"/>
    <cellStyle name="Normal 17 2 3 2 4 2" xfId="23195"/>
    <cellStyle name="Normal 17 2 3 2 4 2 2" xfId="23196"/>
    <cellStyle name="Normal 17 2 3 2 4 2 3" xfId="23197"/>
    <cellStyle name="Normal 17 2 3 2 4 2 4" xfId="23198"/>
    <cellStyle name="Normal 17 2 3 2 4 3" xfId="23199"/>
    <cellStyle name="Normal 17 2 3 2 4 4" xfId="23200"/>
    <cellStyle name="Normal 17 2 3 2 4 5" xfId="23201"/>
    <cellStyle name="Normal 17 2 3 2 4 6" xfId="23202"/>
    <cellStyle name="Normal 17 2 3 2 5" xfId="23203"/>
    <cellStyle name="Normal 17 2 3 2 5 2" xfId="23204"/>
    <cellStyle name="Normal 17 2 3 2 5 3" xfId="23205"/>
    <cellStyle name="Normal 17 2 3 2 5 4" xfId="23206"/>
    <cellStyle name="Normal 17 2 3 2 6" xfId="23207"/>
    <cellStyle name="Normal 17 2 3 2 7" xfId="23208"/>
    <cellStyle name="Normal 17 2 3 2 8" xfId="23209"/>
    <cellStyle name="Normal 17 2 3 2 9" xfId="23210"/>
    <cellStyle name="Normal 17 2 3 3" xfId="23211"/>
    <cellStyle name="Normal 17 2 3 3 2" xfId="23212"/>
    <cellStyle name="Normal 17 2 3 3 2 2" xfId="23213"/>
    <cellStyle name="Normal 17 2 3 3 2 2 2" xfId="23214"/>
    <cellStyle name="Normal 17 2 3 3 2 2 2 2" xfId="23215"/>
    <cellStyle name="Normal 17 2 3 3 2 2 2 3" xfId="23216"/>
    <cellStyle name="Normal 17 2 3 3 2 2 2 4" xfId="23217"/>
    <cellStyle name="Normal 17 2 3 3 2 2 3" xfId="23218"/>
    <cellStyle name="Normal 17 2 3 3 2 2 4" xfId="23219"/>
    <cellStyle name="Normal 17 2 3 3 2 2 5" xfId="23220"/>
    <cellStyle name="Normal 17 2 3 3 2 3" xfId="23221"/>
    <cellStyle name="Normal 17 2 3 3 2 3 2" xfId="23222"/>
    <cellStyle name="Normal 17 2 3 3 2 3 3" xfId="23223"/>
    <cellStyle name="Normal 17 2 3 3 2 3 4" xfId="23224"/>
    <cellStyle name="Normal 17 2 3 3 2 4" xfId="23225"/>
    <cellStyle name="Normal 17 2 3 3 2 5" xfId="23226"/>
    <cellStyle name="Normal 17 2 3 3 2 6" xfId="23227"/>
    <cellStyle name="Normal 17 2 3 3 3" xfId="23228"/>
    <cellStyle name="Normal 17 2 3 3 3 2" xfId="23229"/>
    <cellStyle name="Normal 17 2 3 3 3 2 2" xfId="23230"/>
    <cellStyle name="Normal 17 2 3 3 3 2 3" xfId="23231"/>
    <cellStyle name="Normal 17 2 3 3 3 2 4" xfId="23232"/>
    <cellStyle name="Normal 17 2 3 3 3 3" xfId="23233"/>
    <cellStyle name="Normal 17 2 3 3 3 4" xfId="23234"/>
    <cellStyle name="Normal 17 2 3 3 3 5" xfId="23235"/>
    <cellStyle name="Normal 17 2 3 3 3 6" xfId="23236"/>
    <cellStyle name="Normal 17 2 3 3 4" xfId="23237"/>
    <cellStyle name="Normal 17 2 3 3 4 2" xfId="23238"/>
    <cellStyle name="Normal 17 2 3 3 4 3" xfId="23239"/>
    <cellStyle name="Normal 17 2 3 3 4 4" xfId="23240"/>
    <cellStyle name="Normal 17 2 3 3 5" xfId="23241"/>
    <cellStyle name="Normal 17 2 3 3 6" xfId="23242"/>
    <cellStyle name="Normal 17 2 3 3 7" xfId="23243"/>
    <cellStyle name="Normal 17 2 3 3 8" xfId="23244"/>
    <cellStyle name="Normal 17 2 3 4" xfId="23245"/>
    <cellStyle name="Normal 17 2 3 4 2" xfId="23246"/>
    <cellStyle name="Normal 17 2 3 4 2 2" xfId="23247"/>
    <cellStyle name="Normal 17 2 3 4 2 2 2" xfId="23248"/>
    <cellStyle name="Normal 17 2 3 4 2 2 3" xfId="23249"/>
    <cellStyle name="Normal 17 2 3 4 2 2 4" xfId="23250"/>
    <cellStyle name="Normal 17 2 3 4 2 3" xfId="23251"/>
    <cellStyle name="Normal 17 2 3 4 2 4" xfId="23252"/>
    <cellStyle name="Normal 17 2 3 4 2 5" xfId="23253"/>
    <cellStyle name="Normal 17 2 3 4 3" xfId="23254"/>
    <cellStyle name="Normal 17 2 3 4 3 2" xfId="23255"/>
    <cellStyle name="Normal 17 2 3 4 3 3" xfId="23256"/>
    <cellStyle name="Normal 17 2 3 4 3 4" xfId="23257"/>
    <cellStyle name="Normal 17 2 3 4 4" xfId="23258"/>
    <cellStyle name="Normal 17 2 3 4 5" xfId="23259"/>
    <cellStyle name="Normal 17 2 3 4 6" xfId="23260"/>
    <cellStyle name="Normal 17 2 3 5" xfId="23261"/>
    <cellStyle name="Normal 17 2 3 5 2" xfId="23262"/>
    <cellStyle name="Normal 17 2 3 5 2 2" xfId="23263"/>
    <cellStyle name="Normal 17 2 3 5 2 3" xfId="23264"/>
    <cellStyle name="Normal 17 2 3 5 2 4" xfId="23265"/>
    <cellStyle name="Normal 17 2 3 5 3" xfId="23266"/>
    <cellStyle name="Normal 17 2 3 5 4" xfId="23267"/>
    <cellStyle name="Normal 17 2 3 5 5" xfId="23268"/>
    <cellStyle name="Normal 17 2 3 5 6" xfId="23269"/>
    <cellStyle name="Normal 17 2 3 6" xfId="23270"/>
    <cellStyle name="Normal 17 2 3 6 2" xfId="23271"/>
    <cellStyle name="Normal 17 2 3 6 3" xfId="23272"/>
    <cellStyle name="Normal 17 2 3 6 4" xfId="23273"/>
    <cellStyle name="Normal 17 2 3 7" xfId="23274"/>
    <cellStyle name="Normal 17 2 3 8" xfId="23275"/>
    <cellStyle name="Normal 17 2 3 9" xfId="23276"/>
    <cellStyle name="Normal 17 2 4" xfId="23277"/>
    <cellStyle name="Normal 17 2 4 2" xfId="23278"/>
    <cellStyle name="Normal 17 2 4 2 2" xfId="23279"/>
    <cellStyle name="Normal 17 2 4 2 2 2" xfId="23280"/>
    <cellStyle name="Normal 17 2 4 2 2 2 2" xfId="23281"/>
    <cellStyle name="Normal 17 2 4 2 2 2 2 2" xfId="23282"/>
    <cellStyle name="Normal 17 2 4 2 2 2 2 3" xfId="23283"/>
    <cellStyle name="Normal 17 2 4 2 2 2 2 4" xfId="23284"/>
    <cellStyle name="Normal 17 2 4 2 2 2 3" xfId="23285"/>
    <cellStyle name="Normal 17 2 4 2 2 2 4" xfId="23286"/>
    <cellStyle name="Normal 17 2 4 2 2 2 5" xfId="23287"/>
    <cellStyle name="Normal 17 2 4 2 2 3" xfId="23288"/>
    <cellStyle name="Normal 17 2 4 2 2 3 2" xfId="23289"/>
    <cellStyle name="Normal 17 2 4 2 2 3 3" xfId="23290"/>
    <cellStyle name="Normal 17 2 4 2 2 3 4" xfId="23291"/>
    <cellStyle name="Normal 17 2 4 2 2 4" xfId="23292"/>
    <cellStyle name="Normal 17 2 4 2 2 5" xfId="23293"/>
    <cellStyle name="Normal 17 2 4 2 2 6" xfId="23294"/>
    <cellStyle name="Normal 17 2 4 2 3" xfId="23295"/>
    <cellStyle name="Normal 17 2 4 2 3 2" xfId="23296"/>
    <cellStyle name="Normal 17 2 4 2 3 2 2" xfId="23297"/>
    <cellStyle name="Normal 17 2 4 2 3 2 3" xfId="23298"/>
    <cellStyle name="Normal 17 2 4 2 3 2 4" xfId="23299"/>
    <cellStyle name="Normal 17 2 4 2 3 3" xfId="23300"/>
    <cellStyle name="Normal 17 2 4 2 3 4" xfId="23301"/>
    <cellStyle name="Normal 17 2 4 2 3 5" xfId="23302"/>
    <cellStyle name="Normal 17 2 4 2 3 6" xfId="23303"/>
    <cellStyle name="Normal 17 2 4 2 4" xfId="23304"/>
    <cellStyle name="Normal 17 2 4 2 4 2" xfId="23305"/>
    <cellStyle name="Normal 17 2 4 2 4 3" xfId="23306"/>
    <cellStyle name="Normal 17 2 4 2 4 4" xfId="23307"/>
    <cellStyle name="Normal 17 2 4 2 5" xfId="23308"/>
    <cellStyle name="Normal 17 2 4 2 6" xfId="23309"/>
    <cellStyle name="Normal 17 2 4 2 7" xfId="23310"/>
    <cellStyle name="Normal 17 2 4 2 8" xfId="23311"/>
    <cellStyle name="Normal 17 2 4 3" xfId="23312"/>
    <cellStyle name="Normal 17 2 4 3 2" xfId="23313"/>
    <cellStyle name="Normal 17 2 4 3 2 2" xfId="23314"/>
    <cellStyle name="Normal 17 2 4 3 2 2 2" xfId="23315"/>
    <cellStyle name="Normal 17 2 4 3 2 2 3" xfId="23316"/>
    <cellStyle name="Normal 17 2 4 3 2 2 4" xfId="23317"/>
    <cellStyle name="Normal 17 2 4 3 2 3" xfId="23318"/>
    <cellStyle name="Normal 17 2 4 3 2 4" xfId="23319"/>
    <cellStyle name="Normal 17 2 4 3 2 5" xfId="23320"/>
    <cellStyle name="Normal 17 2 4 3 3" xfId="23321"/>
    <cellStyle name="Normal 17 2 4 3 3 2" xfId="23322"/>
    <cellStyle name="Normal 17 2 4 3 3 3" xfId="23323"/>
    <cellStyle name="Normal 17 2 4 3 3 4" xfId="23324"/>
    <cellStyle name="Normal 17 2 4 3 4" xfId="23325"/>
    <cellStyle name="Normal 17 2 4 3 5" xfId="23326"/>
    <cellStyle name="Normal 17 2 4 3 6" xfId="23327"/>
    <cellStyle name="Normal 17 2 4 4" xfId="23328"/>
    <cellStyle name="Normal 17 2 4 4 2" xfId="23329"/>
    <cellStyle name="Normal 17 2 4 4 2 2" xfId="23330"/>
    <cellStyle name="Normal 17 2 4 4 2 3" xfId="23331"/>
    <cellStyle name="Normal 17 2 4 4 2 4" xfId="23332"/>
    <cellStyle name="Normal 17 2 4 4 3" xfId="23333"/>
    <cellStyle name="Normal 17 2 4 4 4" xfId="23334"/>
    <cellStyle name="Normal 17 2 4 4 5" xfId="23335"/>
    <cellStyle name="Normal 17 2 4 4 6" xfId="23336"/>
    <cellStyle name="Normal 17 2 4 5" xfId="23337"/>
    <cellStyle name="Normal 17 2 4 5 2" xfId="23338"/>
    <cellStyle name="Normal 17 2 4 5 3" xfId="23339"/>
    <cellStyle name="Normal 17 2 4 5 4" xfId="23340"/>
    <cellStyle name="Normal 17 2 4 6" xfId="23341"/>
    <cellStyle name="Normal 17 2 4 7" xfId="23342"/>
    <cellStyle name="Normal 17 2 4 8" xfId="23343"/>
    <cellStyle name="Normal 17 2 4 9" xfId="23344"/>
    <cellStyle name="Normal 17 2 5" xfId="23345"/>
    <cellStyle name="Normal 17 2 5 2" xfId="23346"/>
    <cellStyle name="Normal 17 2 5 2 2" xfId="23347"/>
    <cellStyle name="Normal 17 2 5 2 2 2" xfId="23348"/>
    <cellStyle name="Normal 17 2 5 2 2 3" xfId="23349"/>
    <cellStyle name="Normal 17 2 5 2 2 4" xfId="23350"/>
    <cellStyle name="Normal 17 2 5 2 3" xfId="23351"/>
    <cellStyle name="Normal 17 2 5 2 4" xfId="23352"/>
    <cellStyle name="Normal 17 2 5 2 5" xfId="23353"/>
    <cellStyle name="Normal 17 2 5 2 6" xfId="23354"/>
    <cellStyle name="Normal 17 2 5 3" xfId="23355"/>
    <cellStyle name="Normal 17 2 5 3 2" xfId="23356"/>
    <cellStyle name="Normal 17 2 5 3 3" xfId="23357"/>
    <cellStyle name="Normal 17 2 5 3 4" xfId="23358"/>
    <cellStyle name="Normal 17 2 5 4" xfId="23359"/>
    <cellStyle name="Normal 17 2 5 5" xfId="23360"/>
    <cellStyle name="Normal 17 2 5 6" xfId="23361"/>
    <cellStyle name="Normal 17 2 5 7" xfId="23362"/>
    <cellStyle name="Normal 17 2_Rec Tributaria" xfId="23363"/>
    <cellStyle name="Normal 17 3" xfId="23364"/>
    <cellStyle name="Normal 17 3 2" xfId="23365"/>
    <cellStyle name="Normal 17 3 2 2" xfId="23366"/>
    <cellStyle name="Normal 17 3 2 2 2" xfId="23367"/>
    <cellStyle name="Normal 17 3 2 2 2 2" xfId="23368"/>
    <cellStyle name="Normal 17 3 2 2 2 2 2" xfId="23369"/>
    <cellStyle name="Normal 17 3 2 2 2 2 2 2" xfId="23370"/>
    <cellStyle name="Normal 17 3 2 2 2 2 2 3" xfId="23371"/>
    <cellStyle name="Normal 17 3 2 2 2 2 2 4" xfId="23372"/>
    <cellStyle name="Normal 17 3 2 2 2 2 3" xfId="23373"/>
    <cellStyle name="Normal 17 3 2 2 2 2 4" xfId="23374"/>
    <cellStyle name="Normal 17 3 2 2 2 2 5" xfId="23375"/>
    <cellStyle name="Normal 17 3 2 2 2 3" xfId="23376"/>
    <cellStyle name="Normal 17 3 2 2 2 3 2" xfId="23377"/>
    <cellStyle name="Normal 17 3 2 2 2 3 3" xfId="23378"/>
    <cellStyle name="Normal 17 3 2 2 2 3 4" xfId="23379"/>
    <cellStyle name="Normal 17 3 2 2 2 4" xfId="23380"/>
    <cellStyle name="Normal 17 3 2 2 2 5" xfId="23381"/>
    <cellStyle name="Normal 17 3 2 2 2 6" xfId="23382"/>
    <cellStyle name="Normal 17 3 2 2 3" xfId="23383"/>
    <cellStyle name="Normal 17 3 2 2 3 2" xfId="23384"/>
    <cellStyle name="Normal 17 3 2 2 3 2 2" xfId="23385"/>
    <cellStyle name="Normal 17 3 2 2 3 2 3" xfId="23386"/>
    <cellStyle name="Normal 17 3 2 2 3 2 4" xfId="23387"/>
    <cellStyle name="Normal 17 3 2 2 3 3" xfId="23388"/>
    <cellStyle name="Normal 17 3 2 2 3 4" xfId="23389"/>
    <cellStyle name="Normal 17 3 2 2 3 5" xfId="23390"/>
    <cellStyle name="Normal 17 3 2 2 3 6" xfId="23391"/>
    <cellStyle name="Normal 17 3 2 2 4" xfId="23392"/>
    <cellStyle name="Normal 17 3 2 2 4 2" xfId="23393"/>
    <cellStyle name="Normal 17 3 2 2 4 3" xfId="23394"/>
    <cellStyle name="Normal 17 3 2 2 4 4" xfId="23395"/>
    <cellStyle name="Normal 17 3 2 2 5" xfId="23396"/>
    <cellStyle name="Normal 17 3 2 2 6" xfId="23397"/>
    <cellStyle name="Normal 17 3 2 2 7" xfId="23398"/>
    <cellStyle name="Normal 17 3 2 2 8" xfId="23399"/>
    <cellStyle name="Normal 17 3 2 3" xfId="23400"/>
    <cellStyle name="Normal 17 3 2 3 2" xfId="23401"/>
    <cellStyle name="Normal 17 3 2 3 2 2" xfId="23402"/>
    <cellStyle name="Normal 17 3 2 3 2 2 2" xfId="23403"/>
    <cellStyle name="Normal 17 3 2 3 2 2 3" xfId="23404"/>
    <cellStyle name="Normal 17 3 2 3 2 2 4" xfId="23405"/>
    <cellStyle name="Normal 17 3 2 3 2 3" xfId="23406"/>
    <cellStyle name="Normal 17 3 2 3 2 4" xfId="23407"/>
    <cellStyle name="Normal 17 3 2 3 2 5" xfId="23408"/>
    <cellStyle name="Normal 17 3 2 3 3" xfId="23409"/>
    <cellStyle name="Normal 17 3 2 3 3 2" xfId="23410"/>
    <cellStyle name="Normal 17 3 2 3 3 3" xfId="23411"/>
    <cellStyle name="Normal 17 3 2 3 3 4" xfId="23412"/>
    <cellStyle name="Normal 17 3 2 3 4" xfId="23413"/>
    <cellStyle name="Normal 17 3 2 3 5" xfId="23414"/>
    <cellStyle name="Normal 17 3 2 3 6" xfId="23415"/>
    <cellStyle name="Normal 17 3 2 4" xfId="23416"/>
    <cellStyle name="Normal 17 3 2 4 2" xfId="23417"/>
    <cellStyle name="Normal 17 3 2 4 2 2" xfId="23418"/>
    <cellStyle name="Normal 17 3 2 4 2 3" xfId="23419"/>
    <cellStyle name="Normal 17 3 2 4 2 4" xfId="23420"/>
    <cellStyle name="Normal 17 3 2 4 3" xfId="23421"/>
    <cellStyle name="Normal 17 3 2 4 4" xfId="23422"/>
    <cellStyle name="Normal 17 3 2 4 5" xfId="23423"/>
    <cellStyle name="Normal 17 3 2 4 6" xfId="23424"/>
    <cellStyle name="Normal 17 3 2 5" xfId="23425"/>
    <cellStyle name="Normal 17 3 2 5 2" xfId="23426"/>
    <cellStyle name="Normal 17 3 2 5 3" xfId="23427"/>
    <cellStyle name="Normal 17 3 2 5 4" xfId="23428"/>
    <cellStyle name="Normal 17 3 2 6" xfId="23429"/>
    <cellStyle name="Normal 17 3 2 7" xfId="23430"/>
    <cellStyle name="Normal 17 3 2 8" xfId="23431"/>
    <cellStyle name="Normal 17 3 2 9" xfId="23432"/>
    <cellStyle name="Normal 17 3 3" xfId="23433"/>
    <cellStyle name="Normal 17 3 3 2" xfId="23434"/>
    <cellStyle name="Normal 17 3 3 2 2" xfId="23435"/>
    <cellStyle name="Normal 17 3 3 2 2 2" xfId="23436"/>
    <cellStyle name="Normal 17 3 3 2 2 3" xfId="23437"/>
    <cellStyle name="Normal 17 3 3 2 2 4" xfId="23438"/>
    <cellStyle name="Normal 17 3 3 2 3" xfId="23439"/>
    <cellStyle name="Normal 17 3 3 2 4" xfId="23440"/>
    <cellStyle name="Normal 17 3 3 2 5" xfId="23441"/>
    <cellStyle name="Normal 17 3 3 2 6" xfId="23442"/>
    <cellStyle name="Normal 17 3 3 3" xfId="23443"/>
    <cellStyle name="Normal 17 3 3 3 2" xfId="23444"/>
    <cellStyle name="Normal 17 3 3 3 3" xfId="23445"/>
    <cellStyle name="Normal 17 3 3 3 4" xfId="23446"/>
    <cellStyle name="Normal 17 3 3 4" xfId="23447"/>
    <cellStyle name="Normal 17 3 3 5" xfId="23448"/>
    <cellStyle name="Normal 17 3 3 6" xfId="23449"/>
    <cellStyle name="Normal 17 3 3 7" xfId="23450"/>
    <cellStyle name="Normal 17 4" xfId="23451"/>
    <cellStyle name="Normal 17 5" xfId="23452"/>
    <cellStyle name="Normal 17 6" xfId="23453"/>
    <cellStyle name="Normal 17 7" xfId="23454"/>
    <cellStyle name="Normal 17 8" xfId="23455"/>
    <cellStyle name="Normal 17 9" xfId="23456"/>
    <cellStyle name="Normal 17 9 10" xfId="23457"/>
    <cellStyle name="Normal 17 9 11" xfId="23458"/>
    <cellStyle name="Normal 17 9 12" xfId="23459"/>
    <cellStyle name="Normal 17 9 13" xfId="23460"/>
    <cellStyle name="Normal 17 9 2" xfId="23461"/>
    <cellStyle name="Normal 17 9 2 10" xfId="23462"/>
    <cellStyle name="Normal 17 9 2 2" xfId="23463"/>
    <cellStyle name="Normal 17 9 2 2 2" xfId="23464"/>
    <cellStyle name="Normal 17 9 2 2 2 2" xfId="23465"/>
    <cellStyle name="Normal 17 9 2 2 2 2 2" xfId="23466"/>
    <cellStyle name="Normal 17 9 2 2 2 2 2 2" xfId="23467"/>
    <cellStyle name="Normal 17 9 2 2 2 2 2 2 2" xfId="23468"/>
    <cellStyle name="Normal 17 9 2 2 2 2 2 2 3" xfId="23469"/>
    <cellStyle name="Normal 17 9 2 2 2 2 2 2 4" xfId="23470"/>
    <cellStyle name="Normal 17 9 2 2 2 2 2 3" xfId="23471"/>
    <cellStyle name="Normal 17 9 2 2 2 2 2 4" xfId="23472"/>
    <cellStyle name="Normal 17 9 2 2 2 2 2 5" xfId="23473"/>
    <cellStyle name="Normal 17 9 2 2 2 2 3" xfId="23474"/>
    <cellStyle name="Normal 17 9 2 2 2 2 3 2" xfId="23475"/>
    <cellStyle name="Normal 17 9 2 2 2 2 3 3" xfId="23476"/>
    <cellStyle name="Normal 17 9 2 2 2 2 3 4" xfId="23477"/>
    <cellStyle name="Normal 17 9 2 2 2 2 4" xfId="23478"/>
    <cellStyle name="Normal 17 9 2 2 2 2 5" xfId="23479"/>
    <cellStyle name="Normal 17 9 2 2 2 2 6" xfId="23480"/>
    <cellStyle name="Normal 17 9 2 2 2 3" xfId="23481"/>
    <cellStyle name="Normal 17 9 2 2 2 3 2" xfId="23482"/>
    <cellStyle name="Normal 17 9 2 2 2 3 2 2" xfId="23483"/>
    <cellStyle name="Normal 17 9 2 2 2 3 2 3" xfId="23484"/>
    <cellStyle name="Normal 17 9 2 2 2 3 2 4" xfId="23485"/>
    <cellStyle name="Normal 17 9 2 2 2 3 3" xfId="23486"/>
    <cellStyle name="Normal 17 9 2 2 2 3 4" xfId="23487"/>
    <cellStyle name="Normal 17 9 2 2 2 3 5" xfId="23488"/>
    <cellStyle name="Normal 17 9 2 2 2 3 6" xfId="23489"/>
    <cellStyle name="Normal 17 9 2 2 2 4" xfId="23490"/>
    <cellStyle name="Normal 17 9 2 2 2 4 2" xfId="23491"/>
    <cellStyle name="Normal 17 9 2 2 2 4 3" xfId="23492"/>
    <cellStyle name="Normal 17 9 2 2 2 4 4" xfId="23493"/>
    <cellStyle name="Normal 17 9 2 2 2 5" xfId="23494"/>
    <cellStyle name="Normal 17 9 2 2 2 6" xfId="23495"/>
    <cellStyle name="Normal 17 9 2 2 2 7" xfId="23496"/>
    <cellStyle name="Normal 17 9 2 2 2 8" xfId="23497"/>
    <cellStyle name="Normal 17 9 2 2 3" xfId="23498"/>
    <cellStyle name="Normal 17 9 2 2 3 2" xfId="23499"/>
    <cellStyle name="Normal 17 9 2 2 3 2 2" xfId="23500"/>
    <cellStyle name="Normal 17 9 2 2 3 2 2 2" xfId="23501"/>
    <cellStyle name="Normal 17 9 2 2 3 2 2 3" xfId="23502"/>
    <cellStyle name="Normal 17 9 2 2 3 2 2 4" xfId="23503"/>
    <cellStyle name="Normal 17 9 2 2 3 2 3" xfId="23504"/>
    <cellStyle name="Normal 17 9 2 2 3 2 4" xfId="23505"/>
    <cellStyle name="Normal 17 9 2 2 3 2 5" xfId="23506"/>
    <cellStyle name="Normal 17 9 2 2 3 3" xfId="23507"/>
    <cellStyle name="Normal 17 9 2 2 3 3 2" xfId="23508"/>
    <cellStyle name="Normal 17 9 2 2 3 3 3" xfId="23509"/>
    <cellStyle name="Normal 17 9 2 2 3 3 4" xfId="23510"/>
    <cellStyle name="Normal 17 9 2 2 3 4" xfId="23511"/>
    <cellStyle name="Normal 17 9 2 2 3 5" xfId="23512"/>
    <cellStyle name="Normal 17 9 2 2 3 6" xfId="23513"/>
    <cellStyle name="Normal 17 9 2 2 4" xfId="23514"/>
    <cellStyle name="Normal 17 9 2 2 4 2" xfId="23515"/>
    <cellStyle name="Normal 17 9 2 2 4 2 2" xfId="23516"/>
    <cellStyle name="Normal 17 9 2 2 4 2 3" xfId="23517"/>
    <cellStyle name="Normal 17 9 2 2 4 2 4" xfId="23518"/>
    <cellStyle name="Normal 17 9 2 2 4 3" xfId="23519"/>
    <cellStyle name="Normal 17 9 2 2 4 4" xfId="23520"/>
    <cellStyle name="Normal 17 9 2 2 4 5" xfId="23521"/>
    <cellStyle name="Normal 17 9 2 2 4 6" xfId="23522"/>
    <cellStyle name="Normal 17 9 2 2 5" xfId="23523"/>
    <cellStyle name="Normal 17 9 2 2 5 2" xfId="23524"/>
    <cellStyle name="Normal 17 9 2 2 5 3" xfId="23525"/>
    <cellStyle name="Normal 17 9 2 2 5 4" xfId="23526"/>
    <cellStyle name="Normal 17 9 2 2 6" xfId="23527"/>
    <cellStyle name="Normal 17 9 2 2 7" xfId="23528"/>
    <cellStyle name="Normal 17 9 2 2 8" xfId="23529"/>
    <cellStyle name="Normal 17 9 2 2 9" xfId="23530"/>
    <cellStyle name="Normal 17 9 2 3" xfId="23531"/>
    <cellStyle name="Normal 17 9 2 3 2" xfId="23532"/>
    <cellStyle name="Normal 17 9 2 3 2 2" xfId="23533"/>
    <cellStyle name="Normal 17 9 2 3 2 2 2" xfId="23534"/>
    <cellStyle name="Normal 17 9 2 3 2 2 2 2" xfId="23535"/>
    <cellStyle name="Normal 17 9 2 3 2 2 2 3" xfId="23536"/>
    <cellStyle name="Normal 17 9 2 3 2 2 2 4" xfId="23537"/>
    <cellStyle name="Normal 17 9 2 3 2 2 3" xfId="23538"/>
    <cellStyle name="Normal 17 9 2 3 2 2 4" xfId="23539"/>
    <cellStyle name="Normal 17 9 2 3 2 2 5" xfId="23540"/>
    <cellStyle name="Normal 17 9 2 3 2 3" xfId="23541"/>
    <cellStyle name="Normal 17 9 2 3 2 3 2" xfId="23542"/>
    <cellStyle name="Normal 17 9 2 3 2 3 3" xfId="23543"/>
    <cellStyle name="Normal 17 9 2 3 2 3 4" xfId="23544"/>
    <cellStyle name="Normal 17 9 2 3 2 4" xfId="23545"/>
    <cellStyle name="Normal 17 9 2 3 2 5" xfId="23546"/>
    <cellStyle name="Normal 17 9 2 3 2 6" xfId="23547"/>
    <cellStyle name="Normal 17 9 2 3 3" xfId="23548"/>
    <cellStyle name="Normal 17 9 2 3 3 2" xfId="23549"/>
    <cellStyle name="Normal 17 9 2 3 3 2 2" xfId="23550"/>
    <cellStyle name="Normal 17 9 2 3 3 2 3" xfId="23551"/>
    <cellStyle name="Normal 17 9 2 3 3 2 4" xfId="23552"/>
    <cellStyle name="Normal 17 9 2 3 3 3" xfId="23553"/>
    <cellStyle name="Normal 17 9 2 3 3 4" xfId="23554"/>
    <cellStyle name="Normal 17 9 2 3 3 5" xfId="23555"/>
    <cellStyle name="Normal 17 9 2 3 3 6" xfId="23556"/>
    <cellStyle name="Normal 17 9 2 3 4" xfId="23557"/>
    <cellStyle name="Normal 17 9 2 3 4 2" xfId="23558"/>
    <cellStyle name="Normal 17 9 2 3 4 3" xfId="23559"/>
    <cellStyle name="Normal 17 9 2 3 4 4" xfId="23560"/>
    <cellStyle name="Normal 17 9 2 3 5" xfId="23561"/>
    <cellStyle name="Normal 17 9 2 3 6" xfId="23562"/>
    <cellStyle name="Normal 17 9 2 3 7" xfId="23563"/>
    <cellStyle name="Normal 17 9 2 3 8" xfId="23564"/>
    <cellStyle name="Normal 17 9 2 4" xfId="23565"/>
    <cellStyle name="Normal 17 9 2 4 2" xfId="23566"/>
    <cellStyle name="Normal 17 9 2 4 2 2" xfId="23567"/>
    <cellStyle name="Normal 17 9 2 4 2 2 2" xfId="23568"/>
    <cellStyle name="Normal 17 9 2 4 2 2 3" xfId="23569"/>
    <cellStyle name="Normal 17 9 2 4 2 2 4" xfId="23570"/>
    <cellStyle name="Normal 17 9 2 4 2 3" xfId="23571"/>
    <cellStyle name="Normal 17 9 2 4 2 4" xfId="23572"/>
    <cellStyle name="Normal 17 9 2 4 2 5" xfId="23573"/>
    <cellStyle name="Normal 17 9 2 4 3" xfId="23574"/>
    <cellStyle name="Normal 17 9 2 4 3 2" xfId="23575"/>
    <cellStyle name="Normal 17 9 2 4 3 3" xfId="23576"/>
    <cellStyle name="Normal 17 9 2 4 3 4" xfId="23577"/>
    <cellStyle name="Normal 17 9 2 4 4" xfId="23578"/>
    <cellStyle name="Normal 17 9 2 4 5" xfId="23579"/>
    <cellStyle name="Normal 17 9 2 4 6" xfId="23580"/>
    <cellStyle name="Normal 17 9 2 5" xfId="23581"/>
    <cellStyle name="Normal 17 9 2 5 2" xfId="23582"/>
    <cellStyle name="Normal 17 9 2 5 2 2" xfId="23583"/>
    <cellStyle name="Normal 17 9 2 5 2 3" xfId="23584"/>
    <cellStyle name="Normal 17 9 2 5 2 4" xfId="23585"/>
    <cellStyle name="Normal 17 9 2 5 3" xfId="23586"/>
    <cellStyle name="Normal 17 9 2 5 4" xfId="23587"/>
    <cellStyle name="Normal 17 9 2 5 5" xfId="23588"/>
    <cellStyle name="Normal 17 9 2 5 6" xfId="23589"/>
    <cellStyle name="Normal 17 9 2 6" xfId="23590"/>
    <cellStyle name="Normal 17 9 2 6 2" xfId="23591"/>
    <cellStyle name="Normal 17 9 2 6 3" xfId="23592"/>
    <cellStyle name="Normal 17 9 2 6 4" xfId="23593"/>
    <cellStyle name="Normal 17 9 2 7" xfId="23594"/>
    <cellStyle name="Normal 17 9 2 8" xfId="23595"/>
    <cellStyle name="Normal 17 9 2 9" xfId="23596"/>
    <cellStyle name="Normal 17 9 3" xfId="23597"/>
    <cellStyle name="Normal 17 9 3 2" xfId="23598"/>
    <cellStyle name="Normal 17 9 3 2 2" xfId="23599"/>
    <cellStyle name="Normal 17 9 3 2 2 2" xfId="23600"/>
    <cellStyle name="Normal 17 9 3 2 2 2 2" xfId="23601"/>
    <cellStyle name="Normal 17 9 3 2 2 2 2 2" xfId="23602"/>
    <cellStyle name="Normal 17 9 3 2 2 2 2 3" xfId="23603"/>
    <cellStyle name="Normal 17 9 3 2 2 2 2 4" xfId="23604"/>
    <cellStyle name="Normal 17 9 3 2 2 2 3" xfId="23605"/>
    <cellStyle name="Normal 17 9 3 2 2 2 4" xfId="23606"/>
    <cellStyle name="Normal 17 9 3 2 2 2 5" xfId="23607"/>
    <cellStyle name="Normal 17 9 3 2 2 3" xfId="23608"/>
    <cellStyle name="Normal 17 9 3 2 2 3 2" xfId="23609"/>
    <cellStyle name="Normal 17 9 3 2 2 3 3" xfId="23610"/>
    <cellStyle name="Normal 17 9 3 2 2 3 4" xfId="23611"/>
    <cellStyle name="Normal 17 9 3 2 2 4" xfId="23612"/>
    <cellStyle name="Normal 17 9 3 2 2 5" xfId="23613"/>
    <cellStyle name="Normal 17 9 3 2 2 6" xfId="23614"/>
    <cellStyle name="Normal 17 9 3 2 3" xfId="23615"/>
    <cellStyle name="Normal 17 9 3 2 3 2" xfId="23616"/>
    <cellStyle name="Normal 17 9 3 2 3 2 2" xfId="23617"/>
    <cellStyle name="Normal 17 9 3 2 3 2 3" xfId="23618"/>
    <cellStyle name="Normal 17 9 3 2 3 2 4" xfId="23619"/>
    <cellStyle name="Normal 17 9 3 2 3 3" xfId="23620"/>
    <cellStyle name="Normal 17 9 3 2 3 4" xfId="23621"/>
    <cellStyle name="Normal 17 9 3 2 3 5" xfId="23622"/>
    <cellStyle name="Normal 17 9 3 2 3 6" xfId="23623"/>
    <cellStyle name="Normal 17 9 3 2 4" xfId="23624"/>
    <cellStyle name="Normal 17 9 3 2 4 2" xfId="23625"/>
    <cellStyle name="Normal 17 9 3 2 4 3" xfId="23626"/>
    <cellStyle name="Normal 17 9 3 2 4 4" xfId="23627"/>
    <cellStyle name="Normal 17 9 3 2 5" xfId="23628"/>
    <cellStyle name="Normal 17 9 3 2 6" xfId="23629"/>
    <cellStyle name="Normal 17 9 3 2 7" xfId="23630"/>
    <cellStyle name="Normal 17 9 3 2 8" xfId="23631"/>
    <cellStyle name="Normal 17 9 3 3" xfId="23632"/>
    <cellStyle name="Normal 17 9 3 3 2" xfId="23633"/>
    <cellStyle name="Normal 17 9 3 3 2 2" xfId="23634"/>
    <cellStyle name="Normal 17 9 3 3 2 2 2" xfId="23635"/>
    <cellStyle name="Normal 17 9 3 3 2 2 3" xfId="23636"/>
    <cellStyle name="Normal 17 9 3 3 2 2 4" xfId="23637"/>
    <cellStyle name="Normal 17 9 3 3 2 3" xfId="23638"/>
    <cellStyle name="Normal 17 9 3 3 2 4" xfId="23639"/>
    <cellStyle name="Normal 17 9 3 3 2 5" xfId="23640"/>
    <cellStyle name="Normal 17 9 3 3 3" xfId="23641"/>
    <cellStyle name="Normal 17 9 3 3 3 2" xfId="23642"/>
    <cellStyle name="Normal 17 9 3 3 3 3" xfId="23643"/>
    <cellStyle name="Normal 17 9 3 3 3 4" xfId="23644"/>
    <cellStyle name="Normal 17 9 3 3 4" xfId="23645"/>
    <cellStyle name="Normal 17 9 3 3 5" xfId="23646"/>
    <cellStyle name="Normal 17 9 3 3 6" xfId="23647"/>
    <cellStyle name="Normal 17 9 3 4" xfId="23648"/>
    <cellStyle name="Normal 17 9 3 4 2" xfId="23649"/>
    <cellStyle name="Normal 17 9 3 4 2 2" xfId="23650"/>
    <cellStyle name="Normal 17 9 3 4 2 3" xfId="23651"/>
    <cellStyle name="Normal 17 9 3 4 2 4" xfId="23652"/>
    <cellStyle name="Normal 17 9 3 4 3" xfId="23653"/>
    <cellStyle name="Normal 17 9 3 4 4" xfId="23654"/>
    <cellStyle name="Normal 17 9 3 4 5" xfId="23655"/>
    <cellStyle name="Normal 17 9 3 4 6" xfId="23656"/>
    <cellStyle name="Normal 17 9 3 5" xfId="23657"/>
    <cellStyle name="Normal 17 9 3 5 2" xfId="23658"/>
    <cellStyle name="Normal 17 9 3 5 3" xfId="23659"/>
    <cellStyle name="Normal 17 9 3 5 4" xfId="23660"/>
    <cellStyle name="Normal 17 9 3 6" xfId="23661"/>
    <cellStyle name="Normal 17 9 3 7" xfId="23662"/>
    <cellStyle name="Normal 17 9 3 8" xfId="23663"/>
    <cellStyle name="Normal 17 9 3 9" xfId="23664"/>
    <cellStyle name="Normal 17 9 4" xfId="23665"/>
    <cellStyle name="Normal 17 9 4 2" xfId="23666"/>
    <cellStyle name="Normal 17 9 4 2 2" xfId="23667"/>
    <cellStyle name="Normal 17 9 4 2 2 2" xfId="23668"/>
    <cellStyle name="Normal 17 9 4 2 2 2 2" xfId="23669"/>
    <cellStyle name="Normal 17 9 4 2 2 2 2 2" xfId="23670"/>
    <cellStyle name="Normal 17 9 4 2 2 2 2 3" xfId="23671"/>
    <cellStyle name="Normal 17 9 4 2 2 2 2 4" xfId="23672"/>
    <cellStyle name="Normal 17 9 4 2 2 2 3" xfId="23673"/>
    <cellStyle name="Normal 17 9 4 2 2 2 4" xfId="23674"/>
    <cellStyle name="Normal 17 9 4 2 2 2 5" xfId="23675"/>
    <cellStyle name="Normal 17 9 4 2 2 3" xfId="23676"/>
    <cellStyle name="Normal 17 9 4 2 2 3 2" xfId="23677"/>
    <cellStyle name="Normal 17 9 4 2 2 3 3" xfId="23678"/>
    <cellStyle name="Normal 17 9 4 2 2 3 4" xfId="23679"/>
    <cellStyle name="Normal 17 9 4 2 2 4" xfId="23680"/>
    <cellStyle name="Normal 17 9 4 2 2 5" xfId="23681"/>
    <cellStyle name="Normal 17 9 4 2 2 6" xfId="23682"/>
    <cellStyle name="Normal 17 9 4 2 3" xfId="23683"/>
    <cellStyle name="Normal 17 9 4 2 3 2" xfId="23684"/>
    <cellStyle name="Normal 17 9 4 2 3 2 2" xfId="23685"/>
    <cellStyle name="Normal 17 9 4 2 3 2 3" xfId="23686"/>
    <cellStyle name="Normal 17 9 4 2 3 2 4" xfId="23687"/>
    <cellStyle name="Normal 17 9 4 2 3 3" xfId="23688"/>
    <cellStyle name="Normal 17 9 4 2 3 4" xfId="23689"/>
    <cellStyle name="Normal 17 9 4 2 3 5" xfId="23690"/>
    <cellStyle name="Normal 17 9 4 2 3 6" xfId="23691"/>
    <cellStyle name="Normal 17 9 4 2 4" xfId="23692"/>
    <cellStyle name="Normal 17 9 4 2 4 2" xfId="23693"/>
    <cellStyle name="Normal 17 9 4 2 4 3" xfId="23694"/>
    <cellStyle name="Normal 17 9 4 2 4 4" xfId="23695"/>
    <cellStyle name="Normal 17 9 4 2 5" xfId="23696"/>
    <cellStyle name="Normal 17 9 4 2 6" xfId="23697"/>
    <cellStyle name="Normal 17 9 4 2 7" xfId="23698"/>
    <cellStyle name="Normal 17 9 4 2 8" xfId="23699"/>
    <cellStyle name="Normal 17 9 4 3" xfId="23700"/>
    <cellStyle name="Normal 17 9 4 3 2" xfId="23701"/>
    <cellStyle name="Normal 17 9 4 3 2 2" xfId="23702"/>
    <cellStyle name="Normal 17 9 4 3 2 2 2" xfId="23703"/>
    <cellStyle name="Normal 17 9 4 3 2 2 3" xfId="23704"/>
    <cellStyle name="Normal 17 9 4 3 2 2 4" xfId="23705"/>
    <cellStyle name="Normal 17 9 4 3 2 3" xfId="23706"/>
    <cellStyle name="Normal 17 9 4 3 2 4" xfId="23707"/>
    <cellStyle name="Normal 17 9 4 3 2 5" xfId="23708"/>
    <cellStyle name="Normal 17 9 4 3 3" xfId="23709"/>
    <cellStyle name="Normal 17 9 4 3 3 2" xfId="23710"/>
    <cellStyle name="Normal 17 9 4 3 3 3" xfId="23711"/>
    <cellStyle name="Normal 17 9 4 3 3 4" xfId="23712"/>
    <cellStyle name="Normal 17 9 4 3 4" xfId="23713"/>
    <cellStyle name="Normal 17 9 4 3 5" xfId="23714"/>
    <cellStyle name="Normal 17 9 4 3 6" xfId="23715"/>
    <cellStyle name="Normal 17 9 4 4" xfId="23716"/>
    <cellStyle name="Normal 17 9 4 4 2" xfId="23717"/>
    <cellStyle name="Normal 17 9 4 4 2 2" xfId="23718"/>
    <cellStyle name="Normal 17 9 4 4 2 3" xfId="23719"/>
    <cellStyle name="Normal 17 9 4 4 2 4" xfId="23720"/>
    <cellStyle name="Normal 17 9 4 4 3" xfId="23721"/>
    <cellStyle name="Normal 17 9 4 4 4" xfId="23722"/>
    <cellStyle name="Normal 17 9 4 4 5" xfId="23723"/>
    <cellStyle name="Normal 17 9 4 4 6" xfId="23724"/>
    <cellStyle name="Normal 17 9 4 5" xfId="23725"/>
    <cellStyle name="Normal 17 9 4 5 2" xfId="23726"/>
    <cellStyle name="Normal 17 9 4 5 3" xfId="23727"/>
    <cellStyle name="Normal 17 9 4 5 4" xfId="23728"/>
    <cellStyle name="Normal 17 9 4 6" xfId="23729"/>
    <cellStyle name="Normal 17 9 4 7" xfId="23730"/>
    <cellStyle name="Normal 17 9 4 8" xfId="23731"/>
    <cellStyle name="Normal 17 9 4 9" xfId="23732"/>
    <cellStyle name="Normal 17 9 5" xfId="23733"/>
    <cellStyle name="Normal 17 9 5 2" xfId="23734"/>
    <cellStyle name="Normal 17 9 5 2 2" xfId="23735"/>
    <cellStyle name="Normal 17 9 5 2 2 2" xfId="23736"/>
    <cellStyle name="Normal 17 9 5 2 2 2 2" xfId="23737"/>
    <cellStyle name="Normal 17 9 5 2 2 2 2 2" xfId="23738"/>
    <cellStyle name="Normal 17 9 5 2 2 2 2 3" xfId="23739"/>
    <cellStyle name="Normal 17 9 5 2 2 2 2 4" xfId="23740"/>
    <cellStyle name="Normal 17 9 5 2 2 2 3" xfId="23741"/>
    <cellStyle name="Normal 17 9 5 2 2 2 4" xfId="23742"/>
    <cellStyle name="Normal 17 9 5 2 2 2 5" xfId="23743"/>
    <cellStyle name="Normal 17 9 5 2 2 3" xfId="23744"/>
    <cellStyle name="Normal 17 9 5 2 2 3 2" xfId="23745"/>
    <cellStyle name="Normal 17 9 5 2 2 3 3" xfId="23746"/>
    <cellStyle name="Normal 17 9 5 2 2 3 4" xfId="23747"/>
    <cellStyle name="Normal 17 9 5 2 2 4" xfId="23748"/>
    <cellStyle name="Normal 17 9 5 2 2 5" xfId="23749"/>
    <cellStyle name="Normal 17 9 5 2 2 6" xfId="23750"/>
    <cellStyle name="Normal 17 9 5 2 3" xfId="23751"/>
    <cellStyle name="Normal 17 9 5 2 3 2" xfId="23752"/>
    <cellStyle name="Normal 17 9 5 2 3 2 2" xfId="23753"/>
    <cellStyle name="Normal 17 9 5 2 3 2 3" xfId="23754"/>
    <cellStyle name="Normal 17 9 5 2 3 2 4" xfId="23755"/>
    <cellStyle name="Normal 17 9 5 2 3 3" xfId="23756"/>
    <cellStyle name="Normal 17 9 5 2 3 4" xfId="23757"/>
    <cellStyle name="Normal 17 9 5 2 3 5" xfId="23758"/>
    <cellStyle name="Normal 17 9 5 2 3 6" xfId="23759"/>
    <cellStyle name="Normal 17 9 5 2 4" xfId="23760"/>
    <cellStyle name="Normal 17 9 5 2 4 2" xfId="23761"/>
    <cellStyle name="Normal 17 9 5 2 4 3" xfId="23762"/>
    <cellStyle name="Normal 17 9 5 2 4 4" xfId="23763"/>
    <cellStyle name="Normal 17 9 5 2 5" xfId="23764"/>
    <cellStyle name="Normal 17 9 5 2 6" xfId="23765"/>
    <cellStyle name="Normal 17 9 5 2 7" xfId="23766"/>
    <cellStyle name="Normal 17 9 5 2 8" xfId="23767"/>
    <cellStyle name="Normal 17 9 5 3" xfId="23768"/>
    <cellStyle name="Normal 17 9 5 3 2" xfId="23769"/>
    <cellStyle name="Normal 17 9 5 3 2 2" xfId="23770"/>
    <cellStyle name="Normal 17 9 5 3 2 2 2" xfId="23771"/>
    <cellStyle name="Normal 17 9 5 3 2 2 3" xfId="23772"/>
    <cellStyle name="Normal 17 9 5 3 2 2 4" xfId="23773"/>
    <cellStyle name="Normal 17 9 5 3 2 3" xfId="23774"/>
    <cellStyle name="Normal 17 9 5 3 2 4" xfId="23775"/>
    <cellStyle name="Normal 17 9 5 3 2 5" xfId="23776"/>
    <cellStyle name="Normal 17 9 5 3 3" xfId="23777"/>
    <cellStyle name="Normal 17 9 5 3 3 2" xfId="23778"/>
    <cellStyle name="Normal 17 9 5 3 3 3" xfId="23779"/>
    <cellStyle name="Normal 17 9 5 3 3 4" xfId="23780"/>
    <cellStyle name="Normal 17 9 5 3 4" xfId="23781"/>
    <cellStyle name="Normal 17 9 5 3 5" xfId="23782"/>
    <cellStyle name="Normal 17 9 5 3 6" xfId="23783"/>
    <cellStyle name="Normal 17 9 5 4" xfId="23784"/>
    <cellStyle name="Normal 17 9 5 4 2" xfId="23785"/>
    <cellStyle name="Normal 17 9 5 4 2 2" xfId="23786"/>
    <cellStyle name="Normal 17 9 5 4 2 3" xfId="23787"/>
    <cellStyle name="Normal 17 9 5 4 2 4" xfId="23788"/>
    <cellStyle name="Normal 17 9 5 4 3" xfId="23789"/>
    <cellStyle name="Normal 17 9 5 4 4" xfId="23790"/>
    <cellStyle name="Normal 17 9 5 4 5" xfId="23791"/>
    <cellStyle name="Normal 17 9 5 4 6" xfId="23792"/>
    <cellStyle name="Normal 17 9 5 5" xfId="23793"/>
    <cellStyle name="Normal 17 9 5 5 2" xfId="23794"/>
    <cellStyle name="Normal 17 9 5 5 3" xfId="23795"/>
    <cellStyle name="Normal 17 9 5 5 4" xfId="23796"/>
    <cellStyle name="Normal 17 9 5 6" xfId="23797"/>
    <cellStyle name="Normal 17 9 5 7" xfId="23798"/>
    <cellStyle name="Normal 17 9 5 8" xfId="23799"/>
    <cellStyle name="Normal 17 9 5 9" xfId="23800"/>
    <cellStyle name="Normal 17 9 6" xfId="23801"/>
    <cellStyle name="Normal 17 9 6 2" xfId="23802"/>
    <cellStyle name="Normal 17 9 6 2 2" xfId="23803"/>
    <cellStyle name="Normal 17 9 6 2 2 2" xfId="23804"/>
    <cellStyle name="Normal 17 9 6 2 2 2 2" xfId="23805"/>
    <cellStyle name="Normal 17 9 6 2 2 2 3" xfId="23806"/>
    <cellStyle name="Normal 17 9 6 2 2 2 4" xfId="23807"/>
    <cellStyle name="Normal 17 9 6 2 2 3" xfId="23808"/>
    <cellStyle name="Normal 17 9 6 2 2 4" xfId="23809"/>
    <cellStyle name="Normal 17 9 6 2 2 5" xfId="23810"/>
    <cellStyle name="Normal 17 9 6 2 3" xfId="23811"/>
    <cellStyle name="Normal 17 9 6 2 3 2" xfId="23812"/>
    <cellStyle name="Normal 17 9 6 2 3 3" xfId="23813"/>
    <cellStyle name="Normal 17 9 6 2 3 4" xfId="23814"/>
    <cellStyle name="Normal 17 9 6 2 4" xfId="23815"/>
    <cellStyle name="Normal 17 9 6 2 5" xfId="23816"/>
    <cellStyle name="Normal 17 9 6 2 6" xfId="23817"/>
    <cellStyle name="Normal 17 9 6 3" xfId="23818"/>
    <cellStyle name="Normal 17 9 6 3 2" xfId="23819"/>
    <cellStyle name="Normal 17 9 6 3 2 2" xfId="23820"/>
    <cellStyle name="Normal 17 9 6 3 2 3" xfId="23821"/>
    <cellStyle name="Normal 17 9 6 3 2 4" xfId="23822"/>
    <cellStyle name="Normal 17 9 6 3 3" xfId="23823"/>
    <cellStyle name="Normal 17 9 6 3 4" xfId="23824"/>
    <cellStyle name="Normal 17 9 6 3 5" xfId="23825"/>
    <cellStyle name="Normal 17 9 6 3 6" xfId="23826"/>
    <cellStyle name="Normal 17 9 6 4" xfId="23827"/>
    <cellStyle name="Normal 17 9 6 4 2" xfId="23828"/>
    <cellStyle name="Normal 17 9 6 4 3" xfId="23829"/>
    <cellStyle name="Normal 17 9 6 4 4" xfId="23830"/>
    <cellStyle name="Normal 17 9 6 5" xfId="23831"/>
    <cellStyle name="Normal 17 9 6 6" xfId="23832"/>
    <cellStyle name="Normal 17 9 6 7" xfId="23833"/>
    <cellStyle name="Normal 17 9 6 8" xfId="23834"/>
    <cellStyle name="Normal 17 9 7" xfId="23835"/>
    <cellStyle name="Normal 17 9 7 2" xfId="23836"/>
    <cellStyle name="Normal 17 9 7 2 2" xfId="23837"/>
    <cellStyle name="Normal 17 9 7 2 2 2" xfId="23838"/>
    <cellStyle name="Normal 17 9 7 2 2 3" xfId="23839"/>
    <cellStyle name="Normal 17 9 7 2 2 4" xfId="23840"/>
    <cellStyle name="Normal 17 9 7 2 3" xfId="23841"/>
    <cellStyle name="Normal 17 9 7 2 4" xfId="23842"/>
    <cellStyle name="Normal 17 9 7 2 5" xfId="23843"/>
    <cellStyle name="Normal 17 9 7 3" xfId="23844"/>
    <cellStyle name="Normal 17 9 7 3 2" xfId="23845"/>
    <cellStyle name="Normal 17 9 7 3 3" xfId="23846"/>
    <cellStyle name="Normal 17 9 7 3 4" xfId="23847"/>
    <cellStyle name="Normal 17 9 7 4" xfId="23848"/>
    <cellStyle name="Normal 17 9 7 5" xfId="23849"/>
    <cellStyle name="Normal 17 9 7 6" xfId="23850"/>
    <cellStyle name="Normal 17 9 8" xfId="23851"/>
    <cellStyle name="Normal 17 9 8 2" xfId="23852"/>
    <cellStyle name="Normal 17 9 8 2 2" xfId="23853"/>
    <cellStyle name="Normal 17 9 8 2 3" xfId="23854"/>
    <cellStyle name="Normal 17 9 8 2 4" xfId="23855"/>
    <cellStyle name="Normal 17 9 8 3" xfId="23856"/>
    <cellStyle name="Normal 17 9 8 4" xfId="23857"/>
    <cellStyle name="Normal 17 9 8 5" xfId="23858"/>
    <cellStyle name="Normal 17 9 8 6" xfId="23859"/>
    <cellStyle name="Normal 17 9 9" xfId="23860"/>
    <cellStyle name="Normal 17 9 9 2" xfId="23861"/>
    <cellStyle name="Normal 17 9 9 3" xfId="23862"/>
    <cellStyle name="Normal 17 9 9 4" xfId="23863"/>
    <cellStyle name="Normal 17_Rec Tributaria" xfId="23864"/>
    <cellStyle name="Normal 170" xfId="23865"/>
    <cellStyle name="Normal 1700" xfId="61729"/>
    <cellStyle name="Normal 1701" xfId="61730"/>
    <cellStyle name="Normal 1702" xfId="61731"/>
    <cellStyle name="Normal 1703" xfId="61732"/>
    <cellStyle name="Normal 1704" xfId="61733"/>
    <cellStyle name="Normal 1705" xfId="61734"/>
    <cellStyle name="Normal 1706" xfId="61735"/>
    <cellStyle name="Normal 1707" xfId="61736"/>
    <cellStyle name="Normal 1708" xfId="61737"/>
    <cellStyle name="Normal 1709" xfId="61738"/>
    <cellStyle name="Normal 171" xfId="61739"/>
    <cellStyle name="Normal 1710" xfId="61740"/>
    <cellStyle name="Normal 1711" xfId="61741"/>
    <cellStyle name="Normal 1712" xfId="61742"/>
    <cellStyle name="Normal 1713" xfId="61743"/>
    <cellStyle name="Normal 1714" xfId="61744"/>
    <cellStyle name="Normal 1715" xfId="61745"/>
    <cellStyle name="Normal 1716" xfId="61746"/>
    <cellStyle name="Normal 1717" xfId="61747"/>
    <cellStyle name="Normal 1718" xfId="61748"/>
    <cellStyle name="Normal 1719" xfId="61749"/>
    <cellStyle name="Normal 172" xfId="61750"/>
    <cellStyle name="Normal 1720" xfId="61751"/>
    <cellStyle name="Normal 1721" xfId="61752"/>
    <cellStyle name="Normal 1722" xfId="61753"/>
    <cellStyle name="Normal 1723" xfId="61754"/>
    <cellStyle name="Normal 1724" xfId="61755"/>
    <cellStyle name="Normal 1725" xfId="61756"/>
    <cellStyle name="Normal 1726" xfId="61757"/>
    <cellStyle name="Normal 1727" xfId="61758"/>
    <cellStyle name="Normal 1728" xfId="61759"/>
    <cellStyle name="Normal 1729" xfId="61760"/>
    <cellStyle name="Normal 173" xfId="61761"/>
    <cellStyle name="Normal 1730" xfId="61762"/>
    <cellStyle name="Normal 1731" xfId="61763"/>
    <cellStyle name="Normal 1732" xfId="61764"/>
    <cellStyle name="Normal 1733" xfId="61765"/>
    <cellStyle name="Normal 1734" xfId="61766"/>
    <cellStyle name="Normal 1735" xfId="61767"/>
    <cellStyle name="Normal 1736" xfId="61768"/>
    <cellStyle name="Normal 1737" xfId="61769"/>
    <cellStyle name="Normal 1738" xfId="61770"/>
    <cellStyle name="Normal 1739" xfId="61771"/>
    <cellStyle name="Normal 174" xfId="61772"/>
    <cellStyle name="Normal 1740" xfId="61773"/>
    <cellStyle name="Normal 1741" xfId="61774"/>
    <cellStyle name="Normal 1742" xfId="61775"/>
    <cellStyle name="Normal 1743" xfId="61776"/>
    <cellStyle name="Normal 1744" xfId="61777"/>
    <cellStyle name="Normal 1745" xfId="61778"/>
    <cellStyle name="Normal 1746" xfId="61779"/>
    <cellStyle name="Normal 1747" xfId="61780"/>
    <cellStyle name="Normal 1748" xfId="61781"/>
    <cellStyle name="Normal 1749" xfId="61782"/>
    <cellStyle name="Normal 175" xfId="61783"/>
    <cellStyle name="Normal 1750" xfId="61784"/>
    <cellStyle name="Normal 1751" xfId="61785"/>
    <cellStyle name="Normal 1752" xfId="61786"/>
    <cellStyle name="Normal 1753" xfId="61787"/>
    <cellStyle name="Normal 1754" xfId="61788"/>
    <cellStyle name="Normal 1755" xfId="61789"/>
    <cellStyle name="Normal 1756" xfId="61790"/>
    <cellStyle name="Normal 1757" xfId="61791"/>
    <cellStyle name="Normal 1758" xfId="61792"/>
    <cellStyle name="Normal 1759" xfId="61793"/>
    <cellStyle name="Normal 176" xfId="61794"/>
    <cellStyle name="Normal 1760" xfId="61795"/>
    <cellStyle name="Normal 1761" xfId="61796"/>
    <cellStyle name="Normal 1762" xfId="61797"/>
    <cellStyle name="Normal 1763" xfId="61798"/>
    <cellStyle name="Normal 1764" xfId="61799"/>
    <cellStyle name="Normal 1765" xfId="61800"/>
    <cellStyle name="Normal 1766" xfId="61801"/>
    <cellStyle name="Normal 1767" xfId="61802"/>
    <cellStyle name="Normal 1768" xfId="61803"/>
    <cellStyle name="Normal 1769" xfId="61804"/>
    <cellStyle name="Normal 177" xfId="61805"/>
    <cellStyle name="Normal 1770" xfId="61806"/>
    <cellStyle name="Normal 1771" xfId="61807"/>
    <cellStyle name="Normal 1772" xfId="61808"/>
    <cellStyle name="Normal 1773" xfId="61809"/>
    <cellStyle name="Normal 1774" xfId="61810"/>
    <cellStyle name="Normal 1775" xfId="61811"/>
    <cellStyle name="Normal 1776" xfId="61812"/>
    <cellStyle name="Normal 1777" xfId="61813"/>
    <cellStyle name="Normal 1778" xfId="61814"/>
    <cellStyle name="Normal 1779" xfId="61815"/>
    <cellStyle name="Normal 178" xfId="61816"/>
    <cellStyle name="Normal 1780" xfId="61817"/>
    <cellStyle name="Normal 1781" xfId="61818"/>
    <cellStyle name="Normal 1782" xfId="61819"/>
    <cellStyle name="Normal 1783" xfId="61820"/>
    <cellStyle name="Normal 1784" xfId="61821"/>
    <cellStyle name="Normal 1785" xfId="61822"/>
    <cellStyle name="Normal 1786" xfId="61823"/>
    <cellStyle name="Normal 1787" xfId="61824"/>
    <cellStyle name="Normal 1788" xfId="61825"/>
    <cellStyle name="Normal 1789" xfId="61826"/>
    <cellStyle name="Normal 179" xfId="61827"/>
    <cellStyle name="Normal 1790" xfId="61828"/>
    <cellStyle name="Normal 1791" xfId="61829"/>
    <cellStyle name="Normal 1792" xfId="61830"/>
    <cellStyle name="Normal 1793" xfId="61831"/>
    <cellStyle name="Normal 1794" xfId="61832"/>
    <cellStyle name="Normal 1795" xfId="61833"/>
    <cellStyle name="Normal 1796" xfId="61834"/>
    <cellStyle name="Normal 1797" xfId="61835"/>
    <cellStyle name="Normal 1798" xfId="61836"/>
    <cellStyle name="Normal 1799" xfId="61837"/>
    <cellStyle name="Normal 18" xfId="23866"/>
    <cellStyle name="Normal 18 10" xfId="61838"/>
    <cellStyle name="Normal 18 2" xfId="23867"/>
    <cellStyle name="Normal 18 2 10" xfId="23868"/>
    <cellStyle name="Normal 18 2 10 2" xfId="23869"/>
    <cellStyle name="Normal 18 2 10 2 2" xfId="23870"/>
    <cellStyle name="Normal 18 2 10 2 2 2" xfId="23871"/>
    <cellStyle name="Normal 18 2 10 2 2 3" xfId="23872"/>
    <cellStyle name="Normal 18 2 10 2 2 4" xfId="23873"/>
    <cellStyle name="Normal 18 2 10 2 3" xfId="23874"/>
    <cellStyle name="Normal 18 2 10 2 4" xfId="23875"/>
    <cellStyle name="Normal 18 2 10 2 5" xfId="23876"/>
    <cellStyle name="Normal 18 2 10 2 6" xfId="23877"/>
    <cellStyle name="Normal 18 2 10 3" xfId="23878"/>
    <cellStyle name="Normal 18 2 10 3 2" xfId="23879"/>
    <cellStyle name="Normal 18 2 10 3 3" xfId="23880"/>
    <cellStyle name="Normal 18 2 10 3 4" xfId="23881"/>
    <cellStyle name="Normal 18 2 10 4" xfId="23882"/>
    <cellStyle name="Normal 18 2 10 5" xfId="23883"/>
    <cellStyle name="Normal 18 2 10 6" xfId="23884"/>
    <cellStyle name="Normal 18 2 10 7" xfId="23885"/>
    <cellStyle name="Normal 18 2 11" xfId="23886"/>
    <cellStyle name="Normal 18 2 11 2" xfId="23887"/>
    <cellStyle name="Normal 18 2 11 2 2" xfId="23888"/>
    <cellStyle name="Normal 18 2 11 2 2 2" xfId="23889"/>
    <cellStyle name="Normal 18 2 11 2 2 3" xfId="23890"/>
    <cellStyle name="Normal 18 2 11 2 2 4" xfId="23891"/>
    <cellStyle name="Normal 18 2 11 2 3" xfId="23892"/>
    <cellStyle name="Normal 18 2 11 2 4" xfId="23893"/>
    <cellStyle name="Normal 18 2 11 2 5" xfId="23894"/>
    <cellStyle name="Normal 18 2 11 3" xfId="23895"/>
    <cellStyle name="Normal 18 2 11 3 2" xfId="23896"/>
    <cellStyle name="Normal 18 2 11 3 3" xfId="23897"/>
    <cellStyle name="Normal 18 2 11 3 4" xfId="23898"/>
    <cellStyle name="Normal 18 2 11 4" xfId="23899"/>
    <cellStyle name="Normal 18 2 11 5" xfId="23900"/>
    <cellStyle name="Normal 18 2 11 6" xfId="23901"/>
    <cellStyle name="Normal 18 2 12" xfId="23902"/>
    <cellStyle name="Normal 18 2 12 2" xfId="23903"/>
    <cellStyle name="Normal 18 2 12 2 2" xfId="23904"/>
    <cellStyle name="Normal 18 2 12 2 3" xfId="23905"/>
    <cellStyle name="Normal 18 2 12 2 4" xfId="23906"/>
    <cellStyle name="Normal 18 2 12 3" xfId="23907"/>
    <cellStyle name="Normal 18 2 12 4" xfId="23908"/>
    <cellStyle name="Normal 18 2 12 5" xfId="23909"/>
    <cellStyle name="Normal 18 2 12 6" xfId="23910"/>
    <cellStyle name="Normal 18 2 13" xfId="23911"/>
    <cellStyle name="Normal 18 2 13 2" xfId="23912"/>
    <cellStyle name="Normal 18 2 13 3" xfId="23913"/>
    <cellStyle name="Normal 18 2 13 4" xfId="23914"/>
    <cellStyle name="Normal 18 2 14" xfId="23915"/>
    <cellStyle name="Normal 18 2 15" xfId="23916"/>
    <cellStyle name="Normal 18 2 16" xfId="23917"/>
    <cellStyle name="Normal 18 2 17" xfId="23918"/>
    <cellStyle name="Normal 18 2 2" xfId="23919"/>
    <cellStyle name="Normal 18 2 2 10" xfId="23920"/>
    <cellStyle name="Normal 18 2 2 11" xfId="23921"/>
    <cellStyle name="Normal 18 2 2 12" xfId="23922"/>
    <cellStyle name="Normal 18 2 2 2" xfId="23923"/>
    <cellStyle name="Normal 18 2 2 2 2" xfId="23924"/>
    <cellStyle name="Normal 18 2 2 2 2 2" xfId="23925"/>
    <cellStyle name="Normal 18 2 2 2 2 2 2" xfId="23926"/>
    <cellStyle name="Normal 18 2 2 2 2 2 2 2" xfId="23927"/>
    <cellStyle name="Normal 18 2 2 2 2 2 2 2 2" xfId="23928"/>
    <cellStyle name="Normal 18 2 2 2 2 2 2 2 3" xfId="23929"/>
    <cellStyle name="Normal 18 2 2 2 2 2 2 2 4" xfId="23930"/>
    <cellStyle name="Normal 18 2 2 2 2 2 2 3" xfId="23931"/>
    <cellStyle name="Normal 18 2 2 2 2 2 2 4" xfId="23932"/>
    <cellStyle name="Normal 18 2 2 2 2 2 2 5" xfId="23933"/>
    <cellStyle name="Normal 18 2 2 2 2 2 3" xfId="23934"/>
    <cellStyle name="Normal 18 2 2 2 2 2 3 2" xfId="23935"/>
    <cellStyle name="Normal 18 2 2 2 2 2 3 3" xfId="23936"/>
    <cellStyle name="Normal 18 2 2 2 2 2 3 4" xfId="23937"/>
    <cellStyle name="Normal 18 2 2 2 2 2 4" xfId="23938"/>
    <cellStyle name="Normal 18 2 2 2 2 2 5" xfId="23939"/>
    <cellStyle name="Normal 18 2 2 2 2 2 6" xfId="23940"/>
    <cellStyle name="Normal 18 2 2 2 2 3" xfId="23941"/>
    <cellStyle name="Normal 18 2 2 2 2 3 2" xfId="23942"/>
    <cellStyle name="Normal 18 2 2 2 2 3 2 2" xfId="23943"/>
    <cellStyle name="Normal 18 2 2 2 2 3 2 3" xfId="23944"/>
    <cellStyle name="Normal 18 2 2 2 2 3 2 4" xfId="23945"/>
    <cellStyle name="Normal 18 2 2 2 2 3 3" xfId="23946"/>
    <cellStyle name="Normal 18 2 2 2 2 3 4" xfId="23947"/>
    <cellStyle name="Normal 18 2 2 2 2 3 5" xfId="23948"/>
    <cellStyle name="Normal 18 2 2 2 2 3 6" xfId="23949"/>
    <cellStyle name="Normal 18 2 2 2 2 4" xfId="23950"/>
    <cellStyle name="Normal 18 2 2 2 2 4 2" xfId="23951"/>
    <cellStyle name="Normal 18 2 2 2 2 4 3" xfId="23952"/>
    <cellStyle name="Normal 18 2 2 2 2 4 4" xfId="23953"/>
    <cellStyle name="Normal 18 2 2 2 2 5" xfId="23954"/>
    <cellStyle name="Normal 18 2 2 2 2 6" xfId="23955"/>
    <cellStyle name="Normal 18 2 2 2 2 7" xfId="23956"/>
    <cellStyle name="Normal 18 2 2 2 2 8" xfId="23957"/>
    <cellStyle name="Normal 18 2 2 2 3" xfId="23958"/>
    <cellStyle name="Normal 18 2 2 2 3 2" xfId="23959"/>
    <cellStyle name="Normal 18 2 2 2 3 2 2" xfId="23960"/>
    <cellStyle name="Normal 18 2 2 2 3 2 2 2" xfId="23961"/>
    <cellStyle name="Normal 18 2 2 2 3 2 2 3" xfId="23962"/>
    <cellStyle name="Normal 18 2 2 2 3 2 2 4" xfId="23963"/>
    <cellStyle name="Normal 18 2 2 2 3 2 3" xfId="23964"/>
    <cellStyle name="Normal 18 2 2 2 3 2 4" xfId="23965"/>
    <cellStyle name="Normal 18 2 2 2 3 2 5" xfId="23966"/>
    <cellStyle name="Normal 18 2 2 2 3 3" xfId="23967"/>
    <cellStyle name="Normal 18 2 2 2 3 3 2" xfId="23968"/>
    <cellStyle name="Normal 18 2 2 2 3 3 3" xfId="23969"/>
    <cellStyle name="Normal 18 2 2 2 3 3 4" xfId="23970"/>
    <cellStyle name="Normal 18 2 2 2 3 4" xfId="23971"/>
    <cellStyle name="Normal 18 2 2 2 3 5" xfId="23972"/>
    <cellStyle name="Normal 18 2 2 2 3 6" xfId="23973"/>
    <cellStyle name="Normal 18 2 2 2 4" xfId="23974"/>
    <cellStyle name="Normal 18 2 2 2 4 2" xfId="23975"/>
    <cellStyle name="Normal 18 2 2 2 4 2 2" xfId="23976"/>
    <cellStyle name="Normal 18 2 2 2 4 2 3" xfId="23977"/>
    <cellStyle name="Normal 18 2 2 2 4 2 4" xfId="23978"/>
    <cellStyle name="Normal 18 2 2 2 4 3" xfId="23979"/>
    <cellStyle name="Normal 18 2 2 2 4 4" xfId="23980"/>
    <cellStyle name="Normal 18 2 2 2 4 5" xfId="23981"/>
    <cellStyle name="Normal 18 2 2 2 4 6" xfId="23982"/>
    <cellStyle name="Normal 18 2 2 2 5" xfId="23983"/>
    <cellStyle name="Normal 18 2 2 2 5 2" xfId="23984"/>
    <cellStyle name="Normal 18 2 2 2 5 3" xfId="23985"/>
    <cellStyle name="Normal 18 2 2 2 5 4" xfId="23986"/>
    <cellStyle name="Normal 18 2 2 2 6" xfId="23987"/>
    <cellStyle name="Normal 18 2 2 2 7" xfId="23988"/>
    <cellStyle name="Normal 18 2 2 2 8" xfId="23989"/>
    <cellStyle name="Normal 18 2 2 2 9" xfId="23990"/>
    <cellStyle name="Normal 18 2 2 3" xfId="23991"/>
    <cellStyle name="Normal 18 2 2 3 2" xfId="23992"/>
    <cellStyle name="Normal 18 2 2 3 2 2" xfId="23993"/>
    <cellStyle name="Normal 18 2 2 3 2 2 2" xfId="23994"/>
    <cellStyle name="Normal 18 2 2 3 2 2 2 2" xfId="23995"/>
    <cellStyle name="Normal 18 2 2 3 2 2 2 2 2" xfId="23996"/>
    <cellStyle name="Normal 18 2 2 3 2 2 2 2 3" xfId="23997"/>
    <cellStyle name="Normal 18 2 2 3 2 2 2 2 4" xfId="23998"/>
    <cellStyle name="Normal 18 2 2 3 2 2 2 3" xfId="23999"/>
    <cellStyle name="Normal 18 2 2 3 2 2 2 4" xfId="24000"/>
    <cellStyle name="Normal 18 2 2 3 2 2 2 5" xfId="24001"/>
    <cellStyle name="Normal 18 2 2 3 2 2 3" xfId="24002"/>
    <cellStyle name="Normal 18 2 2 3 2 2 3 2" xfId="24003"/>
    <cellStyle name="Normal 18 2 2 3 2 2 3 3" xfId="24004"/>
    <cellStyle name="Normal 18 2 2 3 2 2 3 4" xfId="24005"/>
    <cellStyle name="Normal 18 2 2 3 2 2 4" xfId="24006"/>
    <cellStyle name="Normal 18 2 2 3 2 2 5" xfId="24007"/>
    <cellStyle name="Normal 18 2 2 3 2 2 6" xfId="24008"/>
    <cellStyle name="Normal 18 2 2 3 2 3" xfId="24009"/>
    <cellStyle name="Normal 18 2 2 3 2 3 2" xfId="24010"/>
    <cellStyle name="Normal 18 2 2 3 2 3 2 2" xfId="24011"/>
    <cellStyle name="Normal 18 2 2 3 2 3 2 3" xfId="24012"/>
    <cellStyle name="Normal 18 2 2 3 2 3 2 4" xfId="24013"/>
    <cellStyle name="Normal 18 2 2 3 2 3 3" xfId="24014"/>
    <cellStyle name="Normal 18 2 2 3 2 3 4" xfId="24015"/>
    <cellStyle name="Normal 18 2 2 3 2 3 5" xfId="24016"/>
    <cellStyle name="Normal 18 2 2 3 2 3 6" xfId="24017"/>
    <cellStyle name="Normal 18 2 2 3 2 4" xfId="24018"/>
    <cellStyle name="Normal 18 2 2 3 2 4 2" xfId="24019"/>
    <cellStyle name="Normal 18 2 2 3 2 4 3" xfId="24020"/>
    <cellStyle name="Normal 18 2 2 3 2 4 4" xfId="24021"/>
    <cellStyle name="Normal 18 2 2 3 2 5" xfId="24022"/>
    <cellStyle name="Normal 18 2 2 3 2 6" xfId="24023"/>
    <cellStyle name="Normal 18 2 2 3 2 7" xfId="24024"/>
    <cellStyle name="Normal 18 2 2 3 2 8" xfId="24025"/>
    <cellStyle name="Normal 18 2 2 3 3" xfId="24026"/>
    <cellStyle name="Normal 18 2 2 3 3 2" xfId="24027"/>
    <cellStyle name="Normal 18 2 2 3 3 2 2" xfId="24028"/>
    <cellStyle name="Normal 18 2 2 3 3 2 2 2" xfId="24029"/>
    <cellStyle name="Normal 18 2 2 3 3 2 2 3" xfId="24030"/>
    <cellStyle name="Normal 18 2 2 3 3 2 2 4" xfId="24031"/>
    <cellStyle name="Normal 18 2 2 3 3 2 3" xfId="24032"/>
    <cellStyle name="Normal 18 2 2 3 3 2 4" xfId="24033"/>
    <cellStyle name="Normal 18 2 2 3 3 2 5" xfId="24034"/>
    <cellStyle name="Normal 18 2 2 3 3 3" xfId="24035"/>
    <cellStyle name="Normal 18 2 2 3 3 3 2" xfId="24036"/>
    <cellStyle name="Normal 18 2 2 3 3 3 3" xfId="24037"/>
    <cellStyle name="Normal 18 2 2 3 3 3 4" xfId="24038"/>
    <cellStyle name="Normal 18 2 2 3 3 4" xfId="24039"/>
    <cellStyle name="Normal 18 2 2 3 3 5" xfId="24040"/>
    <cellStyle name="Normal 18 2 2 3 3 6" xfId="24041"/>
    <cellStyle name="Normal 18 2 2 3 4" xfId="24042"/>
    <cellStyle name="Normal 18 2 2 3 4 2" xfId="24043"/>
    <cellStyle name="Normal 18 2 2 3 4 2 2" xfId="24044"/>
    <cellStyle name="Normal 18 2 2 3 4 2 3" xfId="24045"/>
    <cellStyle name="Normal 18 2 2 3 4 2 4" xfId="24046"/>
    <cellStyle name="Normal 18 2 2 3 4 3" xfId="24047"/>
    <cellStyle name="Normal 18 2 2 3 4 4" xfId="24048"/>
    <cellStyle name="Normal 18 2 2 3 4 5" xfId="24049"/>
    <cellStyle name="Normal 18 2 2 3 4 6" xfId="24050"/>
    <cellStyle name="Normal 18 2 2 3 5" xfId="24051"/>
    <cellStyle name="Normal 18 2 2 3 5 2" xfId="24052"/>
    <cellStyle name="Normal 18 2 2 3 5 3" xfId="24053"/>
    <cellStyle name="Normal 18 2 2 3 5 4" xfId="24054"/>
    <cellStyle name="Normal 18 2 2 3 6" xfId="24055"/>
    <cellStyle name="Normal 18 2 2 3 7" xfId="24056"/>
    <cellStyle name="Normal 18 2 2 3 8" xfId="24057"/>
    <cellStyle name="Normal 18 2 2 3 9" xfId="24058"/>
    <cellStyle name="Normal 18 2 2 4" xfId="24059"/>
    <cellStyle name="Normal 18 2 2 4 2" xfId="24060"/>
    <cellStyle name="Normal 18 2 2 4 2 2" xfId="24061"/>
    <cellStyle name="Normal 18 2 2 4 2 2 2" xfId="24062"/>
    <cellStyle name="Normal 18 2 2 4 2 2 2 2" xfId="24063"/>
    <cellStyle name="Normal 18 2 2 4 2 2 2 3" xfId="24064"/>
    <cellStyle name="Normal 18 2 2 4 2 2 2 4" xfId="24065"/>
    <cellStyle name="Normal 18 2 2 4 2 2 3" xfId="24066"/>
    <cellStyle name="Normal 18 2 2 4 2 2 4" xfId="24067"/>
    <cellStyle name="Normal 18 2 2 4 2 2 5" xfId="24068"/>
    <cellStyle name="Normal 18 2 2 4 2 3" xfId="24069"/>
    <cellStyle name="Normal 18 2 2 4 2 3 2" xfId="24070"/>
    <cellStyle name="Normal 18 2 2 4 2 3 3" xfId="24071"/>
    <cellStyle name="Normal 18 2 2 4 2 3 4" xfId="24072"/>
    <cellStyle name="Normal 18 2 2 4 2 4" xfId="24073"/>
    <cellStyle name="Normal 18 2 2 4 2 5" xfId="24074"/>
    <cellStyle name="Normal 18 2 2 4 2 6" xfId="24075"/>
    <cellStyle name="Normal 18 2 2 4 3" xfId="24076"/>
    <cellStyle name="Normal 18 2 2 4 3 2" xfId="24077"/>
    <cellStyle name="Normal 18 2 2 4 3 2 2" xfId="24078"/>
    <cellStyle name="Normal 18 2 2 4 3 2 3" xfId="24079"/>
    <cellStyle name="Normal 18 2 2 4 3 2 4" xfId="24080"/>
    <cellStyle name="Normal 18 2 2 4 3 3" xfId="24081"/>
    <cellStyle name="Normal 18 2 2 4 3 4" xfId="24082"/>
    <cellStyle name="Normal 18 2 2 4 3 5" xfId="24083"/>
    <cellStyle name="Normal 18 2 2 4 3 6" xfId="24084"/>
    <cellStyle name="Normal 18 2 2 4 4" xfId="24085"/>
    <cellStyle name="Normal 18 2 2 4 4 2" xfId="24086"/>
    <cellStyle name="Normal 18 2 2 4 4 3" xfId="24087"/>
    <cellStyle name="Normal 18 2 2 4 4 4" xfId="24088"/>
    <cellStyle name="Normal 18 2 2 4 5" xfId="24089"/>
    <cellStyle name="Normal 18 2 2 4 6" xfId="24090"/>
    <cellStyle name="Normal 18 2 2 4 7" xfId="24091"/>
    <cellStyle name="Normal 18 2 2 4 8" xfId="24092"/>
    <cellStyle name="Normal 18 2 2 5" xfId="24093"/>
    <cellStyle name="Normal 18 2 2 5 2" xfId="24094"/>
    <cellStyle name="Normal 18 2 2 5 2 2" xfId="24095"/>
    <cellStyle name="Normal 18 2 2 5 2 2 2" xfId="24096"/>
    <cellStyle name="Normal 18 2 2 5 2 2 3" xfId="24097"/>
    <cellStyle name="Normal 18 2 2 5 2 2 4" xfId="24098"/>
    <cellStyle name="Normal 18 2 2 5 2 3" xfId="24099"/>
    <cellStyle name="Normal 18 2 2 5 2 4" xfId="24100"/>
    <cellStyle name="Normal 18 2 2 5 2 5" xfId="24101"/>
    <cellStyle name="Normal 18 2 2 5 2 6" xfId="24102"/>
    <cellStyle name="Normal 18 2 2 5 3" xfId="24103"/>
    <cellStyle name="Normal 18 2 2 5 3 2" xfId="24104"/>
    <cellStyle name="Normal 18 2 2 5 3 3" xfId="24105"/>
    <cellStyle name="Normal 18 2 2 5 3 4" xfId="24106"/>
    <cellStyle name="Normal 18 2 2 5 4" xfId="24107"/>
    <cellStyle name="Normal 18 2 2 5 5" xfId="24108"/>
    <cellStyle name="Normal 18 2 2 5 6" xfId="24109"/>
    <cellStyle name="Normal 18 2 2 5 7" xfId="24110"/>
    <cellStyle name="Normal 18 2 2 6" xfId="24111"/>
    <cellStyle name="Normal 18 2 2 6 2" xfId="24112"/>
    <cellStyle name="Normal 18 2 2 6 2 2" xfId="24113"/>
    <cellStyle name="Normal 18 2 2 6 2 2 2" xfId="24114"/>
    <cellStyle name="Normal 18 2 2 6 2 2 3" xfId="24115"/>
    <cellStyle name="Normal 18 2 2 6 2 2 4" xfId="24116"/>
    <cellStyle name="Normal 18 2 2 6 2 3" xfId="24117"/>
    <cellStyle name="Normal 18 2 2 6 2 4" xfId="24118"/>
    <cellStyle name="Normal 18 2 2 6 2 5" xfId="24119"/>
    <cellStyle name="Normal 18 2 2 6 3" xfId="24120"/>
    <cellStyle name="Normal 18 2 2 6 3 2" xfId="24121"/>
    <cellStyle name="Normal 18 2 2 6 3 3" xfId="24122"/>
    <cellStyle name="Normal 18 2 2 6 3 4" xfId="24123"/>
    <cellStyle name="Normal 18 2 2 6 4" xfId="24124"/>
    <cellStyle name="Normal 18 2 2 6 5" xfId="24125"/>
    <cellStyle name="Normal 18 2 2 6 6" xfId="24126"/>
    <cellStyle name="Normal 18 2 2 7" xfId="24127"/>
    <cellStyle name="Normal 18 2 2 7 2" xfId="24128"/>
    <cellStyle name="Normal 18 2 2 7 2 2" xfId="24129"/>
    <cellStyle name="Normal 18 2 2 7 2 3" xfId="24130"/>
    <cellStyle name="Normal 18 2 2 7 2 4" xfId="24131"/>
    <cellStyle name="Normal 18 2 2 7 3" xfId="24132"/>
    <cellStyle name="Normal 18 2 2 7 4" xfId="24133"/>
    <cellStyle name="Normal 18 2 2 7 5" xfId="24134"/>
    <cellStyle name="Normal 18 2 2 7 6" xfId="24135"/>
    <cellStyle name="Normal 18 2 2 8" xfId="24136"/>
    <cellStyle name="Normal 18 2 2 8 2" xfId="24137"/>
    <cellStyle name="Normal 18 2 2 8 3" xfId="24138"/>
    <cellStyle name="Normal 18 2 2 8 4" xfId="24139"/>
    <cellStyle name="Normal 18 2 2 9" xfId="24140"/>
    <cellStyle name="Normal 18 2 3" xfId="24141"/>
    <cellStyle name="Normal 18 2 3 10" xfId="24142"/>
    <cellStyle name="Normal 18 2 3 2" xfId="24143"/>
    <cellStyle name="Normal 18 2 3 2 2" xfId="24144"/>
    <cellStyle name="Normal 18 2 3 2 2 2" xfId="24145"/>
    <cellStyle name="Normal 18 2 3 2 2 2 2" xfId="24146"/>
    <cellStyle name="Normal 18 2 3 2 2 2 2 2" xfId="24147"/>
    <cellStyle name="Normal 18 2 3 2 2 2 2 2 2" xfId="24148"/>
    <cellStyle name="Normal 18 2 3 2 2 2 2 2 3" xfId="24149"/>
    <cellStyle name="Normal 18 2 3 2 2 2 2 2 4" xfId="24150"/>
    <cellStyle name="Normal 18 2 3 2 2 2 2 3" xfId="24151"/>
    <cellStyle name="Normal 18 2 3 2 2 2 2 4" xfId="24152"/>
    <cellStyle name="Normal 18 2 3 2 2 2 2 5" xfId="24153"/>
    <cellStyle name="Normal 18 2 3 2 2 2 3" xfId="24154"/>
    <cellStyle name="Normal 18 2 3 2 2 2 3 2" xfId="24155"/>
    <cellStyle name="Normal 18 2 3 2 2 2 3 3" xfId="24156"/>
    <cellStyle name="Normal 18 2 3 2 2 2 3 4" xfId="24157"/>
    <cellStyle name="Normal 18 2 3 2 2 2 4" xfId="24158"/>
    <cellStyle name="Normal 18 2 3 2 2 2 5" xfId="24159"/>
    <cellStyle name="Normal 18 2 3 2 2 2 6" xfId="24160"/>
    <cellStyle name="Normal 18 2 3 2 2 3" xfId="24161"/>
    <cellStyle name="Normal 18 2 3 2 2 3 2" xfId="24162"/>
    <cellStyle name="Normal 18 2 3 2 2 3 2 2" xfId="24163"/>
    <cellStyle name="Normal 18 2 3 2 2 3 2 3" xfId="24164"/>
    <cellStyle name="Normal 18 2 3 2 2 3 2 4" xfId="24165"/>
    <cellStyle name="Normal 18 2 3 2 2 3 3" xfId="24166"/>
    <cellStyle name="Normal 18 2 3 2 2 3 4" xfId="24167"/>
    <cellStyle name="Normal 18 2 3 2 2 3 5" xfId="24168"/>
    <cellStyle name="Normal 18 2 3 2 2 3 6" xfId="24169"/>
    <cellStyle name="Normal 18 2 3 2 2 4" xfId="24170"/>
    <cellStyle name="Normal 18 2 3 2 2 4 2" xfId="24171"/>
    <cellStyle name="Normal 18 2 3 2 2 4 3" xfId="24172"/>
    <cellStyle name="Normal 18 2 3 2 2 4 4" xfId="24173"/>
    <cellStyle name="Normal 18 2 3 2 2 5" xfId="24174"/>
    <cellStyle name="Normal 18 2 3 2 2 6" xfId="24175"/>
    <cellStyle name="Normal 18 2 3 2 2 7" xfId="24176"/>
    <cellStyle name="Normal 18 2 3 2 2 8" xfId="24177"/>
    <cellStyle name="Normal 18 2 3 2 3" xfId="24178"/>
    <cellStyle name="Normal 18 2 3 2 3 2" xfId="24179"/>
    <cellStyle name="Normal 18 2 3 2 3 2 2" xfId="24180"/>
    <cellStyle name="Normal 18 2 3 2 3 2 2 2" xfId="24181"/>
    <cellStyle name="Normal 18 2 3 2 3 2 2 3" xfId="24182"/>
    <cellStyle name="Normal 18 2 3 2 3 2 2 4" xfId="24183"/>
    <cellStyle name="Normal 18 2 3 2 3 2 3" xfId="24184"/>
    <cellStyle name="Normal 18 2 3 2 3 2 4" xfId="24185"/>
    <cellStyle name="Normal 18 2 3 2 3 2 5" xfId="24186"/>
    <cellStyle name="Normal 18 2 3 2 3 3" xfId="24187"/>
    <cellStyle name="Normal 18 2 3 2 3 3 2" xfId="24188"/>
    <cellStyle name="Normal 18 2 3 2 3 3 3" xfId="24189"/>
    <cellStyle name="Normal 18 2 3 2 3 3 4" xfId="24190"/>
    <cellStyle name="Normal 18 2 3 2 3 4" xfId="24191"/>
    <cellStyle name="Normal 18 2 3 2 3 5" xfId="24192"/>
    <cellStyle name="Normal 18 2 3 2 3 6" xfId="24193"/>
    <cellStyle name="Normal 18 2 3 2 4" xfId="24194"/>
    <cellStyle name="Normal 18 2 3 2 4 2" xfId="24195"/>
    <cellStyle name="Normal 18 2 3 2 4 2 2" xfId="24196"/>
    <cellStyle name="Normal 18 2 3 2 4 2 3" xfId="24197"/>
    <cellStyle name="Normal 18 2 3 2 4 2 4" xfId="24198"/>
    <cellStyle name="Normal 18 2 3 2 4 3" xfId="24199"/>
    <cellStyle name="Normal 18 2 3 2 4 4" xfId="24200"/>
    <cellStyle name="Normal 18 2 3 2 4 5" xfId="24201"/>
    <cellStyle name="Normal 18 2 3 2 4 6" xfId="24202"/>
    <cellStyle name="Normal 18 2 3 2 5" xfId="24203"/>
    <cellStyle name="Normal 18 2 3 2 5 2" xfId="24204"/>
    <cellStyle name="Normal 18 2 3 2 5 3" xfId="24205"/>
    <cellStyle name="Normal 18 2 3 2 5 4" xfId="24206"/>
    <cellStyle name="Normal 18 2 3 2 6" xfId="24207"/>
    <cellStyle name="Normal 18 2 3 2 7" xfId="24208"/>
    <cellStyle name="Normal 18 2 3 2 8" xfId="24209"/>
    <cellStyle name="Normal 18 2 3 2 9" xfId="24210"/>
    <cellStyle name="Normal 18 2 3 3" xfId="24211"/>
    <cellStyle name="Normal 18 2 3 3 2" xfId="24212"/>
    <cellStyle name="Normal 18 2 3 3 2 2" xfId="24213"/>
    <cellStyle name="Normal 18 2 3 3 2 2 2" xfId="24214"/>
    <cellStyle name="Normal 18 2 3 3 2 2 2 2" xfId="24215"/>
    <cellStyle name="Normal 18 2 3 3 2 2 2 3" xfId="24216"/>
    <cellStyle name="Normal 18 2 3 3 2 2 2 4" xfId="24217"/>
    <cellStyle name="Normal 18 2 3 3 2 2 3" xfId="24218"/>
    <cellStyle name="Normal 18 2 3 3 2 2 4" xfId="24219"/>
    <cellStyle name="Normal 18 2 3 3 2 2 5" xfId="24220"/>
    <cellStyle name="Normal 18 2 3 3 2 3" xfId="24221"/>
    <cellStyle name="Normal 18 2 3 3 2 3 2" xfId="24222"/>
    <cellStyle name="Normal 18 2 3 3 2 3 3" xfId="24223"/>
    <cellStyle name="Normal 18 2 3 3 2 3 4" xfId="24224"/>
    <cellStyle name="Normal 18 2 3 3 2 4" xfId="24225"/>
    <cellStyle name="Normal 18 2 3 3 2 5" xfId="24226"/>
    <cellStyle name="Normal 18 2 3 3 2 6" xfId="24227"/>
    <cellStyle name="Normal 18 2 3 3 3" xfId="24228"/>
    <cellStyle name="Normal 18 2 3 3 3 2" xfId="24229"/>
    <cellStyle name="Normal 18 2 3 3 3 2 2" xfId="24230"/>
    <cellStyle name="Normal 18 2 3 3 3 2 3" xfId="24231"/>
    <cellStyle name="Normal 18 2 3 3 3 2 4" xfId="24232"/>
    <cellStyle name="Normal 18 2 3 3 3 3" xfId="24233"/>
    <cellStyle name="Normal 18 2 3 3 3 4" xfId="24234"/>
    <cellStyle name="Normal 18 2 3 3 3 5" xfId="24235"/>
    <cellStyle name="Normal 18 2 3 3 3 6" xfId="24236"/>
    <cellStyle name="Normal 18 2 3 3 4" xfId="24237"/>
    <cellStyle name="Normal 18 2 3 3 4 2" xfId="24238"/>
    <cellStyle name="Normal 18 2 3 3 4 3" xfId="24239"/>
    <cellStyle name="Normal 18 2 3 3 4 4" xfId="24240"/>
    <cellStyle name="Normal 18 2 3 3 5" xfId="24241"/>
    <cellStyle name="Normal 18 2 3 3 6" xfId="24242"/>
    <cellStyle name="Normal 18 2 3 3 7" xfId="24243"/>
    <cellStyle name="Normal 18 2 3 3 8" xfId="24244"/>
    <cellStyle name="Normal 18 2 3 4" xfId="24245"/>
    <cellStyle name="Normal 18 2 3 4 2" xfId="24246"/>
    <cellStyle name="Normal 18 2 3 4 2 2" xfId="24247"/>
    <cellStyle name="Normal 18 2 3 4 2 2 2" xfId="24248"/>
    <cellStyle name="Normal 18 2 3 4 2 2 3" xfId="24249"/>
    <cellStyle name="Normal 18 2 3 4 2 2 4" xfId="24250"/>
    <cellStyle name="Normal 18 2 3 4 2 3" xfId="24251"/>
    <cellStyle name="Normal 18 2 3 4 2 4" xfId="24252"/>
    <cellStyle name="Normal 18 2 3 4 2 5" xfId="24253"/>
    <cellStyle name="Normal 18 2 3 4 3" xfId="24254"/>
    <cellStyle name="Normal 18 2 3 4 3 2" xfId="24255"/>
    <cellStyle name="Normal 18 2 3 4 3 3" xfId="24256"/>
    <cellStyle name="Normal 18 2 3 4 3 4" xfId="24257"/>
    <cellStyle name="Normal 18 2 3 4 4" xfId="24258"/>
    <cellStyle name="Normal 18 2 3 4 5" xfId="24259"/>
    <cellStyle name="Normal 18 2 3 4 6" xfId="24260"/>
    <cellStyle name="Normal 18 2 3 5" xfId="24261"/>
    <cellStyle name="Normal 18 2 3 5 2" xfId="24262"/>
    <cellStyle name="Normal 18 2 3 5 2 2" xfId="24263"/>
    <cellStyle name="Normal 18 2 3 5 2 3" xfId="24264"/>
    <cellStyle name="Normal 18 2 3 5 2 4" xfId="24265"/>
    <cellStyle name="Normal 18 2 3 5 3" xfId="24266"/>
    <cellStyle name="Normal 18 2 3 5 4" xfId="24267"/>
    <cellStyle name="Normal 18 2 3 5 5" xfId="24268"/>
    <cellStyle name="Normal 18 2 3 5 6" xfId="24269"/>
    <cellStyle name="Normal 18 2 3 6" xfId="24270"/>
    <cellStyle name="Normal 18 2 3 6 2" xfId="24271"/>
    <cellStyle name="Normal 18 2 3 6 3" xfId="24272"/>
    <cellStyle name="Normal 18 2 3 6 4" xfId="24273"/>
    <cellStyle name="Normal 18 2 3 7" xfId="24274"/>
    <cellStyle name="Normal 18 2 3 8" xfId="24275"/>
    <cellStyle name="Normal 18 2 3 9" xfId="24276"/>
    <cellStyle name="Normal 18 2 4" xfId="24277"/>
    <cellStyle name="Normal 18 2 4 10" xfId="24278"/>
    <cellStyle name="Normal 18 2 4 2" xfId="24279"/>
    <cellStyle name="Normal 18 2 4 2 2" xfId="24280"/>
    <cellStyle name="Normal 18 2 4 2 2 2" xfId="24281"/>
    <cellStyle name="Normal 18 2 4 2 2 2 2" xfId="24282"/>
    <cellStyle name="Normal 18 2 4 2 2 2 2 2" xfId="24283"/>
    <cellStyle name="Normal 18 2 4 2 2 2 2 2 2" xfId="24284"/>
    <cellStyle name="Normal 18 2 4 2 2 2 2 2 3" xfId="24285"/>
    <cellStyle name="Normal 18 2 4 2 2 2 2 2 4" xfId="24286"/>
    <cellStyle name="Normal 18 2 4 2 2 2 2 3" xfId="24287"/>
    <cellStyle name="Normal 18 2 4 2 2 2 2 4" xfId="24288"/>
    <cellStyle name="Normal 18 2 4 2 2 2 2 5" xfId="24289"/>
    <cellStyle name="Normal 18 2 4 2 2 2 3" xfId="24290"/>
    <cellStyle name="Normal 18 2 4 2 2 2 3 2" xfId="24291"/>
    <cellStyle name="Normal 18 2 4 2 2 2 3 3" xfId="24292"/>
    <cellStyle name="Normal 18 2 4 2 2 2 3 4" xfId="24293"/>
    <cellStyle name="Normal 18 2 4 2 2 2 4" xfId="24294"/>
    <cellStyle name="Normal 18 2 4 2 2 2 5" xfId="24295"/>
    <cellStyle name="Normal 18 2 4 2 2 2 6" xfId="24296"/>
    <cellStyle name="Normal 18 2 4 2 2 3" xfId="24297"/>
    <cellStyle name="Normal 18 2 4 2 2 3 2" xfId="24298"/>
    <cellStyle name="Normal 18 2 4 2 2 3 2 2" xfId="24299"/>
    <cellStyle name="Normal 18 2 4 2 2 3 2 3" xfId="24300"/>
    <cellStyle name="Normal 18 2 4 2 2 3 2 4" xfId="24301"/>
    <cellStyle name="Normal 18 2 4 2 2 3 3" xfId="24302"/>
    <cellStyle name="Normal 18 2 4 2 2 3 4" xfId="24303"/>
    <cellStyle name="Normal 18 2 4 2 2 3 5" xfId="24304"/>
    <cellStyle name="Normal 18 2 4 2 2 3 6" xfId="24305"/>
    <cellStyle name="Normal 18 2 4 2 2 4" xfId="24306"/>
    <cellStyle name="Normal 18 2 4 2 2 4 2" xfId="24307"/>
    <cellStyle name="Normal 18 2 4 2 2 4 3" xfId="24308"/>
    <cellStyle name="Normal 18 2 4 2 2 4 4" xfId="24309"/>
    <cellStyle name="Normal 18 2 4 2 2 5" xfId="24310"/>
    <cellStyle name="Normal 18 2 4 2 2 6" xfId="24311"/>
    <cellStyle name="Normal 18 2 4 2 2 7" xfId="24312"/>
    <cellStyle name="Normal 18 2 4 2 2 8" xfId="24313"/>
    <cellStyle name="Normal 18 2 4 2 3" xfId="24314"/>
    <cellStyle name="Normal 18 2 4 2 3 2" xfId="24315"/>
    <cellStyle name="Normal 18 2 4 2 3 2 2" xfId="24316"/>
    <cellStyle name="Normal 18 2 4 2 3 2 2 2" xfId="24317"/>
    <cellStyle name="Normal 18 2 4 2 3 2 2 3" xfId="24318"/>
    <cellStyle name="Normal 18 2 4 2 3 2 2 4" xfId="24319"/>
    <cellStyle name="Normal 18 2 4 2 3 2 3" xfId="24320"/>
    <cellStyle name="Normal 18 2 4 2 3 2 4" xfId="24321"/>
    <cellStyle name="Normal 18 2 4 2 3 2 5" xfId="24322"/>
    <cellStyle name="Normal 18 2 4 2 3 3" xfId="24323"/>
    <cellStyle name="Normal 18 2 4 2 3 3 2" xfId="24324"/>
    <cellStyle name="Normal 18 2 4 2 3 3 3" xfId="24325"/>
    <cellStyle name="Normal 18 2 4 2 3 3 4" xfId="24326"/>
    <cellStyle name="Normal 18 2 4 2 3 4" xfId="24327"/>
    <cellStyle name="Normal 18 2 4 2 3 5" xfId="24328"/>
    <cellStyle name="Normal 18 2 4 2 3 6" xfId="24329"/>
    <cellStyle name="Normal 18 2 4 2 4" xfId="24330"/>
    <cellStyle name="Normal 18 2 4 2 4 2" xfId="24331"/>
    <cellStyle name="Normal 18 2 4 2 4 2 2" xfId="24332"/>
    <cellStyle name="Normal 18 2 4 2 4 2 3" xfId="24333"/>
    <cellStyle name="Normal 18 2 4 2 4 2 4" xfId="24334"/>
    <cellStyle name="Normal 18 2 4 2 4 3" xfId="24335"/>
    <cellStyle name="Normal 18 2 4 2 4 4" xfId="24336"/>
    <cellStyle name="Normal 18 2 4 2 4 5" xfId="24337"/>
    <cellStyle name="Normal 18 2 4 2 4 6" xfId="24338"/>
    <cellStyle name="Normal 18 2 4 2 5" xfId="24339"/>
    <cellStyle name="Normal 18 2 4 2 5 2" xfId="24340"/>
    <cellStyle name="Normal 18 2 4 2 5 3" xfId="24341"/>
    <cellStyle name="Normal 18 2 4 2 5 4" xfId="24342"/>
    <cellStyle name="Normal 18 2 4 2 6" xfId="24343"/>
    <cellStyle name="Normal 18 2 4 2 7" xfId="24344"/>
    <cellStyle name="Normal 18 2 4 2 8" xfId="24345"/>
    <cellStyle name="Normal 18 2 4 2 9" xfId="24346"/>
    <cellStyle name="Normal 18 2 4 3" xfId="24347"/>
    <cellStyle name="Normal 18 2 4 3 2" xfId="24348"/>
    <cellStyle name="Normal 18 2 4 3 2 2" xfId="24349"/>
    <cellStyle name="Normal 18 2 4 3 2 2 2" xfId="24350"/>
    <cellStyle name="Normal 18 2 4 3 2 2 2 2" xfId="24351"/>
    <cellStyle name="Normal 18 2 4 3 2 2 2 3" xfId="24352"/>
    <cellStyle name="Normal 18 2 4 3 2 2 2 4" xfId="24353"/>
    <cellStyle name="Normal 18 2 4 3 2 2 3" xfId="24354"/>
    <cellStyle name="Normal 18 2 4 3 2 2 4" xfId="24355"/>
    <cellStyle name="Normal 18 2 4 3 2 2 5" xfId="24356"/>
    <cellStyle name="Normal 18 2 4 3 2 3" xfId="24357"/>
    <cellStyle name="Normal 18 2 4 3 2 3 2" xfId="24358"/>
    <cellStyle name="Normal 18 2 4 3 2 3 3" xfId="24359"/>
    <cellStyle name="Normal 18 2 4 3 2 3 4" xfId="24360"/>
    <cellStyle name="Normal 18 2 4 3 2 4" xfId="24361"/>
    <cellStyle name="Normal 18 2 4 3 2 5" xfId="24362"/>
    <cellStyle name="Normal 18 2 4 3 2 6" xfId="24363"/>
    <cellStyle name="Normal 18 2 4 3 3" xfId="24364"/>
    <cellStyle name="Normal 18 2 4 3 3 2" xfId="24365"/>
    <cellStyle name="Normal 18 2 4 3 3 2 2" xfId="24366"/>
    <cellStyle name="Normal 18 2 4 3 3 2 3" xfId="24367"/>
    <cellStyle name="Normal 18 2 4 3 3 2 4" xfId="24368"/>
    <cellStyle name="Normal 18 2 4 3 3 3" xfId="24369"/>
    <cellStyle name="Normal 18 2 4 3 3 4" xfId="24370"/>
    <cellStyle name="Normal 18 2 4 3 3 5" xfId="24371"/>
    <cellStyle name="Normal 18 2 4 3 3 6" xfId="24372"/>
    <cellStyle name="Normal 18 2 4 3 4" xfId="24373"/>
    <cellStyle name="Normal 18 2 4 3 4 2" xfId="24374"/>
    <cellStyle name="Normal 18 2 4 3 4 3" xfId="24375"/>
    <cellStyle name="Normal 18 2 4 3 4 4" xfId="24376"/>
    <cellStyle name="Normal 18 2 4 3 5" xfId="24377"/>
    <cellStyle name="Normal 18 2 4 3 6" xfId="24378"/>
    <cellStyle name="Normal 18 2 4 3 7" xfId="24379"/>
    <cellStyle name="Normal 18 2 4 3 8" xfId="24380"/>
    <cellStyle name="Normal 18 2 4 4" xfId="24381"/>
    <cellStyle name="Normal 18 2 4 4 2" xfId="24382"/>
    <cellStyle name="Normal 18 2 4 4 2 2" xfId="24383"/>
    <cellStyle name="Normal 18 2 4 4 2 2 2" xfId="24384"/>
    <cellStyle name="Normal 18 2 4 4 2 2 3" xfId="24385"/>
    <cellStyle name="Normal 18 2 4 4 2 2 4" xfId="24386"/>
    <cellStyle name="Normal 18 2 4 4 2 3" xfId="24387"/>
    <cellStyle name="Normal 18 2 4 4 2 4" xfId="24388"/>
    <cellStyle name="Normal 18 2 4 4 2 5" xfId="24389"/>
    <cellStyle name="Normal 18 2 4 4 3" xfId="24390"/>
    <cellStyle name="Normal 18 2 4 4 3 2" xfId="24391"/>
    <cellStyle name="Normal 18 2 4 4 3 3" xfId="24392"/>
    <cellStyle name="Normal 18 2 4 4 3 4" xfId="24393"/>
    <cellStyle name="Normal 18 2 4 4 4" xfId="24394"/>
    <cellStyle name="Normal 18 2 4 4 5" xfId="24395"/>
    <cellStyle name="Normal 18 2 4 4 6" xfId="24396"/>
    <cellStyle name="Normal 18 2 4 5" xfId="24397"/>
    <cellStyle name="Normal 18 2 4 5 2" xfId="24398"/>
    <cellStyle name="Normal 18 2 4 5 2 2" xfId="24399"/>
    <cellStyle name="Normal 18 2 4 5 2 3" xfId="24400"/>
    <cellStyle name="Normal 18 2 4 5 2 4" xfId="24401"/>
    <cellStyle name="Normal 18 2 4 5 3" xfId="24402"/>
    <cellStyle name="Normal 18 2 4 5 4" xfId="24403"/>
    <cellStyle name="Normal 18 2 4 5 5" xfId="24404"/>
    <cellStyle name="Normal 18 2 4 5 6" xfId="24405"/>
    <cellStyle name="Normal 18 2 4 6" xfId="24406"/>
    <cellStyle name="Normal 18 2 4 6 2" xfId="24407"/>
    <cellStyle name="Normal 18 2 4 6 3" xfId="24408"/>
    <cellStyle name="Normal 18 2 4 6 4" xfId="24409"/>
    <cellStyle name="Normal 18 2 4 7" xfId="24410"/>
    <cellStyle name="Normal 18 2 4 8" xfId="24411"/>
    <cellStyle name="Normal 18 2 4 9" xfId="24412"/>
    <cellStyle name="Normal 18 2 5" xfId="24413"/>
    <cellStyle name="Normal 18 2 5 2" xfId="24414"/>
    <cellStyle name="Normal 18 2 5 2 2" xfId="24415"/>
    <cellStyle name="Normal 18 2 5 2 2 2" xfId="24416"/>
    <cellStyle name="Normal 18 2 5 2 2 2 2" xfId="24417"/>
    <cellStyle name="Normal 18 2 5 2 2 2 2 2" xfId="24418"/>
    <cellStyle name="Normal 18 2 5 2 2 2 2 3" xfId="24419"/>
    <cellStyle name="Normal 18 2 5 2 2 2 2 4" xfId="24420"/>
    <cellStyle name="Normal 18 2 5 2 2 2 3" xfId="24421"/>
    <cellStyle name="Normal 18 2 5 2 2 2 4" xfId="24422"/>
    <cellStyle name="Normal 18 2 5 2 2 2 5" xfId="24423"/>
    <cellStyle name="Normal 18 2 5 2 2 3" xfId="24424"/>
    <cellStyle name="Normal 18 2 5 2 2 3 2" xfId="24425"/>
    <cellStyle name="Normal 18 2 5 2 2 3 3" xfId="24426"/>
    <cellStyle name="Normal 18 2 5 2 2 3 4" xfId="24427"/>
    <cellStyle name="Normal 18 2 5 2 2 4" xfId="24428"/>
    <cellStyle name="Normal 18 2 5 2 2 5" xfId="24429"/>
    <cellStyle name="Normal 18 2 5 2 2 6" xfId="24430"/>
    <cellStyle name="Normal 18 2 5 2 3" xfId="24431"/>
    <cellStyle name="Normal 18 2 5 2 3 2" xfId="24432"/>
    <cellStyle name="Normal 18 2 5 2 3 2 2" xfId="24433"/>
    <cellStyle name="Normal 18 2 5 2 3 2 3" xfId="24434"/>
    <cellStyle name="Normal 18 2 5 2 3 2 4" xfId="24435"/>
    <cellStyle name="Normal 18 2 5 2 3 3" xfId="24436"/>
    <cellStyle name="Normal 18 2 5 2 3 4" xfId="24437"/>
    <cellStyle name="Normal 18 2 5 2 3 5" xfId="24438"/>
    <cellStyle name="Normal 18 2 5 2 3 6" xfId="24439"/>
    <cellStyle name="Normal 18 2 5 2 4" xfId="24440"/>
    <cellStyle name="Normal 18 2 5 2 4 2" xfId="24441"/>
    <cellStyle name="Normal 18 2 5 2 4 3" xfId="24442"/>
    <cellStyle name="Normal 18 2 5 2 4 4" xfId="24443"/>
    <cellStyle name="Normal 18 2 5 2 5" xfId="24444"/>
    <cellStyle name="Normal 18 2 5 2 6" xfId="24445"/>
    <cellStyle name="Normal 18 2 5 2 7" xfId="24446"/>
    <cellStyle name="Normal 18 2 5 2 8" xfId="24447"/>
    <cellStyle name="Normal 18 2 5 3" xfId="24448"/>
    <cellStyle name="Normal 18 2 5 3 2" xfId="24449"/>
    <cellStyle name="Normal 18 2 5 3 2 2" xfId="24450"/>
    <cellStyle name="Normal 18 2 5 3 2 2 2" xfId="24451"/>
    <cellStyle name="Normal 18 2 5 3 2 2 3" xfId="24452"/>
    <cellStyle name="Normal 18 2 5 3 2 2 4" xfId="24453"/>
    <cellStyle name="Normal 18 2 5 3 2 3" xfId="24454"/>
    <cellStyle name="Normal 18 2 5 3 2 4" xfId="24455"/>
    <cellStyle name="Normal 18 2 5 3 2 5" xfId="24456"/>
    <cellStyle name="Normal 18 2 5 3 3" xfId="24457"/>
    <cellStyle name="Normal 18 2 5 3 3 2" xfId="24458"/>
    <cellStyle name="Normal 18 2 5 3 3 3" xfId="24459"/>
    <cellStyle name="Normal 18 2 5 3 3 4" xfId="24460"/>
    <cellStyle name="Normal 18 2 5 3 4" xfId="24461"/>
    <cellStyle name="Normal 18 2 5 3 5" xfId="24462"/>
    <cellStyle name="Normal 18 2 5 3 6" xfId="24463"/>
    <cellStyle name="Normal 18 2 5 4" xfId="24464"/>
    <cellStyle name="Normal 18 2 5 4 2" xfId="24465"/>
    <cellStyle name="Normal 18 2 5 4 2 2" xfId="24466"/>
    <cellStyle name="Normal 18 2 5 4 2 3" xfId="24467"/>
    <cellStyle name="Normal 18 2 5 4 2 4" xfId="24468"/>
    <cellStyle name="Normal 18 2 5 4 3" xfId="24469"/>
    <cellStyle name="Normal 18 2 5 4 4" xfId="24470"/>
    <cellStyle name="Normal 18 2 5 4 5" xfId="24471"/>
    <cellStyle name="Normal 18 2 5 4 6" xfId="24472"/>
    <cellStyle name="Normal 18 2 5 5" xfId="24473"/>
    <cellStyle name="Normal 18 2 5 5 2" xfId="24474"/>
    <cellStyle name="Normal 18 2 5 5 3" xfId="24475"/>
    <cellStyle name="Normal 18 2 5 5 4" xfId="24476"/>
    <cellStyle name="Normal 18 2 5 6" xfId="24477"/>
    <cellStyle name="Normal 18 2 5 7" xfId="24478"/>
    <cellStyle name="Normal 18 2 5 8" xfId="24479"/>
    <cellStyle name="Normal 18 2 5 9" xfId="24480"/>
    <cellStyle name="Normal 18 2 6" xfId="24481"/>
    <cellStyle name="Normal 18 2 6 2" xfId="24482"/>
    <cellStyle name="Normal 18 2 6 2 2" xfId="24483"/>
    <cellStyle name="Normal 18 2 6 2 2 2" xfId="24484"/>
    <cellStyle name="Normal 18 2 6 2 2 2 2" xfId="24485"/>
    <cellStyle name="Normal 18 2 6 2 2 2 2 2" xfId="24486"/>
    <cellStyle name="Normal 18 2 6 2 2 2 2 3" xfId="24487"/>
    <cellStyle name="Normal 18 2 6 2 2 2 2 4" xfId="24488"/>
    <cellStyle name="Normal 18 2 6 2 2 2 3" xfId="24489"/>
    <cellStyle name="Normal 18 2 6 2 2 2 4" xfId="24490"/>
    <cellStyle name="Normal 18 2 6 2 2 2 5" xfId="24491"/>
    <cellStyle name="Normal 18 2 6 2 2 3" xfId="24492"/>
    <cellStyle name="Normal 18 2 6 2 2 3 2" xfId="24493"/>
    <cellStyle name="Normal 18 2 6 2 2 3 3" xfId="24494"/>
    <cellStyle name="Normal 18 2 6 2 2 3 4" xfId="24495"/>
    <cellStyle name="Normal 18 2 6 2 2 4" xfId="24496"/>
    <cellStyle name="Normal 18 2 6 2 2 5" xfId="24497"/>
    <cellStyle name="Normal 18 2 6 2 2 6" xfId="24498"/>
    <cellStyle name="Normal 18 2 6 2 3" xfId="24499"/>
    <cellStyle name="Normal 18 2 6 2 3 2" xfId="24500"/>
    <cellStyle name="Normal 18 2 6 2 3 2 2" xfId="24501"/>
    <cellStyle name="Normal 18 2 6 2 3 2 3" xfId="24502"/>
    <cellStyle name="Normal 18 2 6 2 3 2 4" xfId="24503"/>
    <cellStyle name="Normal 18 2 6 2 3 3" xfId="24504"/>
    <cellStyle name="Normal 18 2 6 2 3 4" xfId="24505"/>
    <cellStyle name="Normal 18 2 6 2 3 5" xfId="24506"/>
    <cellStyle name="Normal 18 2 6 2 3 6" xfId="24507"/>
    <cellStyle name="Normal 18 2 6 2 4" xfId="24508"/>
    <cellStyle name="Normal 18 2 6 2 4 2" xfId="24509"/>
    <cellStyle name="Normal 18 2 6 2 4 3" xfId="24510"/>
    <cellStyle name="Normal 18 2 6 2 4 4" xfId="24511"/>
    <cellStyle name="Normal 18 2 6 2 5" xfId="24512"/>
    <cellStyle name="Normal 18 2 6 2 6" xfId="24513"/>
    <cellStyle name="Normal 18 2 6 2 7" xfId="24514"/>
    <cellStyle name="Normal 18 2 6 2 8" xfId="24515"/>
    <cellStyle name="Normal 18 2 6 3" xfId="24516"/>
    <cellStyle name="Normal 18 2 6 3 2" xfId="24517"/>
    <cellStyle name="Normal 18 2 6 3 2 2" xfId="24518"/>
    <cellStyle name="Normal 18 2 6 3 2 2 2" xfId="24519"/>
    <cellStyle name="Normal 18 2 6 3 2 2 3" xfId="24520"/>
    <cellStyle name="Normal 18 2 6 3 2 2 4" xfId="24521"/>
    <cellStyle name="Normal 18 2 6 3 2 3" xfId="24522"/>
    <cellStyle name="Normal 18 2 6 3 2 4" xfId="24523"/>
    <cellStyle name="Normal 18 2 6 3 2 5" xfId="24524"/>
    <cellStyle name="Normal 18 2 6 3 3" xfId="24525"/>
    <cellStyle name="Normal 18 2 6 3 3 2" xfId="24526"/>
    <cellStyle name="Normal 18 2 6 3 3 3" xfId="24527"/>
    <cellStyle name="Normal 18 2 6 3 3 4" xfId="24528"/>
    <cellStyle name="Normal 18 2 6 3 4" xfId="24529"/>
    <cellStyle name="Normal 18 2 6 3 5" xfId="24530"/>
    <cellStyle name="Normal 18 2 6 3 6" xfId="24531"/>
    <cellStyle name="Normal 18 2 6 4" xfId="24532"/>
    <cellStyle name="Normal 18 2 6 4 2" xfId="24533"/>
    <cellStyle name="Normal 18 2 6 4 2 2" xfId="24534"/>
    <cellStyle name="Normal 18 2 6 4 2 3" xfId="24535"/>
    <cellStyle name="Normal 18 2 6 4 2 4" xfId="24536"/>
    <cellStyle name="Normal 18 2 6 4 3" xfId="24537"/>
    <cellStyle name="Normal 18 2 6 4 4" xfId="24538"/>
    <cellStyle name="Normal 18 2 6 4 5" xfId="24539"/>
    <cellStyle name="Normal 18 2 6 4 6" xfId="24540"/>
    <cellStyle name="Normal 18 2 6 5" xfId="24541"/>
    <cellStyle name="Normal 18 2 6 5 2" xfId="24542"/>
    <cellStyle name="Normal 18 2 6 5 3" xfId="24543"/>
    <cellStyle name="Normal 18 2 6 5 4" xfId="24544"/>
    <cellStyle name="Normal 18 2 6 6" xfId="24545"/>
    <cellStyle name="Normal 18 2 6 7" xfId="24546"/>
    <cellStyle name="Normal 18 2 6 8" xfId="24547"/>
    <cellStyle name="Normal 18 2 6 9" xfId="24548"/>
    <cellStyle name="Normal 18 2 7" xfId="24549"/>
    <cellStyle name="Normal 18 2 7 2" xfId="24550"/>
    <cellStyle name="Normal 18 2 7 2 2" xfId="24551"/>
    <cellStyle name="Normal 18 2 7 2 2 2" xfId="24552"/>
    <cellStyle name="Normal 18 2 7 2 2 2 2" xfId="24553"/>
    <cellStyle name="Normal 18 2 7 2 2 2 2 2" xfId="24554"/>
    <cellStyle name="Normal 18 2 7 2 2 2 2 3" xfId="24555"/>
    <cellStyle name="Normal 18 2 7 2 2 2 2 4" xfId="24556"/>
    <cellStyle name="Normal 18 2 7 2 2 2 3" xfId="24557"/>
    <cellStyle name="Normal 18 2 7 2 2 2 4" xfId="24558"/>
    <cellStyle name="Normal 18 2 7 2 2 2 5" xfId="24559"/>
    <cellStyle name="Normal 18 2 7 2 2 3" xfId="24560"/>
    <cellStyle name="Normal 18 2 7 2 2 3 2" xfId="24561"/>
    <cellStyle name="Normal 18 2 7 2 2 3 3" xfId="24562"/>
    <cellStyle name="Normal 18 2 7 2 2 3 4" xfId="24563"/>
    <cellStyle name="Normal 18 2 7 2 2 4" xfId="24564"/>
    <cellStyle name="Normal 18 2 7 2 2 5" xfId="24565"/>
    <cellStyle name="Normal 18 2 7 2 2 6" xfId="24566"/>
    <cellStyle name="Normal 18 2 7 2 3" xfId="24567"/>
    <cellStyle name="Normal 18 2 7 2 3 2" xfId="24568"/>
    <cellStyle name="Normal 18 2 7 2 3 2 2" xfId="24569"/>
    <cellStyle name="Normal 18 2 7 2 3 2 3" xfId="24570"/>
    <cellStyle name="Normal 18 2 7 2 3 2 4" xfId="24571"/>
    <cellStyle name="Normal 18 2 7 2 3 3" xfId="24572"/>
    <cellStyle name="Normal 18 2 7 2 3 4" xfId="24573"/>
    <cellStyle name="Normal 18 2 7 2 3 5" xfId="24574"/>
    <cellStyle name="Normal 18 2 7 2 3 6" xfId="24575"/>
    <cellStyle name="Normal 18 2 7 2 4" xfId="24576"/>
    <cellStyle name="Normal 18 2 7 2 4 2" xfId="24577"/>
    <cellStyle name="Normal 18 2 7 2 4 3" xfId="24578"/>
    <cellStyle name="Normal 18 2 7 2 4 4" xfId="24579"/>
    <cellStyle name="Normal 18 2 7 2 5" xfId="24580"/>
    <cellStyle name="Normal 18 2 7 2 6" xfId="24581"/>
    <cellStyle name="Normal 18 2 7 2 7" xfId="24582"/>
    <cellStyle name="Normal 18 2 7 2 8" xfId="24583"/>
    <cellStyle name="Normal 18 2 7 3" xfId="24584"/>
    <cellStyle name="Normal 18 2 7 3 2" xfId="24585"/>
    <cellStyle name="Normal 18 2 7 3 2 2" xfId="24586"/>
    <cellStyle name="Normal 18 2 7 3 2 2 2" xfId="24587"/>
    <cellStyle name="Normal 18 2 7 3 2 2 3" xfId="24588"/>
    <cellStyle name="Normal 18 2 7 3 2 2 4" xfId="24589"/>
    <cellStyle name="Normal 18 2 7 3 2 3" xfId="24590"/>
    <cellStyle name="Normal 18 2 7 3 2 4" xfId="24591"/>
    <cellStyle name="Normal 18 2 7 3 2 5" xfId="24592"/>
    <cellStyle name="Normal 18 2 7 3 3" xfId="24593"/>
    <cellStyle name="Normal 18 2 7 3 3 2" xfId="24594"/>
    <cellStyle name="Normal 18 2 7 3 3 3" xfId="24595"/>
    <cellStyle name="Normal 18 2 7 3 3 4" xfId="24596"/>
    <cellStyle name="Normal 18 2 7 3 4" xfId="24597"/>
    <cellStyle name="Normal 18 2 7 3 5" xfId="24598"/>
    <cellStyle name="Normal 18 2 7 3 6" xfId="24599"/>
    <cellStyle name="Normal 18 2 7 4" xfId="24600"/>
    <cellStyle name="Normal 18 2 7 4 2" xfId="24601"/>
    <cellStyle name="Normal 18 2 7 4 2 2" xfId="24602"/>
    <cellStyle name="Normal 18 2 7 4 2 3" xfId="24603"/>
    <cellStyle name="Normal 18 2 7 4 2 4" xfId="24604"/>
    <cellStyle name="Normal 18 2 7 4 3" xfId="24605"/>
    <cellStyle name="Normal 18 2 7 4 4" xfId="24606"/>
    <cellStyle name="Normal 18 2 7 4 5" xfId="24607"/>
    <cellStyle name="Normal 18 2 7 4 6" xfId="24608"/>
    <cellStyle name="Normal 18 2 7 5" xfId="24609"/>
    <cellStyle name="Normal 18 2 7 5 2" xfId="24610"/>
    <cellStyle name="Normal 18 2 7 5 3" xfId="24611"/>
    <cellStyle name="Normal 18 2 7 5 4" xfId="24612"/>
    <cellStyle name="Normal 18 2 7 6" xfId="24613"/>
    <cellStyle name="Normal 18 2 7 7" xfId="24614"/>
    <cellStyle name="Normal 18 2 7 8" xfId="24615"/>
    <cellStyle name="Normal 18 2 7 9" xfId="24616"/>
    <cellStyle name="Normal 18 2 8" xfId="24617"/>
    <cellStyle name="Normal 18 2 8 2" xfId="24618"/>
    <cellStyle name="Normal 18 2 8 2 2" xfId="24619"/>
    <cellStyle name="Normal 18 2 8 2 2 2" xfId="24620"/>
    <cellStyle name="Normal 18 2 8 2 2 2 2" xfId="24621"/>
    <cellStyle name="Normal 18 2 8 2 2 2 2 2" xfId="24622"/>
    <cellStyle name="Normal 18 2 8 2 2 2 2 3" xfId="24623"/>
    <cellStyle name="Normal 18 2 8 2 2 2 2 4" xfId="24624"/>
    <cellStyle name="Normal 18 2 8 2 2 2 3" xfId="24625"/>
    <cellStyle name="Normal 18 2 8 2 2 2 4" xfId="24626"/>
    <cellStyle name="Normal 18 2 8 2 2 2 5" xfId="24627"/>
    <cellStyle name="Normal 18 2 8 2 2 3" xfId="24628"/>
    <cellStyle name="Normal 18 2 8 2 2 3 2" xfId="24629"/>
    <cellStyle name="Normal 18 2 8 2 2 3 3" xfId="24630"/>
    <cellStyle name="Normal 18 2 8 2 2 3 4" xfId="24631"/>
    <cellStyle name="Normal 18 2 8 2 2 4" xfId="24632"/>
    <cellStyle name="Normal 18 2 8 2 2 5" xfId="24633"/>
    <cellStyle name="Normal 18 2 8 2 2 6" xfId="24634"/>
    <cellStyle name="Normal 18 2 8 2 3" xfId="24635"/>
    <cellStyle name="Normal 18 2 8 2 3 2" xfId="24636"/>
    <cellStyle name="Normal 18 2 8 2 3 2 2" xfId="24637"/>
    <cellStyle name="Normal 18 2 8 2 3 2 3" xfId="24638"/>
    <cellStyle name="Normal 18 2 8 2 3 2 4" xfId="24639"/>
    <cellStyle name="Normal 18 2 8 2 3 3" xfId="24640"/>
    <cellStyle name="Normal 18 2 8 2 3 4" xfId="24641"/>
    <cellStyle name="Normal 18 2 8 2 3 5" xfId="24642"/>
    <cellStyle name="Normal 18 2 8 2 3 6" xfId="24643"/>
    <cellStyle name="Normal 18 2 8 2 4" xfId="24644"/>
    <cellStyle name="Normal 18 2 8 2 4 2" xfId="24645"/>
    <cellStyle name="Normal 18 2 8 2 4 3" xfId="24646"/>
    <cellStyle name="Normal 18 2 8 2 4 4" xfId="24647"/>
    <cellStyle name="Normal 18 2 8 2 5" xfId="24648"/>
    <cellStyle name="Normal 18 2 8 2 6" xfId="24649"/>
    <cellStyle name="Normal 18 2 8 2 7" xfId="24650"/>
    <cellStyle name="Normal 18 2 8 2 8" xfId="24651"/>
    <cellStyle name="Normal 18 2 8 3" xfId="24652"/>
    <cellStyle name="Normal 18 2 8 3 2" xfId="24653"/>
    <cellStyle name="Normal 18 2 8 3 2 2" xfId="24654"/>
    <cellStyle name="Normal 18 2 8 3 2 2 2" xfId="24655"/>
    <cellStyle name="Normal 18 2 8 3 2 2 3" xfId="24656"/>
    <cellStyle name="Normal 18 2 8 3 2 2 4" xfId="24657"/>
    <cellStyle name="Normal 18 2 8 3 2 3" xfId="24658"/>
    <cellStyle name="Normal 18 2 8 3 2 4" xfId="24659"/>
    <cellStyle name="Normal 18 2 8 3 2 5" xfId="24660"/>
    <cellStyle name="Normal 18 2 8 3 3" xfId="24661"/>
    <cellStyle name="Normal 18 2 8 3 3 2" xfId="24662"/>
    <cellStyle name="Normal 18 2 8 3 3 3" xfId="24663"/>
    <cellStyle name="Normal 18 2 8 3 3 4" xfId="24664"/>
    <cellStyle name="Normal 18 2 8 3 4" xfId="24665"/>
    <cellStyle name="Normal 18 2 8 3 5" xfId="24666"/>
    <cellStyle name="Normal 18 2 8 3 6" xfId="24667"/>
    <cellStyle name="Normal 18 2 8 4" xfId="24668"/>
    <cellStyle name="Normal 18 2 8 4 2" xfId="24669"/>
    <cellStyle name="Normal 18 2 8 4 2 2" xfId="24670"/>
    <cellStyle name="Normal 18 2 8 4 2 3" xfId="24671"/>
    <cellStyle name="Normal 18 2 8 4 2 4" xfId="24672"/>
    <cellStyle name="Normal 18 2 8 4 3" xfId="24673"/>
    <cellStyle name="Normal 18 2 8 4 4" xfId="24674"/>
    <cellStyle name="Normal 18 2 8 4 5" xfId="24675"/>
    <cellStyle name="Normal 18 2 8 4 6" xfId="24676"/>
    <cellStyle name="Normal 18 2 8 5" xfId="24677"/>
    <cellStyle name="Normal 18 2 8 5 2" xfId="24678"/>
    <cellStyle name="Normal 18 2 8 5 3" xfId="24679"/>
    <cellStyle name="Normal 18 2 8 5 4" xfId="24680"/>
    <cellStyle name="Normal 18 2 8 6" xfId="24681"/>
    <cellStyle name="Normal 18 2 8 7" xfId="24682"/>
    <cellStyle name="Normal 18 2 8 8" xfId="24683"/>
    <cellStyle name="Normal 18 2 8 9" xfId="24684"/>
    <cellStyle name="Normal 18 2 9" xfId="24685"/>
    <cellStyle name="Normal 18 2 9 2" xfId="24686"/>
    <cellStyle name="Normal 18 2 9 2 2" xfId="24687"/>
    <cellStyle name="Normal 18 2 9 2 2 2" xfId="24688"/>
    <cellStyle name="Normal 18 2 9 2 2 2 2" xfId="24689"/>
    <cellStyle name="Normal 18 2 9 2 2 2 3" xfId="24690"/>
    <cellStyle name="Normal 18 2 9 2 2 2 4" xfId="24691"/>
    <cellStyle name="Normal 18 2 9 2 2 3" xfId="24692"/>
    <cellStyle name="Normal 18 2 9 2 2 4" xfId="24693"/>
    <cellStyle name="Normal 18 2 9 2 2 5" xfId="24694"/>
    <cellStyle name="Normal 18 2 9 2 3" xfId="24695"/>
    <cellStyle name="Normal 18 2 9 2 3 2" xfId="24696"/>
    <cellStyle name="Normal 18 2 9 2 3 3" xfId="24697"/>
    <cellStyle name="Normal 18 2 9 2 3 4" xfId="24698"/>
    <cellStyle name="Normal 18 2 9 2 4" xfId="24699"/>
    <cellStyle name="Normal 18 2 9 2 5" xfId="24700"/>
    <cellStyle name="Normal 18 2 9 2 6" xfId="24701"/>
    <cellStyle name="Normal 18 2 9 3" xfId="24702"/>
    <cellStyle name="Normal 18 2 9 3 2" xfId="24703"/>
    <cellStyle name="Normal 18 2 9 3 2 2" xfId="24704"/>
    <cellStyle name="Normal 18 2 9 3 2 3" xfId="24705"/>
    <cellStyle name="Normal 18 2 9 3 2 4" xfId="24706"/>
    <cellStyle name="Normal 18 2 9 3 3" xfId="24707"/>
    <cellStyle name="Normal 18 2 9 3 4" xfId="24708"/>
    <cellStyle name="Normal 18 2 9 3 5" xfId="24709"/>
    <cellStyle name="Normal 18 2 9 3 6" xfId="24710"/>
    <cellStyle name="Normal 18 2 9 4" xfId="24711"/>
    <cellStyle name="Normal 18 2 9 4 2" xfId="24712"/>
    <cellStyle name="Normal 18 2 9 4 3" xfId="24713"/>
    <cellStyle name="Normal 18 2 9 4 4" xfId="24714"/>
    <cellStyle name="Normal 18 2 9 5" xfId="24715"/>
    <cellStyle name="Normal 18 2 9 6" xfId="24716"/>
    <cellStyle name="Normal 18 2 9 7" xfId="24717"/>
    <cellStyle name="Normal 18 2 9 8" xfId="24718"/>
    <cellStyle name="Normal 18 2_Rec Tributaria" xfId="24719"/>
    <cellStyle name="Normal 18 3" xfId="24720"/>
    <cellStyle name="Normal 18 3 10" xfId="24721"/>
    <cellStyle name="Normal 18 3 10 2" xfId="24722"/>
    <cellStyle name="Normal 18 3 10 3" xfId="24723"/>
    <cellStyle name="Normal 18 3 10 4" xfId="24724"/>
    <cellStyle name="Normal 18 3 11" xfId="24725"/>
    <cellStyle name="Normal 18 3 12" xfId="24726"/>
    <cellStyle name="Normal 18 3 13" xfId="24727"/>
    <cellStyle name="Normal 18 3 14" xfId="24728"/>
    <cellStyle name="Normal 18 3 2" xfId="24729"/>
    <cellStyle name="Normal 18 3 2 10" xfId="24730"/>
    <cellStyle name="Normal 18 3 2 2" xfId="24731"/>
    <cellStyle name="Normal 18 3 2 2 2" xfId="24732"/>
    <cellStyle name="Normal 18 3 2 2 2 2" xfId="24733"/>
    <cellStyle name="Normal 18 3 2 2 2 2 2" xfId="24734"/>
    <cellStyle name="Normal 18 3 2 2 2 2 2 2" xfId="24735"/>
    <cellStyle name="Normal 18 3 2 2 2 2 2 2 2" xfId="24736"/>
    <cellStyle name="Normal 18 3 2 2 2 2 2 2 3" xfId="24737"/>
    <cellStyle name="Normal 18 3 2 2 2 2 2 2 4" xfId="24738"/>
    <cellStyle name="Normal 18 3 2 2 2 2 2 3" xfId="24739"/>
    <cellStyle name="Normal 18 3 2 2 2 2 2 4" xfId="24740"/>
    <cellStyle name="Normal 18 3 2 2 2 2 2 5" xfId="24741"/>
    <cellStyle name="Normal 18 3 2 2 2 2 3" xfId="24742"/>
    <cellStyle name="Normal 18 3 2 2 2 2 3 2" xfId="24743"/>
    <cellStyle name="Normal 18 3 2 2 2 2 3 3" xfId="24744"/>
    <cellStyle name="Normal 18 3 2 2 2 2 3 4" xfId="24745"/>
    <cellStyle name="Normal 18 3 2 2 2 2 4" xfId="24746"/>
    <cellStyle name="Normal 18 3 2 2 2 2 5" xfId="24747"/>
    <cellStyle name="Normal 18 3 2 2 2 2 6" xfId="24748"/>
    <cellStyle name="Normal 18 3 2 2 2 3" xfId="24749"/>
    <cellStyle name="Normal 18 3 2 2 2 3 2" xfId="24750"/>
    <cellStyle name="Normal 18 3 2 2 2 3 2 2" xfId="24751"/>
    <cellStyle name="Normal 18 3 2 2 2 3 2 3" xfId="24752"/>
    <cellStyle name="Normal 18 3 2 2 2 3 2 4" xfId="24753"/>
    <cellStyle name="Normal 18 3 2 2 2 3 3" xfId="24754"/>
    <cellStyle name="Normal 18 3 2 2 2 3 4" xfId="24755"/>
    <cellStyle name="Normal 18 3 2 2 2 3 5" xfId="24756"/>
    <cellStyle name="Normal 18 3 2 2 2 3 6" xfId="24757"/>
    <cellStyle name="Normal 18 3 2 2 2 4" xfId="24758"/>
    <cellStyle name="Normal 18 3 2 2 2 4 2" xfId="24759"/>
    <cellStyle name="Normal 18 3 2 2 2 4 3" xfId="24760"/>
    <cellStyle name="Normal 18 3 2 2 2 4 4" xfId="24761"/>
    <cellStyle name="Normal 18 3 2 2 2 5" xfId="24762"/>
    <cellStyle name="Normal 18 3 2 2 2 6" xfId="24763"/>
    <cellStyle name="Normal 18 3 2 2 2 7" xfId="24764"/>
    <cellStyle name="Normal 18 3 2 2 2 8" xfId="24765"/>
    <cellStyle name="Normal 18 3 2 2 3" xfId="24766"/>
    <cellStyle name="Normal 18 3 2 2 3 2" xfId="24767"/>
    <cellStyle name="Normal 18 3 2 2 3 2 2" xfId="24768"/>
    <cellStyle name="Normal 18 3 2 2 3 2 2 2" xfId="24769"/>
    <cellStyle name="Normal 18 3 2 2 3 2 2 3" xfId="24770"/>
    <cellStyle name="Normal 18 3 2 2 3 2 2 4" xfId="24771"/>
    <cellStyle name="Normal 18 3 2 2 3 2 3" xfId="24772"/>
    <cellStyle name="Normal 18 3 2 2 3 2 4" xfId="24773"/>
    <cellStyle name="Normal 18 3 2 2 3 2 5" xfId="24774"/>
    <cellStyle name="Normal 18 3 2 2 3 3" xfId="24775"/>
    <cellStyle name="Normal 18 3 2 2 3 3 2" xfId="24776"/>
    <cellStyle name="Normal 18 3 2 2 3 3 3" xfId="24777"/>
    <cellStyle name="Normal 18 3 2 2 3 3 4" xfId="24778"/>
    <cellStyle name="Normal 18 3 2 2 3 4" xfId="24779"/>
    <cellStyle name="Normal 18 3 2 2 3 5" xfId="24780"/>
    <cellStyle name="Normal 18 3 2 2 3 6" xfId="24781"/>
    <cellStyle name="Normal 18 3 2 2 4" xfId="24782"/>
    <cellStyle name="Normal 18 3 2 2 4 2" xfId="24783"/>
    <cellStyle name="Normal 18 3 2 2 4 2 2" xfId="24784"/>
    <cellStyle name="Normal 18 3 2 2 4 2 3" xfId="24785"/>
    <cellStyle name="Normal 18 3 2 2 4 2 4" xfId="24786"/>
    <cellStyle name="Normal 18 3 2 2 4 3" xfId="24787"/>
    <cellStyle name="Normal 18 3 2 2 4 4" xfId="24788"/>
    <cellStyle name="Normal 18 3 2 2 4 5" xfId="24789"/>
    <cellStyle name="Normal 18 3 2 2 4 6" xfId="24790"/>
    <cellStyle name="Normal 18 3 2 2 5" xfId="24791"/>
    <cellStyle name="Normal 18 3 2 2 5 2" xfId="24792"/>
    <cellStyle name="Normal 18 3 2 2 5 3" xfId="24793"/>
    <cellStyle name="Normal 18 3 2 2 5 4" xfId="24794"/>
    <cellStyle name="Normal 18 3 2 2 6" xfId="24795"/>
    <cellStyle name="Normal 18 3 2 2 7" xfId="24796"/>
    <cellStyle name="Normal 18 3 2 2 8" xfId="24797"/>
    <cellStyle name="Normal 18 3 2 2 9" xfId="24798"/>
    <cellStyle name="Normal 18 3 2 3" xfId="24799"/>
    <cellStyle name="Normal 18 3 2 3 2" xfId="24800"/>
    <cellStyle name="Normal 18 3 2 3 2 2" xfId="24801"/>
    <cellStyle name="Normal 18 3 2 3 2 2 2" xfId="24802"/>
    <cellStyle name="Normal 18 3 2 3 2 2 2 2" xfId="24803"/>
    <cellStyle name="Normal 18 3 2 3 2 2 2 3" xfId="24804"/>
    <cellStyle name="Normal 18 3 2 3 2 2 2 4" xfId="24805"/>
    <cellStyle name="Normal 18 3 2 3 2 2 3" xfId="24806"/>
    <cellStyle name="Normal 18 3 2 3 2 2 4" xfId="24807"/>
    <cellStyle name="Normal 18 3 2 3 2 2 5" xfId="24808"/>
    <cellStyle name="Normal 18 3 2 3 2 3" xfId="24809"/>
    <cellStyle name="Normal 18 3 2 3 2 3 2" xfId="24810"/>
    <cellStyle name="Normal 18 3 2 3 2 3 3" xfId="24811"/>
    <cellStyle name="Normal 18 3 2 3 2 3 4" xfId="24812"/>
    <cellStyle name="Normal 18 3 2 3 2 4" xfId="24813"/>
    <cellStyle name="Normal 18 3 2 3 2 5" xfId="24814"/>
    <cellStyle name="Normal 18 3 2 3 2 6" xfId="24815"/>
    <cellStyle name="Normal 18 3 2 3 3" xfId="24816"/>
    <cellStyle name="Normal 18 3 2 3 3 2" xfId="24817"/>
    <cellStyle name="Normal 18 3 2 3 3 2 2" xfId="24818"/>
    <cellStyle name="Normal 18 3 2 3 3 2 3" xfId="24819"/>
    <cellStyle name="Normal 18 3 2 3 3 2 4" xfId="24820"/>
    <cellStyle name="Normal 18 3 2 3 3 3" xfId="24821"/>
    <cellStyle name="Normal 18 3 2 3 3 4" xfId="24822"/>
    <cellStyle name="Normal 18 3 2 3 3 5" xfId="24823"/>
    <cellStyle name="Normal 18 3 2 3 3 6" xfId="24824"/>
    <cellStyle name="Normal 18 3 2 3 4" xfId="24825"/>
    <cellStyle name="Normal 18 3 2 3 4 2" xfId="24826"/>
    <cellStyle name="Normal 18 3 2 3 4 3" xfId="24827"/>
    <cellStyle name="Normal 18 3 2 3 4 4" xfId="24828"/>
    <cellStyle name="Normal 18 3 2 3 5" xfId="24829"/>
    <cellStyle name="Normal 18 3 2 3 6" xfId="24830"/>
    <cellStyle name="Normal 18 3 2 3 7" xfId="24831"/>
    <cellStyle name="Normal 18 3 2 3 8" xfId="24832"/>
    <cellStyle name="Normal 18 3 2 4" xfId="24833"/>
    <cellStyle name="Normal 18 3 2 4 2" xfId="24834"/>
    <cellStyle name="Normal 18 3 2 4 2 2" xfId="24835"/>
    <cellStyle name="Normal 18 3 2 4 2 2 2" xfId="24836"/>
    <cellStyle name="Normal 18 3 2 4 2 2 3" xfId="24837"/>
    <cellStyle name="Normal 18 3 2 4 2 2 4" xfId="24838"/>
    <cellStyle name="Normal 18 3 2 4 2 3" xfId="24839"/>
    <cellStyle name="Normal 18 3 2 4 2 4" xfId="24840"/>
    <cellStyle name="Normal 18 3 2 4 2 5" xfId="24841"/>
    <cellStyle name="Normal 18 3 2 4 3" xfId="24842"/>
    <cellStyle name="Normal 18 3 2 4 3 2" xfId="24843"/>
    <cellStyle name="Normal 18 3 2 4 3 3" xfId="24844"/>
    <cellStyle name="Normal 18 3 2 4 3 4" xfId="24845"/>
    <cellStyle name="Normal 18 3 2 4 4" xfId="24846"/>
    <cellStyle name="Normal 18 3 2 4 5" xfId="24847"/>
    <cellStyle name="Normal 18 3 2 4 6" xfId="24848"/>
    <cellStyle name="Normal 18 3 2 5" xfId="24849"/>
    <cellStyle name="Normal 18 3 2 5 2" xfId="24850"/>
    <cellStyle name="Normal 18 3 2 5 2 2" xfId="24851"/>
    <cellStyle name="Normal 18 3 2 5 2 3" xfId="24852"/>
    <cellStyle name="Normal 18 3 2 5 2 4" xfId="24853"/>
    <cellStyle name="Normal 18 3 2 5 3" xfId="24854"/>
    <cellStyle name="Normal 18 3 2 5 4" xfId="24855"/>
    <cellStyle name="Normal 18 3 2 5 5" xfId="24856"/>
    <cellStyle name="Normal 18 3 2 5 6" xfId="24857"/>
    <cellStyle name="Normal 18 3 2 6" xfId="24858"/>
    <cellStyle name="Normal 18 3 2 6 2" xfId="24859"/>
    <cellStyle name="Normal 18 3 2 6 3" xfId="24860"/>
    <cellStyle name="Normal 18 3 2 6 4" xfId="24861"/>
    <cellStyle name="Normal 18 3 2 7" xfId="24862"/>
    <cellStyle name="Normal 18 3 2 8" xfId="24863"/>
    <cellStyle name="Normal 18 3 2 9" xfId="24864"/>
    <cellStyle name="Normal 18 3 3" xfId="24865"/>
    <cellStyle name="Normal 18 3 3 2" xfId="24866"/>
    <cellStyle name="Normal 18 3 3 2 2" xfId="24867"/>
    <cellStyle name="Normal 18 3 3 2 2 2" xfId="24868"/>
    <cellStyle name="Normal 18 3 3 2 2 2 2" xfId="24869"/>
    <cellStyle name="Normal 18 3 3 2 2 2 2 2" xfId="24870"/>
    <cellStyle name="Normal 18 3 3 2 2 2 2 3" xfId="24871"/>
    <cellStyle name="Normal 18 3 3 2 2 2 2 4" xfId="24872"/>
    <cellStyle name="Normal 18 3 3 2 2 2 3" xfId="24873"/>
    <cellStyle name="Normal 18 3 3 2 2 2 4" xfId="24874"/>
    <cellStyle name="Normal 18 3 3 2 2 2 5" xfId="24875"/>
    <cellStyle name="Normal 18 3 3 2 2 3" xfId="24876"/>
    <cellStyle name="Normal 18 3 3 2 2 3 2" xfId="24877"/>
    <cellStyle name="Normal 18 3 3 2 2 3 3" xfId="24878"/>
    <cellStyle name="Normal 18 3 3 2 2 3 4" xfId="24879"/>
    <cellStyle name="Normal 18 3 3 2 2 4" xfId="24880"/>
    <cellStyle name="Normal 18 3 3 2 2 5" xfId="24881"/>
    <cellStyle name="Normal 18 3 3 2 2 6" xfId="24882"/>
    <cellStyle name="Normal 18 3 3 2 3" xfId="24883"/>
    <cellStyle name="Normal 18 3 3 2 3 2" xfId="24884"/>
    <cellStyle name="Normal 18 3 3 2 3 2 2" xfId="24885"/>
    <cellStyle name="Normal 18 3 3 2 3 2 3" xfId="24886"/>
    <cellStyle name="Normal 18 3 3 2 3 2 4" xfId="24887"/>
    <cellStyle name="Normal 18 3 3 2 3 3" xfId="24888"/>
    <cellStyle name="Normal 18 3 3 2 3 4" xfId="24889"/>
    <cellStyle name="Normal 18 3 3 2 3 5" xfId="24890"/>
    <cellStyle name="Normal 18 3 3 2 3 6" xfId="24891"/>
    <cellStyle name="Normal 18 3 3 2 4" xfId="24892"/>
    <cellStyle name="Normal 18 3 3 2 4 2" xfId="24893"/>
    <cellStyle name="Normal 18 3 3 2 4 3" xfId="24894"/>
    <cellStyle name="Normal 18 3 3 2 4 4" xfId="24895"/>
    <cellStyle name="Normal 18 3 3 2 5" xfId="24896"/>
    <cellStyle name="Normal 18 3 3 2 6" xfId="24897"/>
    <cellStyle name="Normal 18 3 3 2 7" xfId="24898"/>
    <cellStyle name="Normal 18 3 3 2 8" xfId="24899"/>
    <cellStyle name="Normal 18 3 3 3" xfId="24900"/>
    <cellStyle name="Normal 18 3 3 3 2" xfId="24901"/>
    <cellStyle name="Normal 18 3 3 3 2 2" xfId="24902"/>
    <cellStyle name="Normal 18 3 3 3 2 2 2" xfId="24903"/>
    <cellStyle name="Normal 18 3 3 3 2 2 3" xfId="24904"/>
    <cellStyle name="Normal 18 3 3 3 2 2 4" xfId="24905"/>
    <cellStyle name="Normal 18 3 3 3 2 3" xfId="24906"/>
    <cellStyle name="Normal 18 3 3 3 2 4" xfId="24907"/>
    <cellStyle name="Normal 18 3 3 3 2 5" xfId="24908"/>
    <cellStyle name="Normal 18 3 3 3 3" xfId="24909"/>
    <cellStyle name="Normal 18 3 3 3 3 2" xfId="24910"/>
    <cellStyle name="Normal 18 3 3 3 3 3" xfId="24911"/>
    <cellStyle name="Normal 18 3 3 3 3 4" xfId="24912"/>
    <cellStyle name="Normal 18 3 3 3 4" xfId="24913"/>
    <cellStyle name="Normal 18 3 3 3 5" xfId="24914"/>
    <cellStyle name="Normal 18 3 3 3 6" xfId="24915"/>
    <cellStyle name="Normal 18 3 3 4" xfId="24916"/>
    <cellStyle name="Normal 18 3 3 4 2" xfId="24917"/>
    <cellStyle name="Normal 18 3 3 4 2 2" xfId="24918"/>
    <cellStyle name="Normal 18 3 3 4 2 3" xfId="24919"/>
    <cellStyle name="Normal 18 3 3 4 2 4" xfId="24920"/>
    <cellStyle name="Normal 18 3 3 4 3" xfId="24921"/>
    <cellStyle name="Normal 18 3 3 4 4" xfId="24922"/>
    <cellStyle name="Normal 18 3 3 4 5" xfId="24923"/>
    <cellStyle name="Normal 18 3 3 4 6" xfId="24924"/>
    <cellStyle name="Normal 18 3 3 5" xfId="24925"/>
    <cellStyle name="Normal 18 3 3 5 2" xfId="24926"/>
    <cellStyle name="Normal 18 3 3 5 3" xfId="24927"/>
    <cellStyle name="Normal 18 3 3 5 4" xfId="24928"/>
    <cellStyle name="Normal 18 3 3 6" xfId="24929"/>
    <cellStyle name="Normal 18 3 3 7" xfId="24930"/>
    <cellStyle name="Normal 18 3 3 8" xfId="24931"/>
    <cellStyle name="Normal 18 3 3 9" xfId="24932"/>
    <cellStyle name="Normal 18 3 4" xfId="24933"/>
    <cellStyle name="Normal 18 3 4 2" xfId="24934"/>
    <cellStyle name="Normal 18 3 4 2 2" xfId="24935"/>
    <cellStyle name="Normal 18 3 4 2 2 2" xfId="24936"/>
    <cellStyle name="Normal 18 3 4 2 2 2 2" xfId="24937"/>
    <cellStyle name="Normal 18 3 4 2 2 2 2 2" xfId="24938"/>
    <cellStyle name="Normal 18 3 4 2 2 2 2 3" xfId="24939"/>
    <cellStyle name="Normal 18 3 4 2 2 2 2 4" xfId="24940"/>
    <cellStyle name="Normal 18 3 4 2 2 2 3" xfId="24941"/>
    <cellStyle name="Normal 18 3 4 2 2 2 4" xfId="24942"/>
    <cellStyle name="Normal 18 3 4 2 2 2 5" xfId="24943"/>
    <cellStyle name="Normal 18 3 4 2 2 3" xfId="24944"/>
    <cellStyle name="Normal 18 3 4 2 2 3 2" xfId="24945"/>
    <cellStyle name="Normal 18 3 4 2 2 3 3" xfId="24946"/>
    <cellStyle name="Normal 18 3 4 2 2 3 4" xfId="24947"/>
    <cellStyle name="Normal 18 3 4 2 2 4" xfId="24948"/>
    <cellStyle name="Normal 18 3 4 2 2 5" xfId="24949"/>
    <cellStyle name="Normal 18 3 4 2 2 6" xfId="24950"/>
    <cellStyle name="Normal 18 3 4 2 3" xfId="24951"/>
    <cellStyle name="Normal 18 3 4 2 3 2" xfId="24952"/>
    <cellStyle name="Normal 18 3 4 2 3 2 2" xfId="24953"/>
    <cellStyle name="Normal 18 3 4 2 3 2 3" xfId="24954"/>
    <cellStyle name="Normal 18 3 4 2 3 2 4" xfId="24955"/>
    <cellStyle name="Normal 18 3 4 2 3 3" xfId="24956"/>
    <cellStyle name="Normal 18 3 4 2 3 4" xfId="24957"/>
    <cellStyle name="Normal 18 3 4 2 3 5" xfId="24958"/>
    <cellStyle name="Normal 18 3 4 2 3 6" xfId="24959"/>
    <cellStyle name="Normal 18 3 4 2 4" xfId="24960"/>
    <cellStyle name="Normal 18 3 4 2 4 2" xfId="24961"/>
    <cellStyle name="Normal 18 3 4 2 4 3" xfId="24962"/>
    <cellStyle name="Normal 18 3 4 2 4 4" xfId="24963"/>
    <cellStyle name="Normal 18 3 4 2 5" xfId="24964"/>
    <cellStyle name="Normal 18 3 4 2 6" xfId="24965"/>
    <cellStyle name="Normal 18 3 4 2 7" xfId="24966"/>
    <cellStyle name="Normal 18 3 4 2 8" xfId="24967"/>
    <cellStyle name="Normal 18 3 4 3" xfId="24968"/>
    <cellStyle name="Normal 18 3 4 3 2" xfId="24969"/>
    <cellStyle name="Normal 18 3 4 3 2 2" xfId="24970"/>
    <cellStyle name="Normal 18 3 4 3 2 2 2" xfId="24971"/>
    <cellStyle name="Normal 18 3 4 3 2 2 3" xfId="24972"/>
    <cellStyle name="Normal 18 3 4 3 2 2 4" xfId="24973"/>
    <cellStyle name="Normal 18 3 4 3 2 3" xfId="24974"/>
    <cellStyle name="Normal 18 3 4 3 2 4" xfId="24975"/>
    <cellStyle name="Normal 18 3 4 3 2 5" xfId="24976"/>
    <cellStyle name="Normal 18 3 4 3 3" xfId="24977"/>
    <cellStyle name="Normal 18 3 4 3 3 2" xfId="24978"/>
    <cellStyle name="Normal 18 3 4 3 3 3" xfId="24979"/>
    <cellStyle name="Normal 18 3 4 3 3 4" xfId="24980"/>
    <cellStyle name="Normal 18 3 4 3 4" xfId="24981"/>
    <cellStyle name="Normal 18 3 4 3 5" xfId="24982"/>
    <cellStyle name="Normal 18 3 4 3 6" xfId="24983"/>
    <cellStyle name="Normal 18 3 4 4" xfId="24984"/>
    <cellStyle name="Normal 18 3 4 4 2" xfId="24985"/>
    <cellStyle name="Normal 18 3 4 4 2 2" xfId="24986"/>
    <cellStyle name="Normal 18 3 4 4 2 3" xfId="24987"/>
    <cellStyle name="Normal 18 3 4 4 2 4" xfId="24988"/>
    <cellStyle name="Normal 18 3 4 4 3" xfId="24989"/>
    <cellStyle name="Normal 18 3 4 4 4" xfId="24990"/>
    <cellStyle name="Normal 18 3 4 4 5" xfId="24991"/>
    <cellStyle name="Normal 18 3 4 4 6" xfId="24992"/>
    <cellStyle name="Normal 18 3 4 5" xfId="24993"/>
    <cellStyle name="Normal 18 3 4 5 2" xfId="24994"/>
    <cellStyle name="Normal 18 3 4 5 3" xfId="24995"/>
    <cellStyle name="Normal 18 3 4 5 4" xfId="24996"/>
    <cellStyle name="Normal 18 3 4 6" xfId="24997"/>
    <cellStyle name="Normal 18 3 4 7" xfId="24998"/>
    <cellStyle name="Normal 18 3 4 8" xfId="24999"/>
    <cellStyle name="Normal 18 3 4 9" xfId="25000"/>
    <cellStyle name="Normal 18 3 5" xfId="25001"/>
    <cellStyle name="Normal 18 3 5 2" xfId="25002"/>
    <cellStyle name="Normal 18 3 5 2 2" xfId="25003"/>
    <cellStyle name="Normal 18 3 5 2 2 2" xfId="25004"/>
    <cellStyle name="Normal 18 3 5 2 2 2 2" xfId="25005"/>
    <cellStyle name="Normal 18 3 5 2 2 2 2 2" xfId="25006"/>
    <cellStyle name="Normal 18 3 5 2 2 2 2 3" xfId="25007"/>
    <cellStyle name="Normal 18 3 5 2 2 2 2 4" xfId="25008"/>
    <cellStyle name="Normal 18 3 5 2 2 2 3" xfId="25009"/>
    <cellStyle name="Normal 18 3 5 2 2 2 4" xfId="25010"/>
    <cellStyle name="Normal 18 3 5 2 2 2 5" xfId="25011"/>
    <cellStyle name="Normal 18 3 5 2 2 3" xfId="25012"/>
    <cellStyle name="Normal 18 3 5 2 2 3 2" xfId="25013"/>
    <cellStyle name="Normal 18 3 5 2 2 3 3" xfId="25014"/>
    <cellStyle name="Normal 18 3 5 2 2 3 4" xfId="25015"/>
    <cellStyle name="Normal 18 3 5 2 2 4" xfId="25016"/>
    <cellStyle name="Normal 18 3 5 2 2 5" xfId="25017"/>
    <cellStyle name="Normal 18 3 5 2 2 6" xfId="25018"/>
    <cellStyle name="Normal 18 3 5 2 3" xfId="25019"/>
    <cellStyle name="Normal 18 3 5 2 3 2" xfId="25020"/>
    <cellStyle name="Normal 18 3 5 2 3 2 2" xfId="25021"/>
    <cellStyle name="Normal 18 3 5 2 3 2 3" xfId="25022"/>
    <cellStyle name="Normal 18 3 5 2 3 2 4" xfId="25023"/>
    <cellStyle name="Normal 18 3 5 2 3 3" xfId="25024"/>
    <cellStyle name="Normal 18 3 5 2 3 4" xfId="25025"/>
    <cellStyle name="Normal 18 3 5 2 3 5" xfId="25026"/>
    <cellStyle name="Normal 18 3 5 2 3 6" xfId="25027"/>
    <cellStyle name="Normal 18 3 5 2 4" xfId="25028"/>
    <cellStyle name="Normal 18 3 5 2 4 2" xfId="25029"/>
    <cellStyle name="Normal 18 3 5 2 4 3" xfId="25030"/>
    <cellStyle name="Normal 18 3 5 2 4 4" xfId="25031"/>
    <cellStyle name="Normal 18 3 5 2 5" xfId="25032"/>
    <cellStyle name="Normal 18 3 5 2 6" xfId="25033"/>
    <cellStyle name="Normal 18 3 5 2 7" xfId="25034"/>
    <cellStyle name="Normal 18 3 5 2 8" xfId="25035"/>
    <cellStyle name="Normal 18 3 5 3" xfId="25036"/>
    <cellStyle name="Normal 18 3 5 3 2" xfId="25037"/>
    <cellStyle name="Normal 18 3 5 3 2 2" xfId="25038"/>
    <cellStyle name="Normal 18 3 5 3 2 2 2" xfId="25039"/>
    <cellStyle name="Normal 18 3 5 3 2 2 3" xfId="25040"/>
    <cellStyle name="Normal 18 3 5 3 2 2 4" xfId="25041"/>
    <cellStyle name="Normal 18 3 5 3 2 3" xfId="25042"/>
    <cellStyle name="Normal 18 3 5 3 2 4" xfId="25043"/>
    <cellStyle name="Normal 18 3 5 3 2 5" xfId="25044"/>
    <cellStyle name="Normal 18 3 5 3 3" xfId="25045"/>
    <cellStyle name="Normal 18 3 5 3 3 2" xfId="25046"/>
    <cellStyle name="Normal 18 3 5 3 3 3" xfId="25047"/>
    <cellStyle name="Normal 18 3 5 3 3 4" xfId="25048"/>
    <cellStyle name="Normal 18 3 5 3 4" xfId="25049"/>
    <cellStyle name="Normal 18 3 5 3 5" xfId="25050"/>
    <cellStyle name="Normal 18 3 5 3 6" xfId="25051"/>
    <cellStyle name="Normal 18 3 5 4" xfId="25052"/>
    <cellStyle name="Normal 18 3 5 4 2" xfId="25053"/>
    <cellStyle name="Normal 18 3 5 4 2 2" xfId="25054"/>
    <cellStyle name="Normal 18 3 5 4 2 3" xfId="25055"/>
    <cellStyle name="Normal 18 3 5 4 2 4" xfId="25056"/>
    <cellStyle name="Normal 18 3 5 4 3" xfId="25057"/>
    <cellStyle name="Normal 18 3 5 4 4" xfId="25058"/>
    <cellStyle name="Normal 18 3 5 4 5" xfId="25059"/>
    <cellStyle name="Normal 18 3 5 4 6" xfId="25060"/>
    <cellStyle name="Normal 18 3 5 5" xfId="25061"/>
    <cellStyle name="Normal 18 3 5 5 2" xfId="25062"/>
    <cellStyle name="Normal 18 3 5 5 3" xfId="25063"/>
    <cellStyle name="Normal 18 3 5 5 4" xfId="25064"/>
    <cellStyle name="Normal 18 3 5 6" xfId="25065"/>
    <cellStyle name="Normal 18 3 5 7" xfId="25066"/>
    <cellStyle name="Normal 18 3 5 8" xfId="25067"/>
    <cellStyle name="Normal 18 3 5 9" xfId="25068"/>
    <cellStyle name="Normal 18 3 6" xfId="25069"/>
    <cellStyle name="Normal 18 3 6 2" xfId="25070"/>
    <cellStyle name="Normal 18 3 6 2 2" xfId="25071"/>
    <cellStyle name="Normal 18 3 6 2 2 2" xfId="25072"/>
    <cellStyle name="Normal 18 3 6 2 2 2 2" xfId="25073"/>
    <cellStyle name="Normal 18 3 6 2 2 2 3" xfId="25074"/>
    <cellStyle name="Normal 18 3 6 2 2 2 4" xfId="25075"/>
    <cellStyle name="Normal 18 3 6 2 2 3" xfId="25076"/>
    <cellStyle name="Normal 18 3 6 2 2 4" xfId="25077"/>
    <cellStyle name="Normal 18 3 6 2 2 5" xfId="25078"/>
    <cellStyle name="Normal 18 3 6 2 3" xfId="25079"/>
    <cellStyle name="Normal 18 3 6 2 3 2" xfId="25080"/>
    <cellStyle name="Normal 18 3 6 2 3 3" xfId="25081"/>
    <cellStyle name="Normal 18 3 6 2 3 4" xfId="25082"/>
    <cellStyle name="Normal 18 3 6 2 4" xfId="25083"/>
    <cellStyle name="Normal 18 3 6 2 5" xfId="25084"/>
    <cellStyle name="Normal 18 3 6 2 6" xfId="25085"/>
    <cellStyle name="Normal 18 3 6 3" xfId="25086"/>
    <cellStyle name="Normal 18 3 6 3 2" xfId="25087"/>
    <cellStyle name="Normal 18 3 6 3 2 2" xfId="25088"/>
    <cellStyle name="Normal 18 3 6 3 2 3" xfId="25089"/>
    <cellStyle name="Normal 18 3 6 3 2 4" xfId="25090"/>
    <cellStyle name="Normal 18 3 6 3 3" xfId="25091"/>
    <cellStyle name="Normal 18 3 6 3 4" xfId="25092"/>
    <cellStyle name="Normal 18 3 6 3 5" xfId="25093"/>
    <cellStyle name="Normal 18 3 6 3 6" xfId="25094"/>
    <cellStyle name="Normal 18 3 6 4" xfId="25095"/>
    <cellStyle name="Normal 18 3 6 4 2" xfId="25096"/>
    <cellStyle name="Normal 18 3 6 4 3" xfId="25097"/>
    <cellStyle name="Normal 18 3 6 4 4" xfId="25098"/>
    <cellStyle name="Normal 18 3 6 5" xfId="25099"/>
    <cellStyle name="Normal 18 3 6 6" xfId="25100"/>
    <cellStyle name="Normal 18 3 6 7" xfId="25101"/>
    <cellStyle name="Normal 18 3 6 8" xfId="25102"/>
    <cellStyle name="Normal 18 3 7" xfId="25103"/>
    <cellStyle name="Normal 18 3 7 2" xfId="25104"/>
    <cellStyle name="Normal 18 3 7 2 2" xfId="25105"/>
    <cellStyle name="Normal 18 3 7 2 2 2" xfId="25106"/>
    <cellStyle name="Normal 18 3 7 2 2 3" xfId="25107"/>
    <cellStyle name="Normal 18 3 7 2 2 4" xfId="25108"/>
    <cellStyle name="Normal 18 3 7 2 3" xfId="25109"/>
    <cellStyle name="Normal 18 3 7 2 4" xfId="25110"/>
    <cellStyle name="Normal 18 3 7 2 5" xfId="25111"/>
    <cellStyle name="Normal 18 3 7 2 6" xfId="25112"/>
    <cellStyle name="Normal 18 3 7 3" xfId="25113"/>
    <cellStyle name="Normal 18 3 7 3 2" xfId="25114"/>
    <cellStyle name="Normal 18 3 7 3 3" xfId="25115"/>
    <cellStyle name="Normal 18 3 7 3 4" xfId="25116"/>
    <cellStyle name="Normal 18 3 7 4" xfId="25117"/>
    <cellStyle name="Normal 18 3 7 5" xfId="25118"/>
    <cellStyle name="Normal 18 3 7 6" xfId="25119"/>
    <cellStyle name="Normal 18 3 7 7" xfId="25120"/>
    <cellStyle name="Normal 18 3 8" xfId="25121"/>
    <cellStyle name="Normal 18 3 8 2" xfId="25122"/>
    <cellStyle name="Normal 18 3 8 2 2" xfId="25123"/>
    <cellStyle name="Normal 18 3 8 2 2 2" xfId="25124"/>
    <cellStyle name="Normal 18 3 8 2 2 3" xfId="25125"/>
    <cellStyle name="Normal 18 3 8 2 2 4" xfId="25126"/>
    <cellStyle name="Normal 18 3 8 2 3" xfId="25127"/>
    <cellStyle name="Normal 18 3 8 2 4" xfId="25128"/>
    <cellStyle name="Normal 18 3 8 2 5" xfId="25129"/>
    <cellStyle name="Normal 18 3 8 3" xfId="25130"/>
    <cellStyle name="Normal 18 3 8 3 2" xfId="25131"/>
    <cellStyle name="Normal 18 3 8 3 3" xfId="25132"/>
    <cellStyle name="Normal 18 3 8 3 4" xfId="25133"/>
    <cellStyle name="Normal 18 3 8 4" xfId="25134"/>
    <cellStyle name="Normal 18 3 8 5" xfId="25135"/>
    <cellStyle name="Normal 18 3 8 6" xfId="25136"/>
    <cellStyle name="Normal 18 3 9" xfId="25137"/>
    <cellStyle name="Normal 18 3 9 2" xfId="25138"/>
    <cellStyle name="Normal 18 3 9 2 2" xfId="25139"/>
    <cellStyle name="Normal 18 3 9 2 3" xfId="25140"/>
    <cellStyle name="Normal 18 3 9 2 4" xfId="25141"/>
    <cellStyle name="Normal 18 3 9 3" xfId="25142"/>
    <cellStyle name="Normal 18 3 9 4" xfId="25143"/>
    <cellStyle name="Normal 18 3 9 5" xfId="25144"/>
    <cellStyle name="Normal 18 3 9 6" xfId="25145"/>
    <cellStyle name="Normal 18 4" xfId="25146"/>
    <cellStyle name="Normal 18 4 10" xfId="25147"/>
    <cellStyle name="Normal 18 4 11" xfId="25148"/>
    <cellStyle name="Normal 18 4 12" xfId="25149"/>
    <cellStyle name="Normal 18 4 2" xfId="25150"/>
    <cellStyle name="Normal 18 4 2 10" xfId="25151"/>
    <cellStyle name="Normal 18 4 2 2" xfId="25152"/>
    <cellStyle name="Normal 18 4 2 2 2" xfId="25153"/>
    <cellStyle name="Normal 18 4 2 2 2 2" xfId="25154"/>
    <cellStyle name="Normal 18 4 2 2 2 2 2" xfId="25155"/>
    <cellStyle name="Normal 18 4 2 2 2 2 2 2" xfId="25156"/>
    <cellStyle name="Normal 18 4 2 2 2 2 2 2 2" xfId="25157"/>
    <cellStyle name="Normal 18 4 2 2 2 2 2 2 3" xfId="25158"/>
    <cellStyle name="Normal 18 4 2 2 2 2 2 2 4" xfId="25159"/>
    <cellStyle name="Normal 18 4 2 2 2 2 2 3" xfId="25160"/>
    <cellStyle name="Normal 18 4 2 2 2 2 2 4" xfId="25161"/>
    <cellStyle name="Normal 18 4 2 2 2 2 2 5" xfId="25162"/>
    <cellStyle name="Normal 18 4 2 2 2 2 3" xfId="25163"/>
    <cellStyle name="Normal 18 4 2 2 2 2 3 2" xfId="25164"/>
    <cellStyle name="Normal 18 4 2 2 2 2 3 3" xfId="25165"/>
    <cellStyle name="Normal 18 4 2 2 2 2 3 4" xfId="25166"/>
    <cellStyle name="Normal 18 4 2 2 2 2 4" xfId="25167"/>
    <cellStyle name="Normal 18 4 2 2 2 2 5" xfId="25168"/>
    <cellStyle name="Normal 18 4 2 2 2 2 6" xfId="25169"/>
    <cellStyle name="Normal 18 4 2 2 2 3" xfId="25170"/>
    <cellStyle name="Normal 18 4 2 2 2 3 2" xfId="25171"/>
    <cellStyle name="Normal 18 4 2 2 2 3 2 2" xfId="25172"/>
    <cellStyle name="Normal 18 4 2 2 2 3 2 3" xfId="25173"/>
    <cellStyle name="Normal 18 4 2 2 2 3 2 4" xfId="25174"/>
    <cellStyle name="Normal 18 4 2 2 2 3 3" xfId="25175"/>
    <cellStyle name="Normal 18 4 2 2 2 3 4" xfId="25176"/>
    <cellStyle name="Normal 18 4 2 2 2 3 5" xfId="25177"/>
    <cellStyle name="Normal 18 4 2 2 2 3 6" xfId="25178"/>
    <cellStyle name="Normal 18 4 2 2 2 4" xfId="25179"/>
    <cellStyle name="Normal 18 4 2 2 2 4 2" xfId="25180"/>
    <cellStyle name="Normal 18 4 2 2 2 4 3" xfId="25181"/>
    <cellStyle name="Normal 18 4 2 2 2 4 4" xfId="25182"/>
    <cellStyle name="Normal 18 4 2 2 2 5" xfId="25183"/>
    <cellStyle name="Normal 18 4 2 2 2 6" xfId="25184"/>
    <cellStyle name="Normal 18 4 2 2 2 7" xfId="25185"/>
    <cellStyle name="Normal 18 4 2 2 2 8" xfId="25186"/>
    <cellStyle name="Normal 18 4 2 2 3" xfId="25187"/>
    <cellStyle name="Normal 18 4 2 2 3 2" xfId="25188"/>
    <cellStyle name="Normal 18 4 2 2 3 2 2" xfId="25189"/>
    <cellStyle name="Normal 18 4 2 2 3 2 2 2" xfId="25190"/>
    <cellStyle name="Normal 18 4 2 2 3 2 2 3" xfId="25191"/>
    <cellStyle name="Normal 18 4 2 2 3 2 2 4" xfId="25192"/>
    <cellStyle name="Normal 18 4 2 2 3 2 3" xfId="25193"/>
    <cellStyle name="Normal 18 4 2 2 3 2 4" xfId="25194"/>
    <cellStyle name="Normal 18 4 2 2 3 2 5" xfId="25195"/>
    <cellStyle name="Normal 18 4 2 2 3 3" xfId="25196"/>
    <cellStyle name="Normal 18 4 2 2 3 3 2" xfId="25197"/>
    <cellStyle name="Normal 18 4 2 2 3 3 3" xfId="25198"/>
    <cellStyle name="Normal 18 4 2 2 3 3 4" xfId="25199"/>
    <cellStyle name="Normal 18 4 2 2 3 4" xfId="25200"/>
    <cellStyle name="Normal 18 4 2 2 3 5" xfId="25201"/>
    <cellStyle name="Normal 18 4 2 2 3 6" xfId="25202"/>
    <cellStyle name="Normal 18 4 2 2 4" xfId="25203"/>
    <cellStyle name="Normal 18 4 2 2 4 2" xfId="25204"/>
    <cellStyle name="Normal 18 4 2 2 4 2 2" xfId="25205"/>
    <cellStyle name="Normal 18 4 2 2 4 2 3" xfId="25206"/>
    <cellStyle name="Normal 18 4 2 2 4 2 4" xfId="25207"/>
    <cellStyle name="Normal 18 4 2 2 4 3" xfId="25208"/>
    <cellStyle name="Normal 18 4 2 2 4 4" xfId="25209"/>
    <cellStyle name="Normal 18 4 2 2 4 5" xfId="25210"/>
    <cellStyle name="Normal 18 4 2 2 4 6" xfId="25211"/>
    <cellStyle name="Normal 18 4 2 2 5" xfId="25212"/>
    <cellStyle name="Normal 18 4 2 2 5 2" xfId="25213"/>
    <cellStyle name="Normal 18 4 2 2 5 3" xfId="25214"/>
    <cellStyle name="Normal 18 4 2 2 5 4" xfId="25215"/>
    <cellStyle name="Normal 18 4 2 2 6" xfId="25216"/>
    <cellStyle name="Normal 18 4 2 2 7" xfId="25217"/>
    <cellStyle name="Normal 18 4 2 2 8" xfId="25218"/>
    <cellStyle name="Normal 18 4 2 2 9" xfId="25219"/>
    <cellStyle name="Normal 18 4 2 3" xfId="25220"/>
    <cellStyle name="Normal 18 4 2 3 2" xfId="25221"/>
    <cellStyle name="Normal 18 4 2 3 2 2" xfId="25222"/>
    <cellStyle name="Normal 18 4 2 3 2 2 2" xfId="25223"/>
    <cellStyle name="Normal 18 4 2 3 2 2 2 2" xfId="25224"/>
    <cellStyle name="Normal 18 4 2 3 2 2 2 3" xfId="25225"/>
    <cellStyle name="Normal 18 4 2 3 2 2 2 4" xfId="25226"/>
    <cellStyle name="Normal 18 4 2 3 2 2 3" xfId="25227"/>
    <cellStyle name="Normal 18 4 2 3 2 2 4" xfId="25228"/>
    <cellStyle name="Normal 18 4 2 3 2 2 5" xfId="25229"/>
    <cellStyle name="Normal 18 4 2 3 2 3" xfId="25230"/>
    <cellStyle name="Normal 18 4 2 3 2 3 2" xfId="25231"/>
    <cellStyle name="Normal 18 4 2 3 2 3 3" xfId="25232"/>
    <cellStyle name="Normal 18 4 2 3 2 3 4" xfId="25233"/>
    <cellStyle name="Normal 18 4 2 3 2 4" xfId="25234"/>
    <cellStyle name="Normal 18 4 2 3 2 5" xfId="25235"/>
    <cellStyle name="Normal 18 4 2 3 2 6" xfId="25236"/>
    <cellStyle name="Normal 18 4 2 3 3" xfId="25237"/>
    <cellStyle name="Normal 18 4 2 3 3 2" xfId="25238"/>
    <cellStyle name="Normal 18 4 2 3 3 2 2" xfId="25239"/>
    <cellStyle name="Normal 18 4 2 3 3 2 3" xfId="25240"/>
    <cellStyle name="Normal 18 4 2 3 3 2 4" xfId="25241"/>
    <cellStyle name="Normal 18 4 2 3 3 3" xfId="25242"/>
    <cellStyle name="Normal 18 4 2 3 3 4" xfId="25243"/>
    <cellStyle name="Normal 18 4 2 3 3 5" xfId="25244"/>
    <cellStyle name="Normal 18 4 2 3 3 6" xfId="25245"/>
    <cellStyle name="Normal 18 4 2 3 4" xfId="25246"/>
    <cellStyle name="Normal 18 4 2 3 4 2" xfId="25247"/>
    <cellStyle name="Normal 18 4 2 3 4 3" xfId="25248"/>
    <cellStyle name="Normal 18 4 2 3 4 4" xfId="25249"/>
    <cellStyle name="Normal 18 4 2 3 5" xfId="25250"/>
    <cellStyle name="Normal 18 4 2 3 6" xfId="25251"/>
    <cellStyle name="Normal 18 4 2 3 7" xfId="25252"/>
    <cellStyle name="Normal 18 4 2 3 8" xfId="25253"/>
    <cellStyle name="Normal 18 4 2 4" xfId="25254"/>
    <cellStyle name="Normal 18 4 2 4 2" xfId="25255"/>
    <cellStyle name="Normal 18 4 2 4 2 2" xfId="25256"/>
    <cellStyle name="Normal 18 4 2 4 2 2 2" xfId="25257"/>
    <cellStyle name="Normal 18 4 2 4 2 2 3" xfId="25258"/>
    <cellStyle name="Normal 18 4 2 4 2 2 4" xfId="25259"/>
    <cellStyle name="Normal 18 4 2 4 2 3" xfId="25260"/>
    <cellStyle name="Normal 18 4 2 4 2 4" xfId="25261"/>
    <cellStyle name="Normal 18 4 2 4 2 5" xfId="25262"/>
    <cellStyle name="Normal 18 4 2 4 3" xfId="25263"/>
    <cellStyle name="Normal 18 4 2 4 3 2" xfId="25264"/>
    <cellStyle name="Normal 18 4 2 4 3 3" xfId="25265"/>
    <cellStyle name="Normal 18 4 2 4 3 4" xfId="25266"/>
    <cellStyle name="Normal 18 4 2 4 4" xfId="25267"/>
    <cellStyle name="Normal 18 4 2 4 5" xfId="25268"/>
    <cellStyle name="Normal 18 4 2 4 6" xfId="25269"/>
    <cellStyle name="Normal 18 4 2 5" xfId="25270"/>
    <cellStyle name="Normal 18 4 2 5 2" xfId="25271"/>
    <cellStyle name="Normal 18 4 2 5 2 2" xfId="25272"/>
    <cellStyle name="Normal 18 4 2 5 2 3" xfId="25273"/>
    <cellStyle name="Normal 18 4 2 5 2 4" xfId="25274"/>
    <cellStyle name="Normal 18 4 2 5 3" xfId="25275"/>
    <cellStyle name="Normal 18 4 2 5 4" xfId="25276"/>
    <cellStyle name="Normal 18 4 2 5 5" xfId="25277"/>
    <cellStyle name="Normal 18 4 2 5 6" xfId="25278"/>
    <cellStyle name="Normal 18 4 2 6" xfId="25279"/>
    <cellStyle name="Normal 18 4 2 6 2" xfId="25280"/>
    <cellStyle name="Normal 18 4 2 6 3" xfId="25281"/>
    <cellStyle name="Normal 18 4 2 6 4" xfId="25282"/>
    <cellStyle name="Normal 18 4 2 7" xfId="25283"/>
    <cellStyle name="Normal 18 4 2 8" xfId="25284"/>
    <cellStyle name="Normal 18 4 2 9" xfId="25285"/>
    <cellStyle name="Normal 18 4 3" xfId="25286"/>
    <cellStyle name="Normal 18 4 3 2" xfId="25287"/>
    <cellStyle name="Normal 18 4 3 2 2" xfId="25288"/>
    <cellStyle name="Normal 18 4 3 2 2 2" xfId="25289"/>
    <cellStyle name="Normal 18 4 3 2 2 2 2" xfId="25290"/>
    <cellStyle name="Normal 18 4 3 2 2 2 2 2" xfId="25291"/>
    <cellStyle name="Normal 18 4 3 2 2 2 2 3" xfId="25292"/>
    <cellStyle name="Normal 18 4 3 2 2 2 2 4" xfId="25293"/>
    <cellStyle name="Normal 18 4 3 2 2 2 3" xfId="25294"/>
    <cellStyle name="Normal 18 4 3 2 2 2 4" xfId="25295"/>
    <cellStyle name="Normal 18 4 3 2 2 2 5" xfId="25296"/>
    <cellStyle name="Normal 18 4 3 2 2 3" xfId="25297"/>
    <cellStyle name="Normal 18 4 3 2 2 3 2" xfId="25298"/>
    <cellStyle name="Normal 18 4 3 2 2 3 3" xfId="25299"/>
    <cellStyle name="Normal 18 4 3 2 2 3 4" xfId="25300"/>
    <cellStyle name="Normal 18 4 3 2 2 4" xfId="25301"/>
    <cellStyle name="Normal 18 4 3 2 2 5" xfId="25302"/>
    <cellStyle name="Normal 18 4 3 2 2 6" xfId="25303"/>
    <cellStyle name="Normal 18 4 3 2 3" xfId="25304"/>
    <cellStyle name="Normal 18 4 3 2 3 2" xfId="25305"/>
    <cellStyle name="Normal 18 4 3 2 3 2 2" xfId="25306"/>
    <cellStyle name="Normal 18 4 3 2 3 2 3" xfId="25307"/>
    <cellStyle name="Normal 18 4 3 2 3 2 4" xfId="25308"/>
    <cellStyle name="Normal 18 4 3 2 3 3" xfId="25309"/>
    <cellStyle name="Normal 18 4 3 2 3 4" xfId="25310"/>
    <cellStyle name="Normal 18 4 3 2 3 5" xfId="25311"/>
    <cellStyle name="Normal 18 4 3 2 3 6" xfId="25312"/>
    <cellStyle name="Normal 18 4 3 2 4" xfId="25313"/>
    <cellStyle name="Normal 18 4 3 2 4 2" xfId="25314"/>
    <cellStyle name="Normal 18 4 3 2 4 3" xfId="25315"/>
    <cellStyle name="Normal 18 4 3 2 4 4" xfId="25316"/>
    <cellStyle name="Normal 18 4 3 2 5" xfId="25317"/>
    <cellStyle name="Normal 18 4 3 2 6" xfId="25318"/>
    <cellStyle name="Normal 18 4 3 2 7" xfId="25319"/>
    <cellStyle name="Normal 18 4 3 2 8" xfId="25320"/>
    <cellStyle name="Normal 18 4 3 3" xfId="25321"/>
    <cellStyle name="Normal 18 4 3 3 2" xfId="25322"/>
    <cellStyle name="Normal 18 4 3 3 2 2" xfId="25323"/>
    <cellStyle name="Normal 18 4 3 3 2 2 2" xfId="25324"/>
    <cellStyle name="Normal 18 4 3 3 2 2 3" xfId="25325"/>
    <cellStyle name="Normal 18 4 3 3 2 2 4" xfId="25326"/>
    <cellStyle name="Normal 18 4 3 3 2 3" xfId="25327"/>
    <cellStyle name="Normal 18 4 3 3 2 4" xfId="25328"/>
    <cellStyle name="Normal 18 4 3 3 2 5" xfId="25329"/>
    <cellStyle name="Normal 18 4 3 3 3" xfId="25330"/>
    <cellStyle name="Normal 18 4 3 3 3 2" xfId="25331"/>
    <cellStyle name="Normal 18 4 3 3 3 3" xfId="25332"/>
    <cellStyle name="Normal 18 4 3 3 3 4" xfId="25333"/>
    <cellStyle name="Normal 18 4 3 3 4" xfId="25334"/>
    <cellStyle name="Normal 18 4 3 3 5" xfId="25335"/>
    <cellStyle name="Normal 18 4 3 3 6" xfId="25336"/>
    <cellStyle name="Normal 18 4 3 4" xfId="25337"/>
    <cellStyle name="Normal 18 4 3 4 2" xfId="25338"/>
    <cellStyle name="Normal 18 4 3 4 2 2" xfId="25339"/>
    <cellStyle name="Normal 18 4 3 4 2 3" xfId="25340"/>
    <cellStyle name="Normal 18 4 3 4 2 4" xfId="25341"/>
    <cellStyle name="Normal 18 4 3 4 3" xfId="25342"/>
    <cellStyle name="Normal 18 4 3 4 4" xfId="25343"/>
    <cellStyle name="Normal 18 4 3 4 5" xfId="25344"/>
    <cellStyle name="Normal 18 4 3 4 6" xfId="25345"/>
    <cellStyle name="Normal 18 4 3 5" xfId="25346"/>
    <cellStyle name="Normal 18 4 3 5 2" xfId="25347"/>
    <cellStyle name="Normal 18 4 3 5 3" xfId="25348"/>
    <cellStyle name="Normal 18 4 3 5 4" xfId="25349"/>
    <cellStyle name="Normal 18 4 3 6" xfId="25350"/>
    <cellStyle name="Normal 18 4 3 7" xfId="25351"/>
    <cellStyle name="Normal 18 4 3 8" xfId="25352"/>
    <cellStyle name="Normal 18 4 3 9" xfId="25353"/>
    <cellStyle name="Normal 18 4 4" xfId="25354"/>
    <cellStyle name="Normal 18 4 4 2" xfId="25355"/>
    <cellStyle name="Normal 18 4 4 2 2" xfId="25356"/>
    <cellStyle name="Normal 18 4 4 2 2 2" xfId="25357"/>
    <cellStyle name="Normal 18 4 4 2 2 2 2" xfId="25358"/>
    <cellStyle name="Normal 18 4 4 2 2 2 2 2" xfId="25359"/>
    <cellStyle name="Normal 18 4 4 2 2 2 2 3" xfId="25360"/>
    <cellStyle name="Normal 18 4 4 2 2 2 2 4" xfId="25361"/>
    <cellStyle name="Normal 18 4 4 2 2 2 3" xfId="25362"/>
    <cellStyle name="Normal 18 4 4 2 2 2 4" xfId="25363"/>
    <cellStyle name="Normal 18 4 4 2 2 2 5" xfId="25364"/>
    <cellStyle name="Normal 18 4 4 2 2 3" xfId="25365"/>
    <cellStyle name="Normal 18 4 4 2 2 3 2" xfId="25366"/>
    <cellStyle name="Normal 18 4 4 2 2 3 3" xfId="25367"/>
    <cellStyle name="Normal 18 4 4 2 2 3 4" xfId="25368"/>
    <cellStyle name="Normal 18 4 4 2 2 4" xfId="25369"/>
    <cellStyle name="Normal 18 4 4 2 2 5" xfId="25370"/>
    <cellStyle name="Normal 18 4 4 2 2 6" xfId="25371"/>
    <cellStyle name="Normal 18 4 4 2 3" xfId="25372"/>
    <cellStyle name="Normal 18 4 4 2 3 2" xfId="25373"/>
    <cellStyle name="Normal 18 4 4 2 3 2 2" xfId="25374"/>
    <cellStyle name="Normal 18 4 4 2 3 2 3" xfId="25375"/>
    <cellStyle name="Normal 18 4 4 2 3 2 4" xfId="25376"/>
    <cellStyle name="Normal 18 4 4 2 3 3" xfId="25377"/>
    <cellStyle name="Normal 18 4 4 2 3 4" xfId="25378"/>
    <cellStyle name="Normal 18 4 4 2 3 5" xfId="25379"/>
    <cellStyle name="Normal 18 4 4 2 3 6" xfId="25380"/>
    <cellStyle name="Normal 18 4 4 2 4" xfId="25381"/>
    <cellStyle name="Normal 18 4 4 2 4 2" xfId="25382"/>
    <cellStyle name="Normal 18 4 4 2 4 3" xfId="25383"/>
    <cellStyle name="Normal 18 4 4 2 4 4" xfId="25384"/>
    <cellStyle name="Normal 18 4 4 2 5" xfId="25385"/>
    <cellStyle name="Normal 18 4 4 2 6" xfId="25386"/>
    <cellStyle name="Normal 18 4 4 2 7" xfId="25387"/>
    <cellStyle name="Normal 18 4 4 2 8" xfId="25388"/>
    <cellStyle name="Normal 18 4 4 3" xfId="25389"/>
    <cellStyle name="Normal 18 4 4 3 2" xfId="25390"/>
    <cellStyle name="Normal 18 4 4 3 2 2" xfId="25391"/>
    <cellStyle name="Normal 18 4 4 3 2 2 2" xfId="25392"/>
    <cellStyle name="Normal 18 4 4 3 2 2 3" xfId="25393"/>
    <cellStyle name="Normal 18 4 4 3 2 2 4" xfId="25394"/>
    <cellStyle name="Normal 18 4 4 3 2 3" xfId="25395"/>
    <cellStyle name="Normal 18 4 4 3 2 4" xfId="25396"/>
    <cellStyle name="Normal 18 4 4 3 2 5" xfId="25397"/>
    <cellStyle name="Normal 18 4 4 3 3" xfId="25398"/>
    <cellStyle name="Normal 18 4 4 3 3 2" xfId="25399"/>
    <cellStyle name="Normal 18 4 4 3 3 3" xfId="25400"/>
    <cellStyle name="Normal 18 4 4 3 3 4" xfId="25401"/>
    <cellStyle name="Normal 18 4 4 3 4" xfId="25402"/>
    <cellStyle name="Normal 18 4 4 3 5" xfId="25403"/>
    <cellStyle name="Normal 18 4 4 3 6" xfId="25404"/>
    <cellStyle name="Normal 18 4 4 4" xfId="25405"/>
    <cellStyle name="Normal 18 4 4 4 2" xfId="25406"/>
    <cellStyle name="Normal 18 4 4 4 2 2" xfId="25407"/>
    <cellStyle name="Normal 18 4 4 4 2 3" xfId="25408"/>
    <cellStyle name="Normal 18 4 4 4 2 4" xfId="25409"/>
    <cellStyle name="Normal 18 4 4 4 3" xfId="25410"/>
    <cellStyle name="Normal 18 4 4 4 4" xfId="25411"/>
    <cellStyle name="Normal 18 4 4 4 5" xfId="25412"/>
    <cellStyle name="Normal 18 4 4 4 6" xfId="25413"/>
    <cellStyle name="Normal 18 4 4 5" xfId="25414"/>
    <cellStyle name="Normal 18 4 4 5 2" xfId="25415"/>
    <cellStyle name="Normal 18 4 4 5 3" xfId="25416"/>
    <cellStyle name="Normal 18 4 4 5 4" xfId="25417"/>
    <cellStyle name="Normal 18 4 4 6" xfId="25418"/>
    <cellStyle name="Normal 18 4 4 7" xfId="25419"/>
    <cellStyle name="Normal 18 4 4 8" xfId="25420"/>
    <cellStyle name="Normal 18 4 4 9" xfId="25421"/>
    <cellStyle name="Normal 18 4 5" xfId="25422"/>
    <cellStyle name="Normal 18 4 5 2" xfId="25423"/>
    <cellStyle name="Normal 18 4 5 2 2" xfId="25424"/>
    <cellStyle name="Normal 18 4 5 2 2 2" xfId="25425"/>
    <cellStyle name="Normal 18 4 5 2 2 2 2" xfId="25426"/>
    <cellStyle name="Normal 18 4 5 2 2 2 3" xfId="25427"/>
    <cellStyle name="Normal 18 4 5 2 2 2 4" xfId="25428"/>
    <cellStyle name="Normal 18 4 5 2 2 3" xfId="25429"/>
    <cellStyle name="Normal 18 4 5 2 2 4" xfId="25430"/>
    <cellStyle name="Normal 18 4 5 2 2 5" xfId="25431"/>
    <cellStyle name="Normal 18 4 5 2 3" xfId="25432"/>
    <cellStyle name="Normal 18 4 5 2 3 2" xfId="25433"/>
    <cellStyle name="Normal 18 4 5 2 3 3" xfId="25434"/>
    <cellStyle name="Normal 18 4 5 2 3 4" xfId="25435"/>
    <cellStyle name="Normal 18 4 5 2 4" xfId="25436"/>
    <cellStyle name="Normal 18 4 5 2 5" xfId="25437"/>
    <cellStyle name="Normal 18 4 5 2 6" xfId="25438"/>
    <cellStyle name="Normal 18 4 5 3" xfId="25439"/>
    <cellStyle name="Normal 18 4 5 3 2" xfId="25440"/>
    <cellStyle name="Normal 18 4 5 3 2 2" xfId="25441"/>
    <cellStyle name="Normal 18 4 5 3 2 3" xfId="25442"/>
    <cellStyle name="Normal 18 4 5 3 2 4" xfId="25443"/>
    <cellStyle name="Normal 18 4 5 3 3" xfId="25444"/>
    <cellStyle name="Normal 18 4 5 3 4" xfId="25445"/>
    <cellStyle name="Normal 18 4 5 3 5" xfId="25446"/>
    <cellStyle name="Normal 18 4 5 3 6" xfId="25447"/>
    <cellStyle name="Normal 18 4 5 4" xfId="25448"/>
    <cellStyle name="Normal 18 4 5 4 2" xfId="25449"/>
    <cellStyle name="Normal 18 4 5 4 3" xfId="25450"/>
    <cellStyle name="Normal 18 4 5 4 4" xfId="25451"/>
    <cellStyle name="Normal 18 4 5 5" xfId="25452"/>
    <cellStyle name="Normal 18 4 5 6" xfId="25453"/>
    <cellStyle name="Normal 18 4 5 7" xfId="25454"/>
    <cellStyle name="Normal 18 4 5 8" xfId="25455"/>
    <cellStyle name="Normal 18 4 6" xfId="25456"/>
    <cellStyle name="Normal 18 4 6 2" xfId="25457"/>
    <cellStyle name="Normal 18 4 6 2 2" xfId="25458"/>
    <cellStyle name="Normal 18 4 6 2 2 2" xfId="25459"/>
    <cellStyle name="Normal 18 4 6 2 2 3" xfId="25460"/>
    <cellStyle name="Normal 18 4 6 2 2 4" xfId="25461"/>
    <cellStyle name="Normal 18 4 6 2 3" xfId="25462"/>
    <cellStyle name="Normal 18 4 6 2 4" xfId="25463"/>
    <cellStyle name="Normal 18 4 6 2 5" xfId="25464"/>
    <cellStyle name="Normal 18 4 6 3" xfId="25465"/>
    <cellStyle name="Normal 18 4 6 3 2" xfId="25466"/>
    <cellStyle name="Normal 18 4 6 3 3" xfId="25467"/>
    <cellStyle name="Normal 18 4 6 3 4" xfId="25468"/>
    <cellStyle name="Normal 18 4 6 4" xfId="25469"/>
    <cellStyle name="Normal 18 4 6 5" xfId="25470"/>
    <cellStyle name="Normal 18 4 6 6" xfId="25471"/>
    <cellStyle name="Normal 18 4 7" xfId="25472"/>
    <cellStyle name="Normal 18 4 7 2" xfId="25473"/>
    <cellStyle name="Normal 18 4 7 2 2" xfId="25474"/>
    <cellStyle name="Normal 18 4 7 2 3" xfId="25475"/>
    <cellStyle name="Normal 18 4 7 2 4" xfId="25476"/>
    <cellStyle name="Normal 18 4 7 3" xfId="25477"/>
    <cellStyle name="Normal 18 4 7 4" xfId="25478"/>
    <cellStyle name="Normal 18 4 7 5" xfId="25479"/>
    <cellStyle name="Normal 18 4 7 6" xfId="25480"/>
    <cellStyle name="Normal 18 4 8" xfId="25481"/>
    <cellStyle name="Normal 18 4 8 2" xfId="25482"/>
    <cellStyle name="Normal 18 4 8 3" xfId="25483"/>
    <cellStyle name="Normal 18 4 8 4" xfId="25484"/>
    <cellStyle name="Normal 18 4 9" xfId="25485"/>
    <cellStyle name="Normal 18 5" xfId="25486"/>
    <cellStyle name="Normal 18 5 10" xfId="25487"/>
    <cellStyle name="Normal 18 5 2" xfId="25488"/>
    <cellStyle name="Normal 18 5 2 2" xfId="25489"/>
    <cellStyle name="Normal 18 5 2 2 2" xfId="25490"/>
    <cellStyle name="Normal 18 5 2 2 2 2" xfId="25491"/>
    <cellStyle name="Normal 18 5 2 2 2 2 2" xfId="25492"/>
    <cellStyle name="Normal 18 5 2 2 2 2 2 2" xfId="25493"/>
    <cellStyle name="Normal 18 5 2 2 2 2 2 3" xfId="25494"/>
    <cellStyle name="Normal 18 5 2 2 2 2 2 4" xfId="25495"/>
    <cellStyle name="Normal 18 5 2 2 2 2 3" xfId="25496"/>
    <cellStyle name="Normal 18 5 2 2 2 2 4" xfId="25497"/>
    <cellStyle name="Normal 18 5 2 2 2 2 5" xfId="25498"/>
    <cellStyle name="Normal 18 5 2 2 2 3" xfId="25499"/>
    <cellStyle name="Normal 18 5 2 2 2 3 2" xfId="25500"/>
    <cellStyle name="Normal 18 5 2 2 2 3 3" xfId="25501"/>
    <cellStyle name="Normal 18 5 2 2 2 3 4" xfId="25502"/>
    <cellStyle name="Normal 18 5 2 2 2 4" xfId="25503"/>
    <cellStyle name="Normal 18 5 2 2 2 5" xfId="25504"/>
    <cellStyle name="Normal 18 5 2 2 2 6" xfId="25505"/>
    <cellStyle name="Normal 18 5 2 2 3" xfId="25506"/>
    <cellStyle name="Normal 18 5 2 2 3 2" xfId="25507"/>
    <cellStyle name="Normal 18 5 2 2 3 2 2" xfId="25508"/>
    <cellStyle name="Normal 18 5 2 2 3 2 3" xfId="25509"/>
    <cellStyle name="Normal 18 5 2 2 3 2 4" xfId="25510"/>
    <cellStyle name="Normal 18 5 2 2 3 3" xfId="25511"/>
    <cellStyle name="Normal 18 5 2 2 3 4" xfId="25512"/>
    <cellStyle name="Normal 18 5 2 2 3 5" xfId="25513"/>
    <cellStyle name="Normal 18 5 2 2 3 6" xfId="25514"/>
    <cellStyle name="Normal 18 5 2 2 4" xfId="25515"/>
    <cellStyle name="Normal 18 5 2 2 4 2" xfId="25516"/>
    <cellStyle name="Normal 18 5 2 2 4 3" xfId="25517"/>
    <cellStyle name="Normal 18 5 2 2 4 4" xfId="25518"/>
    <cellStyle name="Normal 18 5 2 2 5" xfId="25519"/>
    <cellStyle name="Normal 18 5 2 2 6" xfId="25520"/>
    <cellStyle name="Normal 18 5 2 2 7" xfId="25521"/>
    <cellStyle name="Normal 18 5 2 2 8" xfId="25522"/>
    <cellStyle name="Normal 18 5 2 3" xfId="25523"/>
    <cellStyle name="Normal 18 5 2 3 2" xfId="25524"/>
    <cellStyle name="Normal 18 5 2 3 2 2" xfId="25525"/>
    <cellStyle name="Normal 18 5 2 3 2 2 2" xfId="25526"/>
    <cellStyle name="Normal 18 5 2 3 2 2 3" xfId="25527"/>
    <cellStyle name="Normal 18 5 2 3 2 2 4" xfId="25528"/>
    <cellStyle name="Normal 18 5 2 3 2 3" xfId="25529"/>
    <cellStyle name="Normal 18 5 2 3 2 4" xfId="25530"/>
    <cellStyle name="Normal 18 5 2 3 2 5" xfId="25531"/>
    <cellStyle name="Normal 18 5 2 3 3" xfId="25532"/>
    <cellStyle name="Normal 18 5 2 3 3 2" xfId="25533"/>
    <cellStyle name="Normal 18 5 2 3 3 3" xfId="25534"/>
    <cellStyle name="Normal 18 5 2 3 3 4" xfId="25535"/>
    <cellStyle name="Normal 18 5 2 3 4" xfId="25536"/>
    <cellStyle name="Normal 18 5 2 3 5" xfId="25537"/>
    <cellStyle name="Normal 18 5 2 3 6" xfId="25538"/>
    <cellStyle name="Normal 18 5 2 4" xfId="25539"/>
    <cellStyle name="Normal 18 5 2 4 2" xfId="25540"/>
    <cellStyle name="Normal 18 5 2 4 2 2" xfId="25541"/>
    <cellStyle name="Normal 18 5 2 4 2 3" xfId="25542"/>
    <cellStyle name="Normal 18 5 2 4 2 4" xfId="25543"/>
    <cellStyle name="Normal 18 5 2 4 3" xfId="25544"/>
    <cellStyle name="Normal 18 5 2 4 4" xfId="25545"/>
    <cellStyle name="Normal 18 5 2 4 5" xfId="25546"/>
    <cellStyle name="Normal 18 5 2 4 6" xfId="25547"/>
    <cellStyle name="Normal 18 5 2 5" xfId="25548"/>
    <cellStyle name="Normal 18 5 2 5 2" xfId="25549"/>
    <cellStyle name="Normal 18 5 2 5 3" xfId="25550"/>
    <cellStyle name="Normal 18 5 2 5 4" xfId="25551"/>
    <cellStyle name="Normal 18 5 2 6" xfId="25552"/>
    <cellStyle name="Normal 18 5 2 7" xfId="25553"/>
    <cellStyle name="Normal 18 5 2 8" xfId="25554"/>
    <cellStyle name="Normal 18 5 2 9" xfId="25555"/>
    <cellStyle name="Normal 18 5 3" xfId="25556"/>
    <cellStyle name="Normal 18 5 3 2" xfId="25557"/>
    <cellStyle name="Normal 18 5 3 2 2" xfId="25558"/>
    <cellStyle name="Normal 18 5 3 2 2 2" xfId="25559"/>
    <cellStyle name="Normal 18 5 3 2 2 2 2" xfId="25560"/>
    <cellStyle name="Normal 18 5 3 2 2 2 3" xfId="25561"/>
    <cellStyle name="Normal 18 5 3 2 2 2 4" xfId="25562"/>
    <cellStyle name="Normal 18 5 3 2 2 3" xfId="25563"/>
    <cellStyle name="Normal 18 5 3 2 2 4" xfId="25564"/>
    <cellStyle name="Normal 18 5 3 2 2 5" xfId="25565"/>
    <cellStyle name="Normal 18 5 3 2 3" xfId="25566"/>
    <cellStyle name="Normal 18 5 3 2 3 2" xfId="25567"/>
    <cellStyle name="Normal 18 5 3 2 3 3" xfId="25568"/>
    <cellStyle name="Normal 18 5 3 2 3 4" xfId="25569"/>
    <cellStyle name="Normal 18 5 3 2 4" xfId="25570"/>
    <cellStyle name="Normal 18 5 3 2 5" xfId="25571"/>
    <cellStyle name="Normal 18 5 3 2 6" xfId="25572"/>
    <cellStyle name="Normal 18 5 3 3" xfId="25573"/>
    <cellStyle name="Normal 18 5 3 3 2" xfId="25574"/>
    <cellStyle name="Normal 18 5 3 3 2 2" xfId="25575"/>
    <cellStyle name="Normal 18 5 3 3 2 3" xfId="25576"/>
    <cellStyle name="Normal 18 5 3 3 2 4" xfId="25577"/>
    <cellStyle name="Normal 18 5 3 3 3" xfId="25578"/>
    <cellStyle name="Normal 18 5 3 3 4" xfId="25579"/>
    <cellStyle name="Normal 18 5 3 3 5" xfId="25580"/>
    <cellStyle name="Normal 18 5 3 3 6" xfId="25581"/>
    <cellStyle name="Normal 18 5 3 4" xfId="25582"/>
    <cellStyle name="Normal 18 5 3 4 2" xfId="25583"/>
    <cellStyle name="Normal 18 5 3 4 3" xfId="25584"/>
    <cellStyle name="Normal 18 5 3 4 4" xfId="25585"/>
    <cellStyle name="Normal 18 5 3 5" xfId="25586"/>
    <cellStyle name="Normal 18 5 3 6" xfId="25587"/>
    <cellStyle name="Normal 18 5 3 7" xfId="25588"/>
    <cellStyle name="Normal 18 5 3 8" xfId="25589"/>
    <cellStyle name="Normal 18 5 4" xfId="25590"/>
    <cellStyle name="Normal 18 5 4 2" xfId="25591"/>
    <cellStyle name="Normal 18 5 4 2 2" xfId="25592"/>
    <cellStyle name="Normal 18 5 4 2 2 2" xfId="25593"/>
    <cellStyle name="Normal 18 5 4 2 2 3" xfId="25594"/>
    <cellStyle name="Normal 18 5 4 2 2 4" xfId="25595"/>
    <cellStyle name="Normal 18 5 4 2 3" xfId="25596"/>
    <cellStyle name="Normal 18 5 4 2 4" xfId="25597"/>
    <cellStyle name="Normal 18 5 4 2 5" xfId="25598"/>
    <cellStyle name="Normal 18 5 4 3" xfId="25599"/>
    <cellStyle name="Normal 18 5 4 3 2" xfId="25600"/>
    <cellStyle name="Normal 18 5 4 3 3" xfId="25601"/>
    <cellStyle name="Normal 18 5 4 3 4" xfId="25602"/>
    <cellStyle name="Normal 18 5 4 4" xfId="25603"/>
    <cellStyle name="Normal 18 5 4 5" xfId="25604"/>
    <cellStyle name="Normal 18 5 4 6" xfId="25605"/>
    <cellStyle name="Normal 18 5 5" xfId="25606"/>
    <cellStyle name="Normal 18 5 5 2" xfId="25607"/>
    <cellStyle name="Normal 18 5 5 2 2" xfId="25608"/>
    <cellStyle name="Normal 18 5 5 2 3" xfId="25609"/>
    <cellStyle name="Normal 18 5 5 2 4" xfId="25610"/>
    <cellStyle name="Normal 18 5 5 3" xfId="25611"/>
    <cellStyle name="Normal 18 5 5 4" xfId="25612"/>
    <cellStyle name="Normal 18 5 5 5" xfId="25613"/>
    <cellStyle name="Normal 18 5 5 6" xfId="25614"/>
    <cellStyle name="Normal 18 5 6" xfId="25615"/>
    <cellStyle name="Normal 18 5 6 2" xfId="25616"/>
    <cellStyle name="Normal 18 5 6 3" xfId="25617"/>
    <cellStyle name="Normal 18 5 6 4" xfId="25618"/>
    <cellStyle name="Normal 18 5 7" xfId="25619"/>
    <cellStyle name="Normal 18 5 8" xfId="25620"/>
    <cellStyle name="Normal 18 5 9" xfId="25621"/>
    <cellStyle name="Normal 18 6" xfId="25622"/>
    <cellStyle name="Normal 18 6 10" xfId="25623"/>
    <cellStyle name="Normal 18 6 2" xfId="25624"/>
    <cellStyle name="Normal 18 6 2 2" xfId="25625"/>
    <cellStyle name="Normal 18 6 2 2 2" xfId="25626"/>
    <cellStyle name="Normal 18 6 2 2 2 2" xfId="25627"/>
    <cellStyle name="Normal 18 6 2 2 2 2 2" xfId="25628"/>
    <cellStyle name="Normal 18 6 2 2 2 2 2 2" xfId="25629"/>
    <cellStyle name="Normal 18 6 2 2 2 2 2 3" xfId="25630"/>
    <cellStyle name="Normal 18 6 2 2 2 2 2 4" xfId="25631"/>
    <cellStyle name="Normal 18 6 2 2 2 2 3" xfId="25632"/>
    <cellStyle name="Normal 18 6 2 2 2 2 4" xfId="25633"/>
    <cellStyle name="Normal 18 6 2 2 2 2 5" xfId="25634"/>
    <cellStyle name="Normal 18 6 2 2 2 3" xfId="25635"/>
    <cellStyle name="Normal 18 6 2 2 2 3 2" xfId="25636"/>
    <cellStyle name="Normal 18 6 2 2 2 3 3" xfId="25637"/>
    <cellStyle name="Normal 18 6 2 2 2 3 4" xfId="25638"/>
    <cellStyle name="Normal 18 6 2 2 2 4" xfId="25639"/>
    <cellStyle name="Normal 18 6 2 2 2 5" xfId="25640"/>
    <cellStyle name="Normal 18 6 2 2 2 6" xfId="25641"/>
    <cellStyle name="Normal 18 6 2 2 3" xfId="25642"/>
    <cellStyle name="Normal 18 6 2 2 3 2" xfId="25643"/>
    <cellStyle name="Normal 18 6 2 2 3 2 2" xfId="25644"/>
    <cellStyle name="Normal 18 6 2 2 3 2 3" xfId="25645"/>
    <cellStyle name="Normal 18 6 2 2 3 2 4" xfId="25646"/>
    <cellStyle name="Normal 18 6 2 2 3 3" xfId="25647"/>
    <cellStyle name="Normal 18 6 2 2 3 4" xfId="25648"/>
    <cellStyle name="Normal 18 6 2 2 3 5" xfId="25649"/>
    <cellStyle name="Normal 18 6 2 2 3 6" xfId="25650"/>
    <cellStyle name="Normal 18 6 2 2 4" xfId="25651"/>
    <cellStyle name="Normal 18 6 2 2 4 2" xfId="25652"/>
    <cellStyle name="Normal 18 6 2 2 4 3" xfId="25653"/>
    <cellStyle name="Normal 18 6 2 2 4 4" xfId="25654"/>
    <cellStyle name="Normal 18 6 2 2 5" xfId="25655"/>
    <cellStyle name="Normal 18 6 2 2 6" xfId="25656"/>
    <cellStyle name="Normal 18 6 2 2 7" xfId="25657"/>
    <cellStyle name="Normal 18 6 2 2 8" xfId="25658"/>
    <cellStyle name="Normal 18 6 2 3" xfId="25659"/>
    <cellStyle name="Normal 18 6 2 3 2" xfId="25660"/>
    <cellStyle name="Normal 18 6 2 3 2 2" xfId="25661"/>
    <cellStyle name="Normal 18 6 2 3 2 2 2" xfId="25662"/>
    <cellStyle name="Normal 18 6 2 3 2 2 3" xfId="25663"/>
    <cellStyle name="Normal 18 6 2 3 2 2 4" xfId="25664"/>
    <cellStyle name="Normal 18 6 2 3 2 3" xfId="25665"/>
    <cellStyle name="Normal 18 6 2 3 2 4" xfId="25666"/>
    <cellStyle name="Normal 18 6 2 3 2 5" xfId="25667"/>
    <cellStyle name="Normal 18 6 2 3 3" xfId="25668"/>
    <cellStyle name="Normal 18 6 2 3 3 2" xfId="25669"/>
    <cellStyle name="Normal 18 6 2 3 3 3" xfId="25670"/>
    <cellStyle name="Normal 18 6 2 3 3 4" xfId="25671"/>
    <cellStyle name="Normal 18 6 2 3 4" xfId="25672"/>
    <cellStyle name="Normal 18 6 2 3 5" xfId="25673"/>
    <cellStyle name="Normal 18 6 2 3 6" xfId="25674"/>
    <cellStyle name="Normal 18 6 2 4" xfId="25675"/>
    <cellStyle name="Normal 18 6 2 4 2" xfId="25676"/>
    <cellStyle name="Normal 18 6 2 4 2 2" xfId="25677"/>
    <cellStyle name="Normal 18 6 2 4 2 3" xfId="25678"/>
    <cellStyle name="Normal 18 6 2 4 2 4" xfId="25679"/>
    <cellStyle name="Normal 18 6 2 4 3" xfId="25680"/>
    <cellStyle name="Normal 18 6 2 4 4" xfId="25681"/>
    <cellStyle name="Normal 18 6 2 4 5" xfId="25682"/>
    <cellStyle name="Normal 18 6 2 4 6" xfId="25683"/>
    <cellStyle name="Normal 18 6 2 5" xfId="25684"/>
    <cellStyle name="Normal 18 6 2 5 2" xfId="25685"/>
    <cellStyle name="Normal 18 6 2 5 3" xfId="25686"/>
    <cellStyle name="Normal 18 6 2 5 4" xfId="25687"/>
    <cellStyle name="Normal 18 6 2 6" xfId="25688"/>
    <cellStyle name="Normal 18 6 2 7" xfId="25689"/>
    <cellStyle name="Normal 18 6 2 8" xfId="25690"/>
    <cellStyle name="Normal 18 6 2 9" xfId="25691"/>
    <cellStyle name="Normal 18 6 3" xfId="25692"/>
    <cellStyle name="Normal 18 6 3 2" xfId="25693"/>
    <cellStyle name="Normal 18 6 3 2 2" xfId="25694"/>
    <cellStyle name="Normal 18 6 3 2 2 2" xfId="25695"/>
    <cellStyle name="Normal 18 6 3 2 2 2 2" xfId="25696"/>
    <cellStyle name="Normal 18 6 3 2 2 2 3" xfId="25697"/>
    <cellStyle name="Normal 18 6 3 2 2 2 4" xfId="25698"/>
    <cellStyle name="Normal 18 6 3 2 2 3" xfId="25699"/>
    <cellStyle name="Normal 18 6 3 2 2 4" xfId="25700"/>
    <cellStyle name="Normal 18 6 3 2 2 5" xfId="25701"/>
    <cellStyle name="Normal 18 6 3 2 3" xfId="25702"/>
    <cellStyle name="Normal 18 6 3 2 3 2" xfId="25703"/>
    <cellStyle name="Normal 18 6 3 2 3 3" xfId="25704"/>
    <cellStyle name="Normal 18 6 3 2 3 4" xfId="25705"/>
    <cellStyle name="Normal 18 6 3 2 4" xfId="25706"/>
    <cellStyle name="Normal 18 6 3 2 5" xfId="25707"/>
    <cellStyle name="Normal 18 6 3 2 6" xfId="25708"/>
    <cellStyle name="Normal 18 6 3 3" xfId="25709"/>
    <cellStyle name="Normal 18 6 3 3 2" xfId="25710"/>
    <cellStyle name="Normal 18 6 3 3 2 2" xfId="25711"/>
    <cellStyle name="Normal 18 6 3 3 2 3" xfId="25712"/>
    <cellStyle name="Normal 18 6 3 3 2 4" xfId="25713"/>
    <cellStyle name="Normal 18 6 3 3 3" xfId="25714"/>
    <cellStyle name="Normal 18 6 3 3 4" xfId="25715"/>
    <cellStyle name="Normal 18 6 3 3 5" xfId="25716"/>
    <cellStyle name="Normal 18 6 3 3 6" xfId="25717"/>
    <cellStyle name="Normal 18 6 3 4" xfId="25718"/>
    <cellStyle name="Normal 18 6 3 4 2" xfId="25719"/>
    <cellStyle name="Normal 18 6 3 4 3" xfId="25720"/>
    <cellStyle name="Normal 18 6 3 4 4" xfId="25721"/>
    <cellStyle name="Normal 18 6 3 5" xfId="25722"/>
    <cellStyle name="Normal 18 6 3 6" xfId="25723"/>
    <cellStyle name="Normal 18 6 3 7" xfId="25724"/>
    <cellStyle name="Normal 18 6 3 8" xfId="25725"/>
    <cellStyle name="Normal 18 6 4" xfId="25726"/>
    <cellStyle name="Normal 18 6 4 2" xfId="25727"/>
    <cellStyle name="Normal 18 6 4 2 2" xfId="25728"/>
    <cellStyle name="Normal 18 6 4 2 2 2" xfId="25729"/>
    <cellStyle name="Normal 18 6 4 2 2 3" xfId="25730"/>
    <cellStyle name="Normal 18 6 4 2 2 4" xfId="25731"/>
    <cellStyle name="Normal 18 6 4 2 3" xfId="25732"/>
    <cellStyle name="Normal 18 6 4 2 4" xfId="25733"/>
    <cellStyle name="Normal 18 6 4 2 5" xfId="25734"/>
    <cellStyle name="Normal 18 6 4 3" xfId="25735"/>
    <cellStyle name="Normal 18 6 4 3 2" xfId="25736"/>
    <cellStyle name="Normal 18 6 4 3 3" xfId="25737"/>
    <cellStyle name="Normal 18 6 4 3 4" xfId="25738"/>
    <cellStyle name="Normal 18 6 4 4" xfId="25739"/>
    <cellStyle name="Normal 18 6 4 5" xfId="25740"/>
    <cellStyle name="Normal 18 6 4 6" xfId="25741"/>
    <cellStyle name="Normal 18 6 5" xfId="25742"/>
    <cellStyle name="Normal 18 6 5 2" xfId="25743"/>
    <cellStyle name="Normal 18 6 5 2 2" xfId="25744"/>
    <cellStyle name="Normal 18 6 5 2 3" xfId="25745"/>
    <cellStyle name="Normal 18 6 5 2 4" xfId="25746"/>
    <cellStyle name="Normal 18 6 5 3" xfId="25747"/>
    <cellStyle name="Normal 18 6 5 4" xfId="25748"/>
    <cellStyle name="Normal 18 6 5 5" xfId="25749"/>
    <cellStyle name="Normal 18 6 5 6" xfId="25750"/>
    <cellStyle name="Normal 18 6 6" xfId="25751"/>
    <cellStyle name="Normal 18 6 6 2" xfId="25752"/>
    <cellStyle name="Normal 18 6 6 3" xfId="25753"/>
    <cellStyle name="Normal 18 6 6 4" xfId="25754"/>
    <cellStyle name="Normal 18 6 7" xfId="25755"/>
    <cellStyle name="Normal 18 6 8" xfId="25756"/>
    <cellStyle name="Normal 18 6 9" xfId="25757"/>
    <cellStyle name="Normal 18 7" xfId="25758"/>
    <cellStyle name="Normal 18 7 2" xfId="25759"/>
    <cellStyle name="Normal 18 7 2 2" xfId="25760"/>
    <cellStyle name="Normal 18 7 2 2 2" xfId="25761"/>
    <cellStyle name="Normal 18 7 2 2 2 2" xfId="25762"/>
    <cellStyle name="Normal 18 7 2 2 2 2 2" xfId="25763"/>
    <cellStyle name="Normal 18 7 2 2 2 2 3" xfId="25764"/>
    <cellStyle name="Normal 18 7 2 2 2 2 4" xfId="25765"/>
    <cellStyle name="Normal 18 7 2 2 2 3" xfId="25766"/>
    <cellStyle name="Normal 18 7 2 2 2 4" xfId="25767"/>
    <cellStyle name="Normal 18 7 2 2 2 5" xfId="25768"/>
    <cellStyle name="Normal 18 7 2 2 3" xfId="25769"/>
    <cellStyle name="Normal 18 7 2 2 3 2" xfId="25770"/>
    <cellStyle name="Normal 18 7 2 2 3 3" xfId="25771"/>
    <cellStyle name="Normal 18 7 2 2 3 4" xfId="25772"/>
    <cellStyle name="Normal 18 7 2 2 4" xfId="25773"/>
    <cellStyle name="Normal 18 7 2 2 5" xfId="25774"/>
    <cellStyle name="Normal 18 7 2 2 6" xfId="25775"/>
    <cellStyle name="Normal 18 7 2 3" xfId="25776"/>
    <cellStyle name="Normal 18 7 2 3 2" xfId="25777"/>
    <cellStyle name="Normal 18 7 2 3 2 2" xfId="25778"/>
    <cellStyle name="Normal 18 7 2 3 2 3" xfId="25779"/>
    <cellStyle name="Normal 18 7 2 3 2 4" xfId="25780"/>
    <cellStyle name="Normal 18 7 2 3 3" xfId="25781"/>
    <cellStyle name="Normal 18 7 2 3 4" xfId="25782"/>
    <cellStyle name="Normal 18 7 2 3 5" xfId="25783"/>
    <cellStyle name="Normal 18 7 2 3 6" xfId="25784"/>
    <cellStyle name="Normal 18 7 2 4" xfId="25785"/>
    <cellStyle name="Normal 18 7 2 4 2" xfId="25786"/>
    <cellStyle name="Normal 18 7 2 4 3" xfId="25787"/>
    <cellStyle name="Normal 18 7 2 4 4" xfId="25788"/>
    <cellStyle name="Normal 18 7 2 5" xfId="25789"/>
    <cellStyle name="Normal 18 7 2 6" xfId="25790"/>
    <cellStyle name="Normal 18 7 2 7" xfId="25791"/>
    <cellStyle name="Normal 18 7 2 8" xfId="25792"/>
    <cellStyle name="Normal 18 7 3" xfId="25793"/>
    <cellStyle name="Normal 18 7 3 2" xfId="25794"/>
    <cellStyle name="Normal 18 7 3 2 2" xfId="25795"/>
    <cellStyle name="Normal 18 7 3 2 2 2" xfId="25796"/>
    <cellStyle name="Normal 18 7 3 2 2 3" xfId="25797"/>
    <cellStyle name="Normal 18 7 3 2 2 4" xfId="25798"/>
    <cellStyle name="Normal 18 7 3 2 3" xfId="25799"/>
    <cellStyle name="Normal 18 7 3 2 4" xfId="25800"/>
    <cellStyle name="Normal 18 7 3 2 5" xfId="25801"/>
    <cellStyle name="Normal 18 7 3 3" xfId="25802"/>
    <cellStyle name="Normal 18 7 3 3 2" xfId="25803"/>
    <cellStyle name="Normal 18 7 3 3 3" xfId="25804"/>
    <cellStyle name="Normal 18 7 3 3 4" xfId="25805"/>
    <cellStyle name="Normal 18 7 3 4" xfId="25806"/>
    <cellStyle name="Normal 18 7 3 5" xfId="25807"/>
    <cellStyle name="Normal 18 7 3 6" xfId="25808"/>
    <cellStyle name="Normal 18 7 4" xfId="25809"/>
    <cellStyle name="Normal 18 7 4 2" xfId="25810"/>
    <cellStyle name="Normal 18 7 4 2 2" xfId="25811"/>
    <cellStyle name="Normal 18 7 4 2 3" xfId="25812"/>
    <cellStyle name="Normal 18 7 4 2 4" xfId="25813"/>
    <cellStyle name="Normal 18 7 4 3" xfId="25814"/>
    <cellStyle name="Normal 18 7 4 4" xfId="25815"/>
    <cellStyle name="Normal 18 7 4 5" xfId="25816"/>
    <cellStyle name="Normal 18 7 4 6" xfId="25817"/>
    <cellStyle name="Normal 18 7 5" xfId="25818"/>
    <cellStyle name="Normal 18 7 5 2" xfId="25819"/>
    <cellStyle name="Normal 18 7 5 3" xfId="25820"/>
    <cellStyle name="Normal 18 7 5 4" xfId="25821"/>
    <cellStyle name="Normal 18 7 6" xfId="25822"/>
    <cellStyle name="Normal 18 7 7" xfId="25823"/>
    <cellStyle name="Normal 18 7 8" xfId="25824"/>
    <cellStyle name="Normal 18 7 9" xfId="25825"/>
    <cellStyle name="Normal 18 8" xfId="25826"/>
    <cellStyle name="Normal 18 8 2" xfId="25827"/>
    <cellStyle name="Normal 18 8 2 2" xfId="25828"/>
    <cellStyle name="Normal 18 8 2 2 2" xfId="25829"/>
    <cellStyle name="Normal 18 8 2 2 2 2" xfId="25830"/>
    <cellStyle name="Normal 18 8 2 2 2 2 2" xfId="25831"/>
    <cellStyle name="Normal 18 8 2 2 2 2 3" xfId="25832"/>
    <cellStyle name="Normal 18 8 2 2 2 2 4" xfId="25833"/>
    <cellStyle name="Normal 18 8 2 2 2 3" xfId="25834"/>
    <cellStyle name="Normal 18 8 2 2 2 4" xfId="25835"/>
    <cellStyle name="Normal 18 8 2 2 2 5" xfId="25836"/>
    <cellStyle name="Normal 18 8 2 2 3" xfId="25837"/>
    <cellStyle name="Normal 18 8 2 2 3 2" xfId="25838"/>
    <cellStyle name="Normal 18 8 2 2 3 3" xfId="25839"/>
    <cellStyle name="Normal 18 8 2 2 3 4" xfId="25840"/>
    <cellStyle name="Normal 18 8 2 2 4" xfId="25841"/>
    <cellStyle name="Normal 18 8 2 2 5" xfId="25842"/>
    <cellStyle name="Normal 18 8 2 2 6" xfId="25843"/>
    <cellStyle name="Normal 18 8 2 3" xfId="25844"/>
    <cellStyle name="Normal 18 8 2 3 2" xfId="25845"/>
    <cellStyle name="Normal 18 8 2 3 2 2" xfId="25846"/>
    <cellStyle name="Normal 18 8 2 3 2 3" xfId="25847"/>
    <cellStyle name="Normal 18 8 2 3 2 4" xfId="25848"/>
    <cellStyle name="Normal 18 8 2 3 3" xfId="25849"/>
    <cellStyle name="Normal 18 8 2 3 4" xfId="25850"/>
    <cellStyle name="Normal 18 8 2 3 5" xfId="25851"/>
    <cellStyle name="Normal 18 8 2 3 6" xfId="25852"/>
    <cellStyle name="Normal 18 8 2 4" xfId="25853"/>
    <cellStyle name="Normal 18 8 2 4 2" xfId="25854"/>
    <cellStyle name="Normal 18 8 2 4 3" xfId="25855"/>
    <cellStyle name="Normal 18 8 2 4 4" xfId="25856"/>
    <cellStyle name="Normal 18 8 2 5" xfId="25857"/>
    <cellStyle name="Normal 18 8 2 6" xfId="25858"/>
    <cellStyle name="Normal 18 8 2 7" xfId="25859"/>
    <cellStyle name="Normal 18 8 2 8" xfId="25860"/>
    <cellStyle name="Normal 18 8 3" xfId="25861"/>
    <cellStyle name="Normal 18 8 3 2" xfId="25862"/>
    <cellStyle name="Normal 18 8 3 2 2" xfId="25863"/>
    <cellStyle name="Normal 18 8 3 2 2 2" xfId="25864"/>
    <cellStyle name="Normal 18 8 3 2 2 3" xfId="25865"/>
    <cellStyle name="Normal 18 8 3 2 2 4" xfId="25866"/>
    <cellStyle name="Normal 18 8 3 2 3" xfId="25867"/>
    <cellStyle name="Normal 18 8 3 2 4" xfId="25868"/>
    <cellStyle name="Normal 18 8 3 2 5" xfId="25869"/>
    <cellStyle name="Normal 18 8 3 3" xfId="25870"/>
    <cellStyle name="Normal 18 8 3 3 2" xfId="25871"/>
    <cellStyle name="Normal 18 8 3 3 3" xfId="25872"/>
    <cellStyle name="Normal 18 8 3 3 4" xfId="25873"/>
    <cellStyle name="Normal 18 8 3 4" xfId="25874"/>
    <cellStyle name="Normal 18 8 3 5" xfId="25875"/>
    <cellStyle name="Normal 18 8 3 6" xfId="25876"/>
    <cellStyle name="Normal 18 8 4" xfId="25877"/>
    <cellStyle name="Normal 18 8 4 2" xfId="25878"/>
    <cellStyle name="Normal 18 8 4 2 2" xfId="25879"/>
    <cellStyle name="Normal 18 8 4 2 3" xfId="25880"/>
    <cellStyle name="Normal 18 8 4 2 4" xfId="25881"/>
    <cellStyle name="Normal 18 8 4 3" xfId="25882"/>
    <cellStyle name="Normal 18 8 4 4" xfId="25883"/>
    <cellStyle name="Normal 18 8 4 5" xfId="25884"/>
    <cellStyle name="Normal 18 8 4 6" xfId="25885"/>
    <cellStyle name="Normal 18 8 5" xfId="25886"/>
    <cellStyle name="Normal 18 8 5 2" xfId="25887"/>
    <cellStyle name="Normal 18 8 5 3" xfId="25888"/>
    <cellStyle name="Normal 18 8 5 4" xfId="25889"/>
    <cellStyle name="Normal 18 8 6" xfId="25890"/>
    <cellStyle name="Normal 18 8 7" xfId="25891"/>
    <cellStyle name="Normal 18 8 8" xfId="25892"/>
    <cellStyle name="Normal 18 8 9" xfId="25893"/>
    <cellStyle name="Normal 18 9" xfId="25894"/>
    <cellStyle name="Normal 18 9 2" xfId="25895"/>
    <cellStyle name="Normal 18 9 2 2" xfId="25896"/>
    <cellStyle name="Normal 18 9 2 2 2" xfId="25897"/>
    <cellStyle name="Normal 18 9 2 2 3" xfId="25898"/>
    <cellStyle name="Normal 18 9 2 2 4" xfId="25899"/>
    <cellStyle name="Normal 18 9 2 3" xfId="25900"/>
    <cellStyle name="Normal 18 9 2 4" xfId="25901"/>
    <cellStyle name="Normal 18 9 2 5" xfId="25902"/>
    <cellStyle name="Normal 18 9 2 6" xfId="25903"/>
    <cellStyle name="Normal 18 9 3" xfId="25904"/>
    <cellStyle name="Normal 18 9 3 2" xfId="25905"/>
    <cellStyle name="Normal 18 9 3 3" xfId="25906"/>
    <cellStyle name="Normal 18 9 3 4" xfId="25907"/>
    <cellStyle name="Normal 18 9 4" xfId="25908"/>
    <cellStyle name="Normal 18 9 5" xfId="25909"/>
    <cellStyle name="Normal 18 9 6" xfId="25910"/>
    <cellStyle name="Normal 18 9 7" xfId="25911"/>
    <cellStyle name="Normal 18_Rec Tributaria" xfId="25912"/>
    <cellStyle name="Normal 180" xfId="61839"/>
    <cellStyle name="Normal 1800" xfId="61840"/>
    <cellStyle name="Normal 1801" xfId="61841"/>
    <cellStyle name="Normal 1802" xfId="61842"/>
    <cellStyle name="Normal 1803" xfId="61843"/>
    <cellStyle name="Normal 1804" xfId="61844"/>
    <cellStyle name="Normal 1805" xfId="61845"/>
    <cellStyle name="Normal 1806" xfId="61846"/>
    <cellStyle name="Normal 1807" xfId="61847"/>
    <cellStyle name="Normal 1808" xfId="61848"/>
    <cellStyle name="Normal 1809" xfId="61849"/>
    <cellStyle name="Normal 181" xfId="61850"/>
    <cellStyle name="Normal 1810" xfId="61851"/>
    <cellStyle name="Normal 1811" xfId="61852"/>
    <cellStyle name="Normal 1812" xfId="61853"/>
    <cellStyle name="Normal 1813" xfId="61854"/>
    <cellStyle name="Normal 1814" xfId="61855"/>
    <cellStyle name="Normal 1815" xfId="61856"/>
    <cellStyle name="Normal 1816" xfId="61857"/>
    <cellStyle name="Normal 1817" xfId="61858"/>
    <cellStyle name="Normal 1818" xfId="61859"/>
    <cellStyle name="Normal 1819" xfId="61860"/>
    <cellStyle name="Normal 182" xfId="61861"/>
    <cellStyle name="Normal 1820" xfId="61862"/>
    <cellStyle name="Normal 1821" xfId="61863"/>
    <cellStyle name="Normal 1822" xfId="61864"/>
    <cellStyle name="Normal 1823" xfId="61865"/>
    <cellStyle name="Normal 1824" xfId="61866"/>
    <cellStyle name="Normal 1825" xfId="61867"/>
    <cellStyle name="Normal 1826" xfId="61868"/>
    <cellStyle name="Normal 1827" xfId="61869"/>
    <cellStyle name="Normal 1828" xfId="61870"/>
    <cellStyle name="Normal 1829" xfId="61871"/>
    <cellStyle name="Normal 183" xfId="61872"/>
    <cellStyle name="Normal 1830" xfId="61873"/>
    <cellStyle name="Normal 1831" xfId="61874"/>
    <cellStyle name="Normal 1832" xfId="61875"/>
    <cellStyle name="Normal 1833" xfId="61876"/>
    <cellStyle name="Normal 1834" xfId="61877"/>
    <cellStyle name="Normal 1835" xfId="61878"/>
    <cellStyle name="Normal 1836" xfId="61879"/>
    <cellStyle name="Normal 1837" xfId="61880"/>
    <cellStyle name="Normal 1838" xfId="61881"/>
    <cellStyle name="Normal 1839" xfId="61882"/>
    <cellStyle name="Normal 184" xfId="61883"/>
    <cellStyle name="Normal 1840" xfId="61884"/>
    <cellStyle name="Normal 1841" xfId="61885"/>
    <cellStyle name="Normal 1842" xfId="61886"/>
    <cellStyle name="Normal 1843" xfId="61887"/>
    <cellStyle name="Normal 1844" xfId="61888"/>
    <cellStyle name="Normal 1845" xfId="61889"/>
    <cellStyle name="Normal 1846" xfId="61890"/>
    <cellStyle name="Normal 1847" xfId="61891"/>
    <cellStyle name="Normal 1848" xfId="61892"/>
    <cellStyle name="Normal 1849" xfId="61893"/>
    <cellStyle name="Normal 185" xfId="61894"/>
    <cellStyle name="Normal 1850" xfId="61895"/>
    <cellStyle name="Normal 1851" xfId="61896"/>
    <cellStyle name="Normal 1852" xfId="61897"/>
    <cellStyle name="Normal 1853" xfId="61898"/>
    <cellStyle name="Normal 1854" xfId="61899"/>
    <cellStyle name="Normal 1855" xfId="61900"/>
    <cellStyle name="Normal 1856" xfId="61901"/>
    <cellStyle name="Normal 1857" xfId="61902"/>
    <cellStyle name="Normal 1858" xfId="61903"/>
    <cellStyle name="Normal 1859" xfId="61904"/>
    <cellStyle name="Normal 186" xfId="61905"/>
    <cellStyle name="Normal 1860" xfId="61906"/>
    <cellStyle name="Normal 1861" xfId="61907"/>
    <cellStyle name="Normal 1862" xfId="61908"/>
    <cellStyle name="Normal 1863" xfId="61909"/>
    <cellStyle name="Normal 1864" xfId="61910"/>
    <cellStyle name="Normal 1865" xfId="61911"/>
    <cellStyle name="Normal 1866" xfId="61912"/>
    <cellStyle name="Normal 1867" xfId="61913"/>
    <cellStyle name="Normal 1868" xfId="61914"/>
    <cellStyle name="Normal 1869" xfId="61915"/>
    <cellStyle name="Normal 187" xfId="61916"/>
    <cellStyle name="Normal 1870" xfId="61917"/>
    <cellStyle name="Normal 1871" xfId="61918"/>
    <cellStyle name="Normal 1872" xfId="61919"/>
    <cellStyle name="Normal 1873" xfId="61920"/>
    <cellStyle name="Normal 1874" xfId="61921"/>
    <cellStyle name="Normal 1875" xfId="61922"/>
    <cellStyle name="Normal 1876" xfId="61923"/>
    <cellStyle name="Normal 1877" xfId="61924"/>
    <cellStyle name="Normal 1878" xfId="61925"/>
    <cellStyle name="Normal 1879" xfId="61926"/>
    <cellStyle name="Normal 188" xfId="61927"/>
    <cellStyle name="Normal 1880" xfId="61928"/>
    <cellStyle name="Normal 1881" xfId="61929"/>
    <cellStyle name="Normal 1882" xfId="61930"/>
    <cellStyle name="Normal 1883" xfId="61931"/>
    <cellStyle name="Normal 1884" xfId="61932"/>
    <cellStyle name="Normal 1885" xfId="61933"/>
    <cellStyle name="Normal 1886" xfId="61934"/>
    <cellStyle name="Normal 1887" xfId="61935"/>
    <cellStyle name="Normal 1888" xfId="61936"/>
    <cellStyle name="Normal 1889" xfId="61937"/>
    <cellStyle name="Normal 189" xfId="61938"/>
    <cellStyle name="Normal 1890" xfId="61939"/>
    <cellStyle name="Normal 1891" xfId="61940"/>
    <cellStyle name="Normal 1892" xfId="61941"/>
    <cellStyle name="Normal 1893" xfId="61942"/>
    <cellStyle name="Normal 1894" xfId="61943"/>
    <cellStyle name="Normal 1895" xfId="61944"/>
    <cellStyle name="Normal 1896" xfId="61945"/>
    <cellStyle name="Normal 1897" xfId="61946"/>
    <cellStyle name="Normal 1898" xfId="61947"/>
    <cellStyle name="Normal 1899" xfId="61948"/>
    <cellStyle name="Normal 19" xfId="25913"/>
    <cellStyle name="Normal 19 10" xfId="25914"/>
    <cellStyle name="Normal 19 10 2" xfId="25915"/>
    <cellStyle name="Normal 19 10 2 2" xfId="25916"/>
    <cellStyle name="Normal 19 10 2 2 2" xfId="25917"/>
    <cellStyle name="Normal 19 10 2 2 2 2" xfId="25918"/>
    <cellStyle name="Normal 19 10 2 2 2 2 2" xfId="25919"/>
    <cellStyle name="Normal 19 10 2 2 2 2 3" xfId="25920"/>
    <cellStyle name="Normal 19 10 2 2 2 2 4" xfId="25921"/>
    <cellStyle name="Normal 19 10 2 2 2 3" xfId="25922"/>
    <cellStyle name="Normal 19 10 2 2 2 4" xfId="25923"/>
    <cellStyle name="Normal 19 10 2 2 2 5" xfId="25924"/>
    <cellStyle name="Normal 19 10 2 2 3" xfId="25925"/>
    <cellStyle name="Normal 19 10 2 2 3 2" xfId="25926"/>
    <cellStyle name="Normal 19 10 2 2 3 3" xfId="25927"/>
    <cellStyle name="Normal 19 10 2 2 3 4" xfId="25928"/>
    <cellStyle name="Normal 19 10 2 2 4" xfId="25929"/>
    <cellStyle name="Normal 19 10 2 2 5" xfId="25930"/>
    <cellStyle name="Normal 19 10 2 2 6" xfId="25931"/>
    <cellStyle name="Normal 19 10 2 3" xfId="25932"/>
    <cellStyle name="Normal 19 10 2 3 2" xfId="25933"/>
    <cellStyle name="Normal 19 10 2 3 2 2" xfId="25934"/>
    <cellStyle name="Normal 19 10 2 3 2 3" xfId="25935"/>
    <cellStyle name="Normal 19 10 2 3 2 4" xfId="25936"/>
    <cellStyle name="Normal 19 10 2 3 3" xfId="25937"/>
    <cellStyle name="Normal 19 10 2 3 4" xfId="25938"/>
    <cellStyle name="Normal 19 10 2 3 5" xfId="25939"/>
    <cellStyle name="Normal 19 10 2 3 6" xfId="25940"/>
    <cellStyle name="Normal 19 10 2 4" xfId="25941"/>
    <cellStyle name="Normal 19 10 2 4 2" xfId="25942"/>
    <cellStyle name="Normal 19 10 2 4 3" xfId="25943"/>
    <cellStyle name="Normal 19 10 2 4 4" xfId="25944"/>
    <cellStyle name="Normal 19 10 2 5" xfId="25945"/>
    <cellStyle name="Normal 19 10 2 6" xfId="25946"/>
    <cellStyle name="Normal 19 10 2 7" xfId="25947"/>
    <cellStyle name="Normal 19 10 2 8" xfId="25948"/>
    <cellStyle name="Normal 19 10 3" xfId="25949"/>
    <cellStyle name="Normal 19 10 3 2" xfId="25950"/>
    <cellStyle name="Normal 19 10 3 2 2" xfId="25951"/>
    <cellStyle name="Normal 19 10 3 2 2 2" xfId="25952"/>
    <cellStyle name="Normal 19 10 3 2 2 3" xfId="25953"/>
    <cellStyle name="Normal 19 10 3 2 2 4" xfId="25954"/>
    <cellStyle name="Normal 19 10 3 2 3" xfId="25955"/>
    <cellStyle name="Normal 19 10 3 2 4" xfId="25956"/>
    <cellStyle name="Normal 19 10 3 2 5" xfId="25957"/>
    <cellStyle name="Normal 19 10 3 3" xfId="25958"/>
    <cellStyle name="Normal 19 10 3 3 2" xfId="25959"/>
    <cellStyle name="Normal 19 10 3 3 3" xfId="25960"/>
    <cellStyle name="Normal 19 10 3 3 4" xfId="25961"/>
    <cellStyle name="Normal 19 10 3 4" xfId="25962"/>
    <cellStyle name="Normal 19 10 3 5" xfId="25963"/>
    <cellStyle name="Normal 19 10 3 6" xfId="25964"/>
    <cellStyle name="Normal 19 10 4" xfId="25965"/>
    <cellStyle name="Normal 19 10 4 2" xfId="25966"/>
    <cellStyle name="Normal 19 10 4 2 2" xfId="25967"/>
    <cellStyle name="Normal 19 10 4 2 3" xfId="25968"/>
    <cellStyle name="Normal 19 10 4 2 4" xfId="25969"/>
    <cellStyle name="Normal 19 10 4 3" xfId="25970"/>
    <cellStyle name="Normal 19 10 4 4" xfId="25971"/>
    <cellStyle name="Normal 19 10 4 5" xfId="25972"/>
    <cellStyle name="Normal 19 10 4 6" xfId="25973"/>
    <cellStyle name="Normal 19 10 5" xfId="25974"/>
    <cellStyle name="Normal 19 10 5 2" xfId="25975"/>
    <cellStyle name="Normal 19 10 5 3" xfId="25976"/>
    <cellStyle name="Normal 19 10 5 4" xfId="25977"/>
    <cellStyle name="Normal 19 10 6" xfId="25978"/>
    <cellStyle name="Normal 19 10 7" xfId="25979"/>
    <cellStyle name="Normal 19 10 8" xfId="25980"/>
    <cellStyle name="Normal 19 10 9" xfId="25981"/>
    <cellStyle name="Normal 19 11" xfId="25982"/>
    <cellStyle name="Normal 19 11 2" xfId="25983"/>
    <cellStyle name="Normal 19 11 2 2" xfId="25984"/>
    <cellStyle name="Normal 19 11 2 2 2" xfId="25985"/>
    <cellStyle name="Normal 19 11 2 2 2 2" xfId="25986"/>
    <cellStyle name="Normal 19 11 2 2 2 2 2" xfId="25987"/>
    <cellStyle name="Normal 19 11 2 2 2 2 3" xfId="25988"/>
    <cellStyle name="Normal 19 11 2 2 2 2 4" xfId="25989"/>
    <cellStyle name="Normal 19 11 2 2 2 3" xfId="25990"/>
    <cellStyle name="Normal 19 11 2 2 2 4" xfId="25991"/>
    <cellStyle name="Normal 19 11 2 2 2 5" xfId="25992"/>
    <cellStyle name="Normal 19 11 2 2 3" xfId="25993"/>
    <cellStyle name="Normal 19 11 2 2 3 2" xfId="25994"/>
    <cellStyle name="Normal 19 11 2 2 3 3" xfId="25995"/>
    <cellStyle name="Normal 19 11 2 2 3 4" xfId="25996"/>
    <cellStyle name="Normal 19 11 2 2 4" xfId="25997"/>
    <cellStyle name="Normal 19 11 2 2 5" xfId="25998"/>
    <cellStyle name="Normal 19 11 2 2 6" xfId="25999"/>
    <cellStyle name="Normal 19 11 2 3" xfId="26000"/>
    <cellStyle name="Normal 19 11 2 3 2" xfId="26001"/>
    <cellStyle name="Normal 19 11 2 3 2 2" xfId="26002"/>
    <cellStyle name="Normal 19 11 2 3 2 3" xfId="26003"/>
    <cellStyle name="Normal 19 11 2 3 2 4" xfId="26004"/>
    <cellStyle name="Normal 19 11 2 3 3" xfId="26005"/>
    <cellStyle name="Normal 19 11 2 3 4" xfId="26006"/>
    <cellStyle name="Normal 19 11 2 3 5" xfId="26007"/>
    <cellStyle name="Normal 19 11 2 3 6" xfId="26008"/>
    <cellStyle name="Normal 19 11 2 4" xfId="26009"/>
    <cellStyle name="Normal 19 11 2 4 2" xfId="26010"/>
    <cellStyle name="Normal 19 11 2 4 3" xfId="26011"/>
    <cellStyle name="Normal 19 11 2 4 4" xfId="26012"/>
    <cellStyle name="Normal 19 11 2 5" xfId="26013"/>
    <cellStyle name="Normal 19 11 2 6" xfId="26014"/>
    <cellStyle name="Normal 19 11 2 7" xfId="26015"/>
    <cellStyle name="Normal 19 11 2 8" xfId="26016"/>
    <cellStyle name="Normal 19 11 3" xfId="26017"/>
    <cellStyle name="Normal 19 11 3 2" xfId="26018"/>
    <cellStyle name="Normal 19 11 3 2 2" xfId="26019"/>
    <cellStyle name="Normal 19 11 3 2 2 2" xfId="26020"/>
    <cellStyle name="Normal 19 11 3 2 2 3" xfId="26021"/>
    <cellStyle name="Normal 19 11 3 2 2 4" xfId="26022"/>
    <cellStyle name="Normal 19 11 3 2 3" xfId="26023"/>
    <cellStyle name="Normal 19 11 3 2 4" xfId="26024"/>
    <cellStyle name="Normal 19 11 3 2 5" xfId="26025"/>
    <cellStyle name="Normal 19 11 3 3" xfId="26026"/>
    <cellStyle name="Normal 19 11 3 3 2" xfId="26027"/>
    <cellStyle name="Normal 19 11 3 3 3" xfId="26028"/>
    <cellStyle name="Normal 19 11 3 3 4" xfId="26029"/>
    <cellStyle name="Normal 19 11 3 4" xfId="26030"/>
    <cellStyle name="Normal 19 11 3 5" xfId="26031"/>
    <cellStyle name="Normal 19 11 3 6" xfId="26032"/>
    <cellStyle name="Normal 19 11 4" xfId="26033"/>
    <cellStyle name="Normal 19 11 4 2" xfId="26034"/>
    <cellStyle name="Normal 19 11 4 2 2" xfId="26035"/>
    <cellStyle name="Normal 19 11 4 2 3" xfId="26036"/>
    <cellStyle name="Normal 19 11 4 2 4" xfId="26037"/>
    <cellStyle name="Normal 19 11 4 3" xfId="26038"/>
    <cellStyle name="Normal 19 11 4 4" xfId="26039"/>
    <cellStyle name="Normal 19 11 4 5" xfId="26040"/>
    <cellStyle name="Normal 19 11 4 6" xfId="26041"/>
    <cellStyle name="Normal 19 11 5" xfId="26042"/>
    <cellStyle name="Normal 19 11 5 2" xfId="26043"/>
    <cellStyle name="Normal 19 11 5 3" xfId="26044"/>
    <cellStyle name="Normal 19 11 5 4" xfId="26045"/>
    <cellStyle name="Normal 19 11 6" xfId="26046"/>
    <cellStyle name="Normal 19 11 7" xfId="26047"/>
    <cellStyle name="Normal 19 11 8" xfId="26048"/>
    <cellStyle name="Normal 19 11 9" xfId="26049"/>
    <cellStyle name="Normal 19 12" xfId="26050"/>
    <cellStyle name="Normal 19 12 2" xfId="26051"/>
    <cellStyle name="Normal 19 12 2 2" xfId="26052"/>
    <cellStyle name="Normal 19 12 2 2 2" xfId="26053"/>
    <cellStyle name="Normal 19 12 2 2 2 2" xfId="26054"/>
    <cellStyle name="Normal 19 12 2 2 2 2 2" xfId="26055"/>
    <cellStyle name="Normal 19 12 2 2 2 2 3" xfId="26056"/>
    <cellStyle name="Normal 19 12 2 2 2 2 4" xfId="26057"/>
    <cellStyle name="Normal 19 12 2 2 2 3" xfId="26058"/>
    <cellStyle name="Normal 19 12 2 2 2 4" xfId="26059"/>
    <cellStyle name="Normal 19 12 2 2 2 5" xfId="26060"/>
    <cellStyle name="Normal 19 12 2 2 3" xfId="26061"/>
    <cellStyle name="Normal 19 12 2 2 3 2" xfId="26062"/>
    <cellStyle name="Normal 19 12 2 2 3 3" xfId="26063"/>
    <cellStyle name="Normal 19 12 2 2 3 4" xfId="26064"/>
    <cellStyle name="Normal 19 12 2 2 4" xfId="26065"/>
    <cellStyle name="Normal 19 12 2 2 5" xfId="26066"/>
    <cellStyle name="Normal 19 12 2 2 6" xfId="26067"/>
    <cellStyle name="Normal 19 12 2 3" xfId="26068"/>
    <cellStyle name="Normal 19 12 2 3 2" xfId="26069"/>
    <cellStyle name="Normal 19 12 2 3 2 2" xfId="26070"/>
    <cellStyle name="Normal 19 12 2 3 2 3" xfId="26071"/>
    <cellStyle name="Normal 19 12 2 3 2 4" xfId="26072"/>
    <cellStyle name="Normal 19 12 2 3 3" xfId="26073"/>
    <cellStyle name="Normal 19 12 2 3 4" xfId="26074"/>
    <cellStyle name="Normal 19 12 2 3 5" xfId="26075"/>
    <cellStyle name="Normal 19 12 2 3 6" xfId="26076"/>
    <cellStyle name="Normal 19 12 2 4" xfId="26077"/>
    <cellStyle name="Normal 19 12 2 4 2" xfId="26078"/>
    <cellStyle name="Normal 19 12 2 4 3" xfId="26079"/>
    <cellStyle name="Normal 19 12 2 4 4" xfId="26080"/>
    <cellStyle name="Normal 19 12 2 5" xfId="26081"/>
    <cellStyle name="Normal 19 12 2 6" xfId="26082"/>
    <cellStyle name="Normal 19 12 2 7" xfId="26083"/>
    <cellStyle name="Normal 19 12 2 8" xfId="26084"/>
    <cellStyle name="Normal 19 12 3" xfId="26085"/>
    <cellStyle name="Normal 19 12 3 2" xfId="26086"/>
    <cellStyle name="Normal 19 12 3 2 2" xfId="26087"/>
    <cellStyle name="Normal 19 12 3 2 2 2" xfId="26088"/>
    <cellStyle name="Normal 19 12 3 2 2 3" xfId="26089"/>
    <cellStyle name="Normal 19 12 3 2 2 4" xfId="26090"/>
    <cellStyle name="Normal 19 12 3 2 3" xfId="26091"/>
    <cellStyle name="Normal 19 12 3 2 4" xfId="26092"/>
    <cellStyle name="Normal 19 12 3 2 5" xfId="26093"/>
    <cellStyle name="Normal 19 12 3 3" xfId="26094"/>
    <cellStyle name="Normal 19 12 3 3 2" xfId="26095"/>
    <cellStyle name="Normal 19 12 3 3 3" xfId="26096"/>
    <cellStyle name="Normal 19 12 3 3 4" xfId="26097"/>
    <cellStyle name="Normal 19 12 3 4" xfId="26098"/>
    <cellStyle name="Normal 19 12 3 5" xfId="26099"/>
    <cellStyle name="Normal 19 12 3 6" xfId="26100"/>
    <cellStyle name="Normal 19 12 4" xfId="26101"/>
    <cellStyle name="Normal 19 12 4 2" xfId="26102"/>
    <cellStyle name="Normal 19 12 4 2 2" xfId="26103"/>
    <cellStyle name="Normal 19 12 4 2 3" xfId="26104"/>
    <cellStyle name="Normal 19 12 4 2 4" xfId="26105"/>
    <cellStyle name="Normal 19 12 4 3" xfId="26106"/>
    <cellStyle name="Normal 19 12 4 4" xfId="26107"/>
    <cellStyle name="Normal 19 12 4 5" xfId="26108"/>
    <cellStyle name="Normal 19 12 4 6" xfId="26109"/>
    <cellStyle name="Normal 19 12 5" xfId="26110"/>
    <cellStyle name="Normal 19 12 5 2" xfId="26111"/>
    <cellStyle name="Normal 19 12 5 3" xfId="26112"/>
    <cellStyle name="Normal 19 12 5 4" xfId="26113"/>
    <cellStyle name="Normal 19 12 6" xfId="26114"/>
    <cellStyle name="Normal 19 12 7" xfId="26115"/>
    <cellStyle name="Normal 19 12 8" xfId="26116"/>
    <cellStyle name="Normal 19 12 9" xfId="26117"/>
    <cellStyle name="Normal 19 13" xfId="26118"/>
    <cellStyle name="Normal 19 13 2" xfId="26119"/>
    <cellStyle name="Normal 19 13 2 2" xfId="26120"/>
    <cellStyle name="Normal 19 13 2 2 2" xfId="26121"/>
    <cellStyle name="Normal 19 13 2 2 3" xfId="26122"/>
    <cellStyle name="Normal 19 13 2 2 4" xfId="26123"/>
    <cellStyle name="Normal 19 13 2 3" xfId="26124"/>
    <cellStyle name="Normal 19 13 2 4" xfId="26125"/>
    <cellStyle name="Normal 19 13 2 5" xfId="26126"/>
    <cellStyle name="Normal 19 13 2 6" xfId="26127"/>
    <cellStyle name="Normal 19 13 3" xfId="26128"/>
    <cellStyle name="Normal 19 13 3 2" xfId="26129"/>
    <cellStyle name="Normal 19 13 3 3" xfId="26130"/>
    <cellStyle name="Normal 19 13 3 4" xfId="26131"/>
    <cellStyle name="Normal 19 13 4" xfId="26132"/>
    <cellStyle name="Normal 19 13 5" xfId="26133"/>
    <cellStyle name="Normal 19 13 6" xfId="26134"/>
    <cellStyle name="Normal 19 13 7" xfId="26135"/>
    <cellStyle name="Normal 19 14" xfId="26136"/>
    <cellStyle name="Normal 19 14 2" xfId="26137"/>
    <cellStyle name="Normal 19 14 2 2" xfId="61949"/>
    <cellStyle name="Normal 19 14 3" xfId="26138"/>
    <cellStyle name="Normal 19 14 4" xfId="26139"/>
    <cellStyle name="Normal 19 14 5" xfId="26140"/>
    <cellStyle name="Normal 19 15" xfId="26141"/>
    <cellStyle name="Normal 19 15 2" xfId="26142"/>
    <cellStyle name="Normal 19 15 2 2" xfId="61950"/>
    <cellStyle name="Normal 19 15 3" xfId="61951"/>
    <cellStyle name="Normal 19 16" xfId="26143"/>
    <cellStyle name="Normal 19 16 2" xfId="26144"/>
    <cellStyle name="Normal 19 16 2 2" xfId="61952"/>
    <cellStyle name="Normal 19 16 3" xfId="61953"/>
    <cellStyle name="Normal 19 17" xfId="26145"/>
    <cellStyle name="Normal 19 2" xfId="26146"/>
    <cellStyle name="Normal 19 2 10" xfId="26147"/>
    <cellStyle name="Normal 19 2 10 2" xfId="26148"/>
    <cellStyle name="Normal 19 2 10 2 2" xfId="26149"/>
    <cellStyle name="Normal 19 2 10 2 2 2" xfId="26150"/>
    <cellStyle name="Normal 19 2 10 2 2 3" xfId="26151"/>
    <cellStyle name="Normal 19 2 10 2 2 4" xfId="26152"/>
    <cellStyle name="Normal 19 2 10 2 3" xfId="26153"/>
    <cellStyle name="Normal 19 2 10 2 4" xfId="26154"/>
    <cellStyle name="Normal 19 2 10 2 5" xfId="26155"/>
    <cellStyle name="Normal 19 2 10 2 6" xfId="26156"/>
    <cellStyle name="Normal 19 2 10 3" xfId="26157"/>
    <cellStyle name="Normal 19 2 10 3 2" xfId="26158"/>
    <cellStyle name="Normal 19 2 10 3 3" xfId="26159"/>
    <cellStyle name="Normal 19 2 10 3 4" xfId="26160"/>
    <cellStyle name="Normal 19 2 10 4" xfId="26161"/>
    <cellStyle name="Normal 19 2 10 5" xfId="26162"/>
    <cellStyle name="Normal 19 2 10 6" xfId="26163"/>
    <cellStyle name="Normal 19 2 10 7" xfId="26164"/>
    <cellStyle name="Normal 19 2 11" xfId="26165"/>
    <cellStyle name="Normal 19 2 11 2" xfId="26166"/>
    <cellStyle name="Normal 19 2 11 2 2" xfId="26167"/>
    <cellStyle name="Normal 19 2 11 2 2 2" xfId="26168"/>
    <cellStyle name="Normal 19 2 11 2 2 3" xfId="26169"/>
    <cellStyle name="Normal 19 2 11 2 2 4" xfId="26170"/>
    <cellStyle name="Normal 19 2 11 2 3" xfId="26171"/>
    <cellStyle name="Normal 19 2 11 2 4" xfId="26172"/>
    <cellStyle name="Normal 19 2 11 2 5" xfId="26173"/>
    <cellStyle name="Normal 19 2 11 3" xfId="26174"/>
    <cellStyle name="Normal 19 2 11 3 2" xfId="26175"/>
    <cellStyle name="Normal 19 2 11 3 3" xfId="26176"/>
    <cellStyle name="Normal 19 2 11 3 4" xfId="26177"/>
    <cellStyle name="Normal 19 2 11 4" xfId="26178"/>
    <cellStyle name="Normal 19 2 11 5" xfId="26179"/>
    <cellStyle name="Normal 19 2 11 6" xfId="26180"/>
    <cellStyle name="Normal 19 2 12" xfId="26181"/>
    <cellStyle name="Normal 19 2 12 2" xfId="26182"/>
    <cellStyle name="Normal 19 2 12 2 2" xfId="26183"/>
    <cellStyle name="Normal 19 2 12 2 3" xfId="26184"/>
    <cellStyle name="Normal 19 2 12 2 4" xfId="26185"/>
    <cellStyle name="Normal 19 2 12 3" xfId="26186"/>
    <cellStyle name="Normal 19 2 12 4" xfId="26187"/>
    <cellStyle name="Normal 19 2 12 5" xfId="26188"/>
    <cellStyle name="Normal 19 2 12 6" xfId="26189"/>
    <cellStyle name="Normal 19 2 13" xfId="26190"/>
    <cellStyle name="Normal 19 2 13 2" xfId="26191"/>
    <cellStyle name="Normal 19 2 13 3" xfId="26192"/>
    <cellStyle name="Normal 19 2 13 4" xfId="26193"/>
    <cellStyle name="Normal 19 2 14" xfId="26194"/>
    <cellStyle name="Normal 19 2 15" xfId="26195"/>
    <cellStyle name="Normal 19 2 16" xfId="26196"/>
    <cellStyle name="Normal 19 2 17" xfId="26197"/>
    <cellStyle name="Normal 19 2 2" xfId="26198"/>
    <cellStyle name="Normal 19 2 2 10" xfId="26199"/>
    <cellStyle name="Normal 19 2 2 11" xfId="26200"/>
    <cellStyle name="Normal 19 2 2 12" xfId="26201"/>
    <cellStyle name="Normal 19 2 2 2" xfId="26202"/>
    <cellStyle name="Normal 19 2 2 2 2" xfId="26203"/>
    <cellStyle name="Normal 19 2 2 2 2 2" xfId="26204"/>
    <cellStyle name="Normal 19 2 2 2 2 2 2" xfId="26205"/>
    <cellStyle name="Normal 19 2 2 2 2 2 2 2" xfId="26206"/>
    <cellStyle name="Normal 19 2 2 2 2 2 2 2 2" xfId="26207"/>
    <cellStyle name="Normal 19 2 2 2 2 2 2 2 3" xfId="26208"/>
    <cellStyle name="Normal 19 2 2 2 2 2 2 2 4" xfId="26209"/>
    <cellStyle name="Normal 19 2 2 2 2 2 2 3" xfId="26210"/>
    <cellStyle name="Normal 19 2 2 2 2 2 2 4" xfId="26211"/>
    <cellStyle name="Normal 19 2 2 2 2 2 2 5" xfId="26212"/>
    <cellStyle name="Normal 19 2 2 2 2 2 3" xfId="26213"/>
    <cellStyle name="Normal 19 2 2 2 2 2 3 2" xfId="26214"/>
    <cellStyle name="Normal 19 2 2 2 2 2 3 3" xfId="26215"/>
    <cellStyle name="Normal 19 2 2 2 2 2 3 4" xfId="26216"/>
    <cellStyle name="Normal 19 2 2 2 2 2 4" xfId="26217"/>
    <cellStyle name="Normal 19 2 2 2 2 2 5" xfId="26218"/>
    <cellStyle name="Normal 19 2 2 2 2 2 6" xfId="26219"/>
    <cellStyle name="Normal 19 2 2 2 2 3" xfId="26220"/>
    <cellStyle name="Normal 19 2 2 2 2 3 2" xfId="26221"/>
    <cellStyle name="Normal 19 2 2 2 2 3 2 2" xfId="26222"/>
    <cellStyle name="Normal 19 2 2 2 2 3 2 3" xfId="26223"/>
    <cellStyle name="Normal 19 2 2 2 2 3 2 4" xfId="26224"/>
    <cellStyle name="Normal 19 2 2 2 2 3 3" xfId="26225"/>
    <cellStyle name="Normal 19 2 2 2 2 3 4" xfId="26226"/>
    <cellStyle name="Normal 19 2 2 2 2 3 5" xfId="26227"/>
    <cellStyle name="Normal 19 2 2 2 2 3 6" xfId="26228"/>
    <cellStyle name="Normal 19 2 2 2 2 4" xfId="26229"/>
    <cellStyle name="Normal 19 2 2 2 2 4 2" xfId="26230"/>
    <cellStyle name="Normal 19 2 2 2 2 4 3" xfId="26231"/>
    <cellStyle name="Normal 19 2 2 2 2 4 4" xfId="26232"/>
    <cellStyle name="Normal 19 2 2 2 2 5" xfId="26233"/>
    <cellStyle name="Normal 19 2 2 2 2 6" xfId="26234"/>
    <cellStyle name="Normal 19 2 2 2 2 7" xfId="26235"/>
    <cellStyle name="Normal 19 2 2 2 2 8" xfId="26236"/>
    <cellStyle name="Normal 19 2 2 2 3" xfId="26237"/>
    <cellStyle name="Normal 19 2 2 2 3 2" xfId="26238"/>
    <cellStyle name="Normal 19 2 2 2 3 2 2" xfId="26239"/>
    <cellStyle name="Normal 19 2 2 2 3 2 2 2" xfId="26240"/>
    <cellStyle name="Normal 19 2 2 2 3 2 2 3" xfId="26241"/>
    <cellStyle name="Normal 19 2 2 2 3 2 2 4" xfId="26242"/>
    <cellStyle name="Normal 19 2 2 2 3 2 3" xfId="26243"/>
    <cellStyle name="Normal 19 2 2 2 3 2 4" xfId="26244"/>
    <cellStyle name="Normal 19 2 2 2 3 2 5" xfId="26245"/>
    <cellStyle name="Normal 19 2 2 2 3 3" xfId="26246"/>
    <cellStyle name="Normal 19 2 2 2 3 3 2" xfId="26247"/>
    <cellStyle name="Normal 19 2 2 2 3 3 3" xfId="26248"/>
    <cellStyle name="Normal 19 2 2 2 3 3 4" xfId="26249"/>
    <cellStyle name="Normal 19 2 2 2 3 4" xfId="26250"/>
    <cellStyle name="Normal 19 2 2 2 3 5" xfId="26251"/>
    <cellStyle name="Normal 19 2 2 2 3 6" xfId="26252"/>
    <cellStyle name="Normal 19 2 2 2 4" xfId="26253"/>
    <cellStyle name="Normal 19 2 2 2 4 2" xfId="26254"/>
    <cellStyle name="Normal 19 2 2 2 4 2 2" xfId="26255"/>
    <cellStyle name="Normal 19 2 2 2 4 2 3" xfId="26256"/>
    <cellStyle name="Normal 19 2 2 2 4 2 4" xfId="26257"/>
    <cellStyle name="Normal 19 2 2 2 4 3" xfId="26258"/>
    <cellStyle name="Normal 19 2 2 2 4 4" xfId="26259"/>
    <cellStyle name="Normal 19 2 2 2 4 5" xfId="26260"/>
    <cellStyle name="Normal 19 2 2 2 4 6" xfId="26261"/>
    <cellStyle name="Normal 19 2 2 2 5" xfId="26262"/>
    <cellStyle name="Normal 19 2 2 2 5 2" xfId="26263"/>
    <cellStyle name="Normal 19 2 2 2 5 3" xfId="26264"/>
    <cellStyle name="Normal 19 2 2 2 5 4" xfId="26265"/>
    <cellStyle name="Normal 19 2 2 2 6" xfId="26266"/>
    <cellStyle name="Normal 19 2 2 2 7" xfId="26267"/>
    <cellStyle name="Normal 19 2 2 2 8" xfId="26268"/>
    <cellStyle name="Normal 19 2 2 2 9" xfId="26269"/>
    <cellStyle name="Normal 19 2 2 3" xfId="26270"/>
    <cellStyle name="Normal 19 2 2 3 2" xfId="26271"/>
    <cellStyle name="Normal 19 2 2 3 2 2" xfId="26272"/>
    <cellStyle name="Normal 19 2 2 3 2 2 2" xfId="26273"/>
    <cellStyle name="Normal 19 2 2 3 2 2 2 2" xfId="26274"/>
    <cellStyle name="Normal 19 2 2 3 2 2 2 2 2" xfId="26275"/>
    <cellStyle name="Normal 19 2 2 3 2 2 2 2 3" xfId="26276"/>
    <cellStyle name="Normal 19 2 2 3 2 2 2 2 4" xfId="26277"/>
    <cellStyle name="Normal 19 2 2 3 2 2 2 3" xfId="26278"/>
    <cellStyle name="Normal 19 2 2 3 2 2 2 4" xfId="26279"/>
    <cellStyle name="Normal 19 2 2 3 2 2 2 5" xfId="26280"/>
    <cellStyle name="Normal 19 2 2 3 2 2 3" xfId="26281"/>
    <cellStyle name="Normal 19 2 2 3 2 2 3 2" xfId="26282"/>
    <cellStyle name="Normal 19 2 2 3 2 2 3 3" xfId="26283"/>
    <cellStyle name="Normal 19 2 2 3 2 2 3 4" xfId="26284"/>
    <cellStyle name="Normal 19 2 2 3 2 2 4" xfId="26285"/>
    <cellStyle name="Normal 19 2 2 3 2 2 5" xfId="26286"/>
    <cellStyle name="Normal 19 2 2 3 2 2 6" xfId="26287"/>
    <cellStyle name="Normal 19 2 2 3 2 3" xfId="26288"/>
    <cellStyle name="Normal 19 2 2 3 2 3 2" xfId="26289"/>
    <cellStyle name="Normal 19 2 2 3 2 3 2 2" xfId="26290"/>
    <cellStyle name="Normal 19 2 2 3 2 3 2 3" xfId="26291"/>
    <cellStyle name="Normal 19 2 2 3 2 3 2 4" xfId="26292"/>
    <cellStyle name="Normal 19 2 2 3 2 3 3" xfId="26293"/>
    <cellStyle name="Normal 19 2 2 3 2 3 4" xfId="26294"/>
    <cellStyle name="Normal 19 2 2 3 2 3 5" xfId="26295"/>
    <cellStyle name="Normal 19 2 2 3 2 3 6" xfId="26296"/>
    <cellStyle name="Normal 19 2 2 3 2 4" xfId="26297"/>
    <cellStyle name="Normal 19 2 2 3 2 4 2" xfId="26298"/>
    <cellStyle name="Normal 19 2 2 3 2 4 3" xfId="26299"/>
    <cellStyle name="Normal 19 2 2 3 2 4 4" xfId="26300"/>
    <cellStyle name="Normal 19 2 2 3 2 5" xfId="26301"/>
    <cellStyle name="Normal 19 2 2 3 2 6" xfId="26302"/>
    <cellStyle name="Normal 19 2 2 3 2 7" xfId="26303"/>
    <cellStyle name="Normal 19 2 2 3 2 8" xfId="26304"/>
    <cellStyle name="Normal 19 2 2 3 3" xfId="26305"/>
    <cellStyle name="Normal 19 2 2 3 3 2" xfId="26306"/>
    <cellStyle name="Normal 19 2 2 3 3 2 2" xfId="26307"/>
    <cellStyle name="Normal 19 2 2 3 3 2 2 2" xfId="26308"/>
    <cellStyle name="Normal 19 2 2 3 3 2 2 3" xfId="26309"/>
    <cellStyle name="Normal 19 2 2 3 3 2 2 4" xfId="26310"/>
    <cellStyle name="Normal 19 2 2 3 3 2 3" xfId="26311"/>
    <cellStyle name="Normal 19 2 2 3 3 2 4" xfId="26312"/>
    <cellStyle name="Normal 19 2 2 3 3 2 5" xfId="26313"/>
    <cellStyle name="Normal 19 2 2 3 3 3" xfId="26314"/>
    <cellStyle name="Normal 19 2 2 3 3 3 2" xfId="26315"/>
    <cellStyle name="Normal 19 2 2 3 3 3 3" xfId="26316"/>
    <cellStyle name="Normal 19 2 2 3 3 3 4" xfId="26317"/>
    <cellStyle name="Normal 19 2 2 3 3 4" xfId="26318"/>
    <cellStyle name="Normal 19 2 2 3 3 5" xfId="26319"/>
    <cellStyle name="Normal 19 2 2 3 3 6" xfId="26320"/>
    <cellStyle name="Normal 19 2 2 3 4" xfId="26321"/>
    <cellStyle name="Normal 19 2 2 3 4 2" xfId="26322"/>
    <cellStyle name="Normal 19 2 2 3 4 2 2" xfId="26323"/>
    <cellStyle name="Normal 19 2 2 3 4 2 3" xfId="26324"/>
    <cellStyle name="Normal 19 2 2 3 4 2 4" xfId="26325"/>
    <cellStyle name="Normal 19 2 2 3 4 3" xfId="26326"/>
    <cellStyle name="Normal 19 2 2 3 4 4" xfId="26327"/>
    <cellStyle name="Normal 19 2 2 3 4 5" xfId="26328"/>
    <cellStyle name="Normal 19 2 2 3 4 6" xfId="26329"/>
    <cellStyle name="Normal 19 2 2 3 5" xfId="26330"/>
    <cellStyle name="Normal 19 2 2 3 5 2" xfId="26331"/>
    <cellStyle name="Normal 19 2 2 3 5 3" xfId="26332"/>
    <cellStyle name="Normal 19 2 2 3 5 4" xfId="26333"/>
    <cellStyle name="Normal 19 2 2 3 6" xfId="26334"/>
    <cellStyle name="Normal 19 2 2 3 7" xfId="26335"/>
    <cellStyle name="Normal 19 2 2 3 8" xfId="26336"/>
    <cellStyle name="Normal 19 2 2 3 9" xfId="26337"/>
    <cellStyle name="Normal 19 2 2 4" xfId="26338"/>
    <cellStyle name="Normal 19 2 2 4 2" xfId="26339"/>
    <cellStyle name="Normal 19 2 2 4 2 2" xfId="26340"/>
    <cellStyle name="Normal 19 2 2 4 2 2 2" xfId="26341"/>
    <cellStyle name="Normal 19 2 2 4 2 2 2 2" xfId="26342"/>
    <cellStyle name="Normal 19 2 2 4 2 2 2 3" xfId="26343"/>
    <cellStyle name="Normal 19 2 2 4 2 2 2 4" xfId="26344"/>
    <cellStyle name="Normal 19 2 2 4 2 2 3" xfId="26345"/>
    <cellStyle name="Normal 19 2 2 4 2 2 4" xfId="26346"/>
    <cellStyle name="Normal 19 2 2 4 2 2 5" xfId="26347"/>
    <cellStyle name="Normal 19 2 2 4 2 3" xfId="26348"/>
    <cellStyle name="Normal 19 2 2 4 2 3 2" xfId="26349"/>
    <cellStyle name="Normal 19 2 2 4 2 3 3" xfId="26350"/>
    <cellStyle name="Normal 19 2 2 4 2 3 4" xfId="26351"/>
    <cellStyle name="Normal 19 2 2 4 2 4" xfId="26352"/>
    <cellStyle name="Normal 19 2 2 4 2 5" xfId="26353"/>
    <cellStyle name="Normal 19 2 2 4 2 6" xfId="26354"/>
    <cellStyle name="Normal 19 2 2 4 3" xfId="26355"/>
    <cellStyle name="Normal 19 2 2 4 3 2" xfId="26356"/>
    <cellStyle name="Normal 19 2 2 4 3 2 2" xfId="26357"/>
    <cellStyle name="Normal 19 2 2 4 3 2 3" xfId="26358"/>
    <cellStyle name="Normal 19 2 2 4 3 2 4" xfId="26359"/>
    <cellStyle name="Normal 19 2 2 4 3 3" xfId="26360"/>
    <cellStyle name="Normal 19 2 2 4 3 4" xfId="26361"/>
    <cellStyle name="Normal 19 2 2 4 3 5" xfId="26362"/>
    <cellStyle name="Normal 19 2 2 4 3 6" xfId="26363"/>
    <cellStyle name="Normal 19 2 2 4 4" xfId="26364"/>
    <cellStyle name="Normal 19 2 2 4 4 2" xfId="26365"/>
    <cellStyle name="Normal 19 2 2 4 4 3" xfId="26366"/>
    <cellStyle name="Normal 19 2 2 4 4 4" xfId="26367"/>
    <cellStyle name="Normal 19 2 2 4 5" xfId="26368"/>
    <cellStyle name="Normal 19 2 2 4 6" xfId="26369"/>
    <cellStyle name="Normal 19 2 2 4 7" xfId="26370"/>
    <cellStyle name="Normal 19 2 2 4 8" xfId="26371"/>
    <cellStyle name="Normal 19 2 2 5" xfId="26372"/>
    <cellStyle name="Normal 19 2 2 5 2" xfId="26373"/>
    <cellStyle name="Normal 19 2 2 5 2 2" xfId="26374"/>
    <cellStyle name="Normal 19 2 2 5 2 2 2" xfId="26375"/>
    <cellStyle name="Normal 19 2 2 5 2 2 3" xfId="26376"/>
    <cellStyle name="Normal 19 2 2 5 2 2 4" xfId="26377"/>
    <cellStyle name="Normal 19 2 2 5 2 3" xfId="26378"/>
    <cellStyle name="Normal 19 2 2 5 2 4" xfId="26379"/>
    <cellStyle name="Normal 19 2 2 5 2 5" xfId="26380"/>
    <cellStyle name="Normal 19 2 2 5 2 6" xfId="26381"/>
    <cellStyle name="Normal 19 2 2 5 3" xfId="26382"/>
    <cellStyle name="Normal 19 2 2 5 3 2" xfId="26383"/>
    <cellStyle name="Normal 19 2 2 5 3 3" xfId="26384"/>
    <cellStyle name="Normal 19 2 2 5 3 4" xfId="26385"/>
    <cellStyle name="Normal 19 2 2 5 4" xfId="26386"/>
    <cellStyle name="Normal 19 2 2 5 5" xfId="26387"/>
    <cellStyle name="Normal 19 2 2 5 6" xfId="26388"/>
    <cellStyle name="Normal 19 2 2 5 7" xfId="26389"/>
    <cellStyle name="Normal 19 2 2 6" xfId="26390"/>
    <cellStyle name="Normal 19 2 2 6 2" xfId="26391"/>
    <cellStyle name="Normal 19 2 2 6 2 2" xfId="26392"/>
    <cellStyle name="Normal 19 2 2 6 2 2 2" xfId="26393"/>
    <cellStyle name="Normal 19 2 2 6 2 2 3" xfId="26394"/>
    <cellStyle name="Normal 19 2 2 6 2 2 4" xfId="26395"/>
    <cellStyle name="Normal 19 2 2 6 2 3" xfId="26396"/>
    <cellStyle name="Normal 19 2 2 6 2 4" xfId="26397"/>
    <cellStyle name="Normal 19 2 2 6 2 5" xfId="26398"/>
    <cellStyle name="Normal 19 2 2 6 3" xfId="26399"/>
    <cellStyle name="Normal 19 2 2 6 3 2" xfId="26400"/>
    <cellStyle name="Normal 19 2 2 6 3 3" xfId="26401"/>
    <cellStyle name="Normal 19 2 2 6 3 4" xfId="26402"/>
    <cellStyle name="Normal 19 2 2 6 4" xfId="26403"/>
    <cellStyle name="Normal 19 2 2 6 5" xfId="26404"/>
    <cellStyle name="Normal 19 2 2 6 6" xfId="26405"/>
    <cellStyle name="Normal 19 2 2 7" xfId="26406"/>
    <cellStyle name="Normal 19 2 2 7 2" xfId="26407"/>
    <cellStyle name="Normal 19 2 2 7 2 2" xfId="26408"/>
    <cellStyle name="Normal 19 2 2 7 2 3" xfId="26409"/>
    <cellStyle name="Normal 19 2 2 7 2 4" xfId="26410"/>
    <cellStyle name="Normal 19 2 2 7 3" xfId="26411"/>
    <cellStyle name="Normal 19 2 2 7 4" xfId="26412"/>
    <cellStyle name="Normal 19 2 2 7 5" xfId="26413"/>
    <cellStyle name="Normal 19 2 2 7 6" xfId="26414"/>
    <cellStyle name="Normal 19 2 2 8" xfId="26415"/>
    <cellStyle name="Normal 19 2 2 8 2" xfId="26416"/>
    <cellStyle name="Normal 19 2 2 8 3" xfId="26417"/>
    <cellStyle name="Normal 19 2 2 8 4" xfId="26418"/>
    <cellStyle name="Normal 19 2 2 9" xfId="26419"/>
    <cellStyle name="Normal 19 2 3" xfId="26420"/>
    <cellStyle name="Normal 19 2 3 10" xfId="26421"/>
    <cellStyle name="Normal 19 2 3 2" xfId="26422"/>
    <cellStyle name="Normal 19 2 3 2 2" xfId="26423"/>
    <cellStyle name="Normal 19 2 3 2 2 2" xfId="26424"/>
    <cellStyle name="Normal 19 2 3 2 2 2 2" xfId="26425"/>
    <cellStyle name="Normal 19 2 3 2 2 2 2 2" xfId="26426"/>
    <cellStyle name="Normal 19 2 3 2 2 2 2 2 2" xfId="26427"/>
    <cellStyle name="Normal 19 2 3 2 2 2 2 2 3" xfId="26428"/>
    <cellStyle name="Normal 19 2 3 2 2 2 2 2 4" xfId="26429"/>
    <cellStyle name="Normal 19 2 3 2 2 2 2 3" xfId="26430"/>
    <cellStyle name="Normal 19 2 3 2 2 2 2 4" xfId="26431"/>
    <cellStyle name="Normal 19 2 3 2 2 2 2 5" xfId="26432"/>
    <cellStyle name="Normal 19 2 3 2 2 2 3" xfId="26433"/>
    <cellStyle name="Normal 19 2 3 2 2 2 3 2" xfId="26434"/>
    <cellStyle name="Normal 19 2 3 2 2 2 3 3" xfId="26435"/>
    <cellStyle name="Normal 19 2 3 2 2 2 3 4" xfId="26436"/>
    <cellStyle name="Normal 19 2 3 2 2 2 4" xfId="26437"/>
    <cellStyle name="Normal 19 2 3 2 2 2 5" xfId="26438"/>
    <cellStyle name="Normal 19 2 3 2 2 2 6" xfId="26439"/>
    <cellStyle name="Normal 19 2 3 2 2 3" xfId="26440"/>
    <cellStyle name="Normal 19 2 3 2 2 3 2" xfId="26441"/>
    <cellStyle name="Normal 19 2 3 2 2 3 2 2" xfId="26442"/>
    <cellStyle name="Normal 19 2 3 2 2 3 2 3" xfId="26443"/>
    <cellStyle name="Normal 19 2 3 2 2 3 2 4" xfId="26444"/>
    <cellStyle name="Normal 19 2 3 2 2 3 3" xfId="26445"/>
    <cellStyle name="Normal 19 2 3 2 2 3 4" xfId="26446"/>
    <cellStyle name="Normal 19 2 3 2 2 3 5" xfId="26447"/>
    <cellStyle name="Normal 19 2 3 2 2 3 6" xfId="26448"/>
    <cellStyle name="Normal 19 2 3 2 2 4" xfId="26449"/>
    <cellStyle name="Normal 19 2 3 2 2 4 2" xfId="26450"/>
    <cellStyle name="Normal 19 2 3 2 2 4 3" xfId="26451"/>
    <cellStyle name="Normal 19 2 3 2 2 4 4" xfId="26452"/>
    <cellStyle name="Normal 19 2 3 2 2 5" xfId="26453"/>
    <cellStyle name="Normal 19 2 3 2 2 6" xfId="26454"/>
    <cellStyle name="Normal 19 2 3 2 2 7" xfId="26455"/>
    <cellStyle name="Normal 19 2 3 2 2 8" xfId="26456"/>
    <cellStyle name="Normal 19 2 3 2 3" xfId="26457"/>
    <cellStyle name="Normal 19 2 3 2 3 2" xfId="26458"/>
    <cellStyle name="Normal 19 2 3 2 3 2 2" xfId="26459"/>
    <cellStyle name="Normal 19 2 3 2 3 2 2 2" xfId="26460"/>
    <cellStyle name="Normal 19 2 3 2 3 2 2 3" xfId="26461"/>
    <cellStyle name="Normal 19 2 3 2 3 2 2 4" xfId="26462"/>
    <cellStyle name="Normal 19 2 3 2 3 2 3" xfId="26463"/>
    <cellStyle name="Normal 19 2 3 2 3 2 4" xfId="26464"/>
    <cellStyle name="Normal 19 2 3 2 3 2 5" xfId="26465"/>
    <cellStyle name="Normal 19 2 3 2 3 3" xfId="26466"/>
    <cellStyle name="Normal 19 2 3 2 3 3 2" xfId="26467"/>
    <cellStyle name="Normal 19 2 3 2 3 3 3" xfId="26468"/>
    <cellStyle name="Normal 19 2 3 2 3 3 4" xfId="26469"/>
    <cellStyle name="Normal 19 2 3 2 3 4" xfId="26470"/>
    <cellStyle name="Normal 19 2 3 2 3 5" xfId="26471"/>
    <cellStyle name="Normal 19 2 3 2 3 6" xfId="26472"/>
    <cellStyle name="Normal 19 2 3 2 4" xfId="26473"/>
    <cellStyle name="Normal 19 2 3 2 4 2" xfId="26474"/>
    <cellStyle name="Normal 19 2 3 2 4 2 2" xfId="26475"/>
    <cellStyle name="Normal 19 2 3 2 4 2 3" xfId="26476"/>
    <cellStyle name="Normal 19 2 3 2 4 2 4" xfId="26477"/>
    <cellStyle name="Normal 19 2 3 2 4 3" xfId="26478"/>
    <cellStyle name="Normal 19 2 3 2 4 4" xfId="26479"/>
    <cellStyle name="Normal 19 2 3 2 4 5" xfId="26480"/>
    <cellStyle name="Normal 19 2 3 2 4 6" xfId="26481"/>
    <cellStyle name="Normal 19 2 3 2 5" xfId="26482"/>
    <cellStyle name="Normal 19 2 3 2 5 2" xfId="26483"/>
    <cellStyle name="Normal 19 2 3 2 5 3" xfId="26484"/>
    <cellStyle name="Normal 19 2 3 2 5 4" xfId="26485"/>
    <cellStyle name="Normal 19 2 3 2 6" xfId="26486"/>
    <cellStyle name="Normal 19 2 3 2 7" xfId="26487"/>
    <cellStyle name="Normal 19 2 3 2 8" xfId="26488"/>
    <cellStyle name="Normal 19 2 3 2 9" xfId="26489"/>
    <cellStyle name="Normal 19 2 3 3" xfId="26490"/>
    <cellStyle name="Normal 19 2 3 3 2" xfId="26491"/>
    <cellStyle name="Normal 19 2 3 3 2 2" xfId="26492"/>
    <cellStyle name="Normal 19 2 3 3 2 2 2" xfId="26493"/>
    <cellStyle name="Normal 19 2 3 3 2 2 2 2" xfId="26494"/>
    <cellStyle name="Normal 19 2 3 3 2 2 2 3" xfId="26495"/>
    <cellStyle name="Normal 19 2 3 3 2 2 2 4" xfId="26496"/>
    <cellStyle name="Normal 19 2 3 3 2 2 3" xfId="26497"/>
    <cellStyle name="Normal 19 2 3 3 2 2 4" xfId="26498"/>
    <cellStyle name="Normal 19 2 3 3 2 2 5" xfId="26499"/>
    <cellStyle name="Normal 19 2 3 3 2 3" xfId="26500"/>
    <cellStyle name="Normal 19 2 3 3 2 3 2" xfId="26501"/>
    <cellStyle name="Normal 19 2 3 3 2 3 3" xfId="26502"/>
    <cellStyle name="Normal 19 2 3 3 2 3 4" xfId="26503"/>
    <cellStyle name="Normal 19 2 3 3 2 4" xfId="26504"/>
    <cellStyle name="Normal 19 2 3 3 2 5" xfId="26505"/>
    <cellStyle name="Normal 19 2 3 3 2 6" xfId="26506"/>
    <cellStyle name="Normal 19 2 3 3 3" xfId="26507"/>
    <cellStyle name="Normal 19 2 3 3 3 2" xfId="26508"/>
    <cellStyle name="Normal 19 2 3 3 3 2 2" xfId="26509"/>
    <cellStyle name="Normal 19 2 3 3 3 2 3" xfId="26510"/>
    <cellStyle name="Normal 19 2 3 3 3 2 4" xfId="26511"/>
    <cellStyle name="Normal 19 2 3 3 3 3" xfId="26512"/>
    <cellStyle name="Normal 19 2 3 3 3 4" xfId="26513"/>
    <cellStyle name="Normal 19 2 3 3 3 5" xfId="26514"/>
    <cellStyle name="Normal 19 2 3 3 3 6" xfId="26515"/>
    <cellStyle name="Normal 19 2 3 3 4" xfId="26516"/>
    <cellStyle name="Normal 19 2 3 3 4 2" xfId="26517"/>
    <cellStyle name="Normal 19 2 3 3 4 3" xfId="26518"/>
    <cellStyle name="Normal 19 2 3 3 4 4" xfId="26519"/>
    <cellStyle name="Normal 19 2 3 3 5" xfId="26520"/>
    <cellStyle name="Normal 19 2 3 3 6" xfId="26521"/>
    <cellStyle name="Normal 19 2 3 3 7" xfId="26522"/>
    <cellStyle name="Normal 19 2 3 3 8" xfId="26523"/>
    <cellStyle name="Normal 19 2 3 4" xfId="26524"/>
    <cellStyle name="Normal 19 2 3 4 2" xfId="26525"/>
    <cellStyle name="Normal 19 2 3 4 2 2" xfId="26526"/>
    <cellStyle name="Normal 19 2 3 4 2 2 2" xfId="26527"/>
    <cellStyle name="Normal 19 2 3 4 2 2 3" xfId="26528"/>
    <cellStyle name="Normal 19 2 3 4 2 2 4" xfId="26529"/>
    <cellStyle name="Normal 19 2 3 4 2 3" xfId="26530"/>
    <cellStyle name="Normal 19 2 3 4 2 4" xfId="26531"/>
    <cellStyle name="Normal 19 2 3 4 2 5" xfId="26532"/>
    <cellStyle name="Normal 19 2 3 4 3" xfId="26533"/>
    <cellStyle name="Normal 19 2 3 4 3 2" xfId="26534"/>
    <cellStyle name="Normal 19 2 3 4 3 3" xfId="26535"/>
    <cellStyle name="Normal 19 2 3 4 3 4" xfId="26536"/>
    <cellStyle name="Normal 19 2 3 4 4" xfId="26537"/>
    <cellStyle name="Normal 19 2 3 4 5" xfId="26538"/>
    <cellStyle name="Normal 19 2 3 4 6" xfId="26539"/>
    <cellStyle name="Normal 19 2 3 5" xfId="26540"/>
    <cellStyle name="Normal 19 2 3 5 2" xfId="26541"/>
    <cellStyle name="Normal 19 2 3 5 2 2" xfId="26542"/>
    <cellStyle name="Normal 19 2 3 5 2 3" xfId="26543"/>
    <cellStyle name="Normal 19 2 3 5 2 4" xfId="26544"/>
    <cellStyle name="Normal 19 2 3 5 3" xfId="26545"/>
    <cellStyle name="Normal 19 2 3 5 4" xfId="26546"/>
    <cellStyle name="Normal 19 2 3 5 5" xfId="26547"/>
    <cellStyle name="Normal 19 2 3 5 6" xfId="26548"/>
    <cellStyle name="Normal 19 2 3 6" xfId="26549"/>
    <cellStyle name="Normal 19 2 3 6 2" xfId="26550"/>
    <cellStyle name="Normal 19 2 3 6 3" xfId="26551"/>
    <cellStyle name="Normal 19 2 3 6 4" xfId="26552"/>
    <cellStyle name="Normal 19 2 3 7" xfId="26553"/>
    <cellStyle name="Normal 19 2 3 8" xfId="26554"/>
    <cellStyle name="Normal 19 2 3 9" xfId="26555"/>
    <cellStyle name="Normal 19 2 4" xfId="26556"/>
    <cellStyle name="Normal 19 2 4 10" xfId="26557"/>
    <cellStyle name="Normal 19 2 4 2" xfId="26558"/>
    <cellStyle name="Normal 19 2 4 2 2" xfId="26559"/>
    <cellStyle name="Normal 19 2 4 2 2 2" xfId="26560"/>
    <cellStyle name="Normal 19 2 4 2 2 2 2" xfId="26561"/>
    <cellStyle name="Normal 19 2 4 2 2 2 2 2" xfId="26562"/>
    <cellStyle name="Normal 19 2 4 2 2 2 2 2 2" xfId="26563"/>
    <cellStyle name="Normal 19 2 4 2 2 2 2 2 3" xfId="26564"/>
    <cellStyle name="Normal 19 2 4 2 2 2 2 2 4" xfId="26565"/>
    <cellStyle name="Normal 19 2 4 2 2 2 2 3" xfId="26566"/>
    <cellStyle name="Normal 19 2 4 2 2 2 2 4" xfId="26567"/>
    <cellStyle name="Normal 19 2 4 2 2 2 2 5" xfId="26568"/>
    <cellStyle name="Normal 19 2 4 2 2 2 3" xfId="26569"/>
    <cellStyle name="Normal 19 2 4 2 2 2 3 2" xfId="26570"/>
    <cellStyle name="Normal 19 2 4 2 2 2 3 3" xfId="26571"/>
    <cellStyle name="Normal 19 2 4 2 2 2 3 4" xfId="26572"/>
    <cellStyle name="Normal 19 2 4 2 2 2 4" xfId="26573"/>
    <cellStyle name="Normal 19 2 4 2 2 2 5" xfId="26574"/>
    <cellStyle name="Normal 19 2 4 2 2 2 6" xfId="26575"/>
    <cellStyle name="Normal 19 2 4 2 2 3" xfId="26576"/>
    <cellStyle name="Normal 19 2 4 2 2 3 2" xfId="26577"/>
    <cellStyle name="Normal 19 2 4 2 2 3 2 2" xfId="26578"/>
    <cellStyle name="Normal 19 2 4 2 2 3 2 3" xfId="26579"/>
    <cellStyle name="Normal 19 2 4 2 2 3 2 4" xfId="26580"/>
    <cellStyle name="Normal 19 2 4 2 2 3 3" xfId="26581"/>
    <cellStyle name="Normal 19 2 4 2 2 3 4" xfId="26582"/>
    <cellStyle name="Normal 19 2 4 2 2 3 5" xfId="26583"/>
    <cellStyle name="Normal 19 2 4 2 2 3 6" xfId="26584"/>
    <cellStyle name="Normal 19 2 4 2 2 4" xfId="26585"/>
    <cellStyle name="Normal 19 2 4 2 2 4 2" xfId="26586"/>
    <cellStyle name="Normal 19 2 4 2 2 4 3" xfId="26587"/>
    <cellStyle name="Normal 19 2 4 2 2 4 4" xfId="26588"/>
    <cellStyle name="Normal 19 2 4 2 2 5" xfId="26589"/>
    <cellStyle name="Normal 19 2 4 2 2 6" xfId="26590"/>
    <cellStyle name="Normal 19 2 4 2 2 7" xfId="26591"/>
    <cellStyle name="Normal 19 2 4 2 2 8" xfId="26592"/>
    <cellStyle name="Normal 19 2 4 2 3" xfId="26593"/>
    <cellStyle name="Normal 19 2 4 2 3 2" xfId="26594"/>
    <cellStyle name="Normal 19 2 4 2 3 2 2" xfId="26595"/>
    <cellStyle name="Normal 19 2 4 2 3 2 2 2" xfId="26596"/>
    <cellStyle name="Normal 19 2 4 2 3 2 2 3" xfId="26597"/>
    <cellStyle name="Normal 19 2 4 2 3 2 2 4" xfId="26598"/>
    <cellStyle name="Normal 19 2 4 2 3 2 3" xfId="26599"/>
    <cellStyle name="Normal 19 2 4 2 3 2 4" xfId="26600"/>
    <cellStyle name="Normal 19 2 4 2 3 2 5" xfId="26601"/>
    <cellStyle name="Normal 19 2 4 2 3 3" xfId="26602"/>
    <cellStyle name="Normal 19 2 4 2 3 3 2" xfId="26603"/>
    <cellStyle name="Normal 19 2 4 2 3 3 3" xfId="26604"/>
    <cellStyle name="Normal 19 2 4 2 3 3 4" xfId="26605"/>
    <cellStyle name="Normal 19 2 4 2 3 4" xfId="26606"/>
    <cellStyle name="Normal 19 2 4 2 3 5" xfId="26607"/>
    <cellStyle name="Normal 19 2 4 2 3 6" xfId="26608"/>
    <cellStyle name="Normal 19 2 4 2 4" xfId="26609"/>
    <cellStyle name="Normal 19 2 4 2 4 2" xfId="26610"/>
    <cellStyle name="Normal 19 2 4 2 4 2 2" xfId="26611"/>
    <cellStyle name="Normal 19 2 4 2 4 2 3" xfId="26612"/>
    <cellStyle name="Normal 19 2 4 2 4 2 4" xfId="26613"/>
    <cellStyle name="Normal 19 2 4 2 4 3" xfId="26614"/>
    <cellStyle name="Normal 19 2 4 2 4 4" xfId="26615"/>
    <cellStyle name="Normal 19 2 4 2 4 5" xfId="26616"/>
    <cellStyle name="Normal 19 2 4 2 4 6" xfId="26617"/>
    <cellStyle name="Normal 19 2 4 2 5" xfId="26618"/>
    <cellStyle name="Normal 19 2 4 2 5 2" xfId="26619"/>
    <cellStyle name="Normal 19 2 4 2 5 3" xfId="26620"/>
    <cellStyle name="Normal 19 2 4 2 5 4" xfId="26621"/>
    <cellStyle name="Normal 19 2 4 2 6" xfId="26622"/>
    <cellStyle name="Normal 19 2 4 2 7" xfId="26623"/>
    <cellStyle name="Normal 19 2 4 2 8" xfId="26624"/>
    <cellStyle name="Normal 19 2 4 2 9" xfId="26625"/>
    <cellStyle name="Normal 19 2 4 3" xfId="26626"/>
    <cellStyle name="Normal 19 2 4 3 2" xfId="26627"/>
    <cellStyle name="Normal 19 2 4 3 2 2" xfId="26628"/>
    <cellStyle name="Normal 19 2 4 3 2 2 2" xfId="26629"/>
    <cellStyle name="Normal 19 2 4 3 2 2 2 2" xfId="26630"/>
    <cellStyle name="Normal 19 2 4 3 2 2 2 3" xfId="26631"/>
    <cellStyle name="Normal 19 2 4 3 2 2 2 4" xfId="26632"/>
    <cellStyle name="Normal 19 2 4 3 2 2 3" xfId="26633"/>
    <cellStyle name="Normal 19 2 4 3 2 2 4" xfId="26634"/>
    <cellStyle name="Normal 19 2 4 3 2 2 5" xfId="26635"/>
    <cellStyle name="Normal 19 2 4 3 2 3" xfId="26636"/>
    <cellStyle name="Normal 19 2 4 3 2 3 2" xfId="26637"/>
    <cellStyle name="Normal 19 2 4 3 2 3 3" xfId="26638"/>
    <cellStyle name="Normal 19 2 4 3 2 3 4" xfId="26639"/>
    <cellStyle name="Normal 19 2 4 3 2 4" xfId="26640"/>
    <cellStyle name="Normal 19 2 4 3 2 5" xfId="26641"/>
    <cellStyle name="Normal 19 2 4 3 2 6" xfId="26642"/>
    <cellStyle name="Normal 19 2 4 3 3" xfId="26643"/>
    <cellStyle name="Normal 19 2 4 3 3 2" xfId="26644"/>
    <cellStyle name="Normal 19 2 4 3 3 2 2" xfId="26645"/>
    <cellStyle name="Normal 19 2 4 3 3 2 3" xfId="26646"/>
    <cellStyle name="Normal 19 2 4 3 3 2 4" xfId="26647"/>
    <cellStyle name="Normal 19 2 4 3 3 3" xfId="26648"/>
    <cellStyle name="Normal 19 2 4 3 3 4" xfId="26649"/>
    <cellStyle name="Normal 19 2 4 3 3 5" xfId="26650"/>
    <cellStyle name="Normal 19 2 4 3 3 6" xfId="26651"/>
    <cellStyle name="Normal 19 2 4 3 4" xfId="26652"/>
    <cellStyle name="Normal 19 2 4 3 4 2" xfId="26653"/>
    <cellStyle name="Normal 19 2 4 3 4 3" xfId="26654"/>
    <cellStyle name="Normal 19 2 4 3 4 4" xfId="26655"/>
    <cellStyle name="Normal 19 2 4 3 5" xfId="26656"/>
    <cellStyle name="Normal 19 2 4 3 6" xfId="26657"/>
    <cellStyle name="Normal 19 2 4 3 7" xfId="26658"/>
    <cellStyle name="Normal 19 2 4 3 8" xfId="26659"/>
    <cellStyle name="Normal 19 2 4 4" xfId="26660"/>
    <cellStyle name="Normal 19 2 4 4 2" xfId="26661"/>
    <cellStyle name="Normal 19 2 4 4 2 2" xfId="26662"/>
    <cellStyle name="Normal 19 2 4 4 2 2 2" xfId="26663"/>
    <cellStyle name="Normal 19 2 4 4 2 2 3" xfId="26664"/>
    <cellStyle name="Normal 19 2 4 4 2 2 4" xfId="26665"/>
    <cellStyle name="Normal 19 2 4 4 2 3" xfId="26666"/>
    <cellStyle name="Normal 19 2 4 4 2 4" xfId="26667"/>
    <cellStyle name="Normal 19 2 4 4 2 5" xfId="26668"/>
    <cellStyle name="Normal 19 2 4 4 3" xfId="26669"/>
    <cellStyle name="Normal 19 2 4 4 3 2" xfId="26670"/>
    <cellStyle name="Normal 19 2 4 4 3 3" xfId="26671"/>
    <cellStyle name="Normal 19 2 4 4 3 4" xfId="26672"/>
    <cellStyle name="Normal 19 2 4 4 4" xfId="26673"/>
    <cellStyle name="Normal 19 2 4 4 5" xfId="26674"/>
    <cellStyle name="Normal 19 2 4 4 6" xfId="26675"/>
    <cellStyle name="Normal 19 2 4 5" xfId="26676"/>
    <cellStyle name="Normal 19 2 4 5 2" xfId="26677"/>
    <cellStyle name="Normal 19 2 4 5 2 2" xfId="26678"/>
    <cellStyle name="Normal 19 2 4 5 2 3" xfId="26679"/>
    <cellStyle name="Normal 19 2 4 5 2 4" xfId="26680"/>
    <cellStyle name="Normal 19 2 4 5 3" xfId="26681"/>
    <cellStyle name="Normal 19 2 4 5 4" xfId="26682"/>
    <cellStyle name="Normal 19 2 4 5 5" xfId="26683"/>
    <cellStyle name="Normal 19 2 4 5 6" xfId="26684"/>
    <cellStyle name="Normal 19 2 4 6" xfId="26685"/>
    <cellStyle name="Normal 19 2 4 6 2" xfId="26686"/>
    <cellStyle name="Normal 19 2 4 6 3" xfId="26687"/>
    <cellStyle name="Normal 19 2 4 6 4" xfId="26688"/>
    <cellStyle name="Normal 19 2 4 7" xfId="26689"/>
    <cellStyle name="Normal 19 2 4 8" xfId="26690"/>
    <cellStyle name="Normal 19 2 4 9" xfId="26691"/>
    <cellStyle name="Normal 19 2 5" xfId="26692"/>
    <cellStyle name="Normal 19 2 5 2" xfId="26693"/>
    <cellStyle name="Normal 19 2 5 2 2" xfId="26694"/>
    <cellStyle name="Normal 19 2 5 2 2 2" xfId="26695"/>
    <cellStyle name="Normal 19 2 5 2 2 2 2" xfId="26696"/>
    <cellStyle name="Normal 19 2 5 2 2 2 2 2" xfId="26697"/>
    <cellStyle name="Normal 19 2 5 2 2 2 2 3" xfId="26698"/>
    <cellStyle name="Normal 19 2 5 2 2 2 2 4" xfId="26699"/>
    <cellStyle name="Normal 19 2 5 2 2 2 3" xfId="26700"/>
    <cellStyle name="Normal 19 2 5 2 2 2 4" xfId="26701"/>
    <cellStyle name="Normal 19 2 5 2 2 2 5" xfId="26702"/>
    <cellStyle name="Normal 19 2 5 2 2 3" xfId="26703"/>
    <cellStyle name="Normal 19 2 5 2 2 3 2" xfId="26704"/>
    <cellStyle name="Normal 19 2 5 2 2 3 3" xfId="26705"/>
    <cellStyle name="Normal 19 2 5 2 2 3 4" xfId="26706"/>
    <cellStyle name="Normal 19 2 5 2 2 4" xfId="26707"/>
    <cellStyle name="Normal 19 2 5 2 2 5" xfId="26708"/>
    <cellStyle name="Normal 19 2 5 2 2 6" xfId="26709"/>
    <cellStyle name="Normal 19 2 5 2 3" xfId="26710"/>
    <cellStyle name="Normal 19 2 5 2 3 2" xfId="26711"/>
    <cellStyle name="Normal 19 2 5 2 3 2 2" xfId="26712"/>
    <cellStyle name="Normal 19 2 5 2 3 2 3" xfId="26713"/>
    <cellStyle name="Normal 19 2 5 2 3 2 4" xfId="26714"/>
    <cellStyle name="Normal 19 2 5 2 3 3" xfId="26715"/>
    <cellStyle name="Normal 19 2 5 2 3 4" xfId="26716"/>
    <cellStyle name="Normal 19 2 5 2 3 5" xfId="26717"/>
    <cellStyle name="Normal 19 2 5 2 3 6" xfId="26718"/>
    <cellStyle name="Normal 19 2 5 2 4" xfId="26719"/>
    <cellStyle name="Normal 19 2 5 2 4 2" xfId="26720"/>
    <cellStyle name="Normal 19 2 5 2 4 3" xfId="26721"/>
    <cellStyle name="Normal 19 2 5 2 4 4" xfId="26722"/>
    <cellStyle name="Normal 19 2 5 2 5" xfId="26723"/>
    <cellStyle name="Normal 19 2 5 2 6" xfId="26724"/>
    <cellStyle name="Normal 19 2 5 2 7" xfId="26725"/>
    <cellStyle name="Normal 19 2 5 2 8" xfId="26726"/>
    <cellStyle name="Normal 19 2 5 3" xfId="26727"/>
    <cellStyle name="Normal 19 2 5 3 2" xfId="26728"/>
    <cellStyle name="Normal 19 2 5 3 2 2" xfId="26729"/>
    <cellStyle name="Normal 19 2 5 3 2 2 2" xfId="26730"/>
    <cellStyle name="Normal 19 2 5 3 2 2 3" xfId="26731"/>
    <cellStyle name="Normal 19 2 5 3 2 2 4" xfId="26732"/>
    <cellStyle name="Normal 19 2 5 3 2 3" xfId="26733"/>
    <cellStyle name="Normal 19 2 5 3 2 4" xfId="26734"/>
    <cellStyle name="Normal 19 2 5 3 2 5" xfId="26735"/>
    <cellStyle name="Normal 19 2 5 3 3" xfId="26736"/>
    <cellStyle name="Normal 19 2 5 3 3 2" xfId="26737"/>
    <cellStyle name="Normal 19 2 5 3 3 3" xfId="26738"/>
    <cellStyle name="Normal 19 2 5 3 3 4" xfId="26739"/>
    <cellStyle name="Normal 19 2 5 3 4" xfId="26740"/>
    <cellStyle name="Normal 19 2 5 3 5" xfId="26741"/>
    <cellStyle name="Normal 19 2 5 3 6" xfId="26742"/>
    <cellStyle name="Normal 19 2 5 4" xfId="26743"/>
    <cellStyle name="Normal 19 2 5 4 2" xfId="26744"/>
    <cellStyle name="Normal 19 2 5 4 2 2" xfId="26745"/>
    <cellStyle name="Normal 19 2 5 4 2 3" xfId="26746"/>
    <cellStyle name="Normal 19 2 5 4 2 4" xfId="26747"/>
    <cellStyle name="Normal 19 2 5 4 3" xfId="26748"/>
    <cellStyle name="Normal 19 2 5 4 4" xfId="26749"/>
    <cellStyle name="Normal 19 2 5 4 5" xfId="26750"/>
    <cellStyle name="Normal 19 2 5 4 6" xfId="26751"/>
    <cellStyle name="Normal 19 2 5 5" xfId="26752"/>
    <cellStyle name="Normal 19 2 5 5 2" xfId="26753"/>
    <cellStyle name="Normal 19 2 5 5 3" xfId="26754"/>
    <cellStyle name="Normal 19 2 5 5 4" xfId="26755"/>
    <cellStyle name="Normal 19 2 5 6" xfId="26756"/>
    <cellStyle name="Normal 19 2 5 7" xfId="26757"/>
    <cellStyle name="Normal 19 2 5 8" xfId="26758"/>
    <cellStyle name="Normal 19 2 5 9" xfId="26759"/>
    <cellStyle name="Normal 19 2 6" xfId="26760"/>
    <cellStyle name="Normal 19 2 6 2" xfId="26761"/>
    <cellStyle name="Normal 19 2 6 2 2" xfId="26762"/>
    <cellStyle name="Normal 19 2 6 2 2 2" xfId="26763"/>
    <cellStyle name="Normal 19 2 6 2 2 2 2" xfId="26764"/>
    <cellStyle name="Normal 19 2 6 2 2 2 2 2" xfId="26765"/>
    <cellStyle name="Normal 19 2 6 2 2 2 2 3" xfId="26766"/>
    <cellStyle name="Normal 19 2 6 2 2 2 2 4" xfId="26767"/>
    <cellStyle name="Normal 19 2 6 2 2 2 3" xfId="26768"/>
    <cellStyle name="Normal 19 2 6 2 2 2 4" xfId="26769"/>
    <cellStyle name="Normal 19 2 6 2 2 2 5" xfId="26770"/>
    <cellStyle name="Normal 19 2 6 2 2 3" xfId="26771"/>
    <cellStyle name="Normal 19 2 6 2 2 3 2" xfId="26772"/>
    <cellStyle name="Normal 19 2 6 2 2 3 3" xfId="26773"/>
    <cellStyle name="Normal 19 2 6 2 2 3 4" xfId="26774"/>
    <cellStyle name="Normal 19 2 6 2 2 4" xfId="26775"/>
    <cellStyle name="Normal 19 2 6 2 2 5" xfId="26776"/>
    <cellStyle name="Normal 19 2 6 2 2 6" xfId="26777"/>
    <cellStyle name="Normal 19 2 6 2 3" xfId="26778"/>
    <cellStyle name="Normal 19 2 6 2 3 2" xfId="26779"/>
    <cellStyle name="Normal 19 2 6 2 3 2 2" xfId="26780"/>
    <cellStyle name="Normal 19 2 6 2 3 2 3" xfId="26781"/>
    <cellStyle name="Normal 19 2 6 2 3 2 4" xfId="26782"/>
    <cellStyle name="Normal 19 2 6 2 3 3" xfId="26783"/>
    <cellStyle name="Normal 19 2 6 2 3 4" xfId="26784"/>
    <cellStyle name="Normal 19 2 6 2 3 5" xfId="26785"/>
    <cellStyle name="Normal 19 2 6 2 3 6" xfId="26786"/>
    <cellStyle name="Normal 19 2 6 2 4" xfId="26787"/>
    <cellStyle name="Normal 19 2 6 2 4 2" xfId="26788"/>
    <cellStyle name="Normal 19 2 6 2 4 3" xfId="26789"/>
    <cellStyle name="Normal 19 2 6 2 4 4" xfId="26790"/>
    <cellStyle name="Normal 19 2 6 2 5" xfId="26791"/>
    <cellStyle name="Normal 19 2 6 2 6" xfId="26792"/>
    <cellStyle name="Normal 19 2 6 2 7" xfId="26793"/>
    <cellStyle name="Normal 19 2 6 2 8" xfId="26794"/>
    <cellStyle name="Normal 19 2 6 3" xfId="26795"/>
    <cellStyle name="Normal 19 2 6 3 2" xfId="26796"/>
    <cellStyle name="Normal 19 2 6 3 2 2" xfId="26797"/>
    <cellStyle name="Normal 19 2 6 3 2 2 2" xfId="26798"/>
    <cellStyle name="Normal 19 2 6 3 2 2 3" xfId="26799"/>
    <cellStyle name="Normal 19 2 6 3 2 2 4" xfId="26800"/>
    <cellStyle name="Normal 19 2 6 3 2 3" xfId="26801"/>
    <cellStyle name="Normal 19 2 6 3 2 4" xfId="26802"/>
    <cellStyle name="Normal 19 2 6 3 2 5" xfId="26803"/>
    <cellStyle name="Normal 19 2 6 3 3" xfId="26804"/>
    <cellStyle name="Normal 19 2 6 3 3 2" xfId="26805"/>
    <cellStyle name="Normal 19 2 6 3 3 3" xfId="26806"/>
    <cellStyle name="Normal 19 2 6 3 3 4" xfId="26807"/>
    <cellStyle name="Normal 19 2 6 3 4" xfId="26808"/>
    <cellStyle name="Normal 19 2 6 3 5" xfId="26809"/>
    <cellStyle name="Normal 19 2 6 3 6" xfId="26810"/>
    <cellStyle name="Normal 19 2 6 4" xfId="26811"/>
    <cellStyle name="Normal 19 2 6 4 2" xfId="26812"/>
    <cellStyle name="Normal 19 2 6 4 2 2" xfId="26813"/>
    <cellStyle name="Normal 19 2 6 4 2 3" xfId="26814"/>
    <cellStyle name="Normal 19 2 6 4 2 4" xfId="26815"/>
    <cellStyle name="Normal 19 2 6 4 3" xfId="26816"/>
    <cellStyle name="Normal 19 2 6 4 4" xfId="26817"/>
    <cellStyle name="Normal 19 2 6 4 5" xfId="26818"/>
    <cellStyle name="Normal 19 2 6 4 6" xfId="26819"/>
    <cellStyle name="Normal 19 2 6 5" xfId="26820"/>
    <cellStyle name="Normal 19 2 6 5 2" xfId="26821"/>
    <cellStyle name="Normal 19 2 6 5 3" xfId="26822"/>
    <cellStyle name="Normal 19 2 6 5 4" xfId="26823"/>
    <cellStyle name="Normal 19 2 6 6" xfId="26824"/>
    <cellStyle name="Normal 19 2 6 7" xfId="26825"/>
    <cellStyle name="Normal 19 2 6 8" xfId="26826"/>
    <cellStyle name="Normal 19 2 6 9" xfId="26827"/>
    <cellStyle name="Normal 19 2 7" xfId="26828"/>
    <cellStyle name="Normal 19 2 7 2" xfId="26829"/>
    <cellStyle name="Normal 19 2 7 2 2" xfId="26830"/>
    <cellStyle name="Normal 19 2 7 2 2 2" xfId="26831"/>
    <cellStyle name="Normal 19 2 7 2 2 2 2" xfId="26832"/>
    <cellStyle name="Normal 19 2 7 2 2 2 2 2" xfId="26833"/>
    <cellStyle name="Normal 19 2 7 2 2 2 2 3" xfId="26834"/>
    <cellStyle name="Normal 19 2 7 2 2 2 2 4" xfId="26835"/>
    <cellStyle name="Normal 19 2 7 2 2 2 3" xfId="26836"/>
    <cellStyle name="Normal 19 2 7 2 2 2 4" xfId="26837"/>
    <cellStyle name="Normal 19 2 7 2 2 2 5" xfId="26838"/>
    <cellStyle name="Normal 19 2 7 2 2 3" xfId="26839"/>
    <cellStyle name="Normal 19 2 7 2 2 3 2" xfId="26840"/>
    <cellStyle name="Normal 19 2 7 2 2 3 3" xfId="26841"/>
    <cellStyle name="Normal 19 2 7 2 2 3 4" xfId="26842"/>
    <cellStyle name="Normal 19 2 7 2 2 4" xfId="26843"/>
    <cellStyle name="Normal 19 2 7 2 2 5" xfId="26844"/>
    <cellStyle name="Normal 19 2 7 2 2 6" xfId="26845"/>
    <cellStyle name="Normal 19 2 7 2 3" xfId="26846"/>
    <cellStyle name="Normal 19 2 7 2 3 2" xfId="26847"/>
    <cellStyle name="Normal 19 2 7 2 3 2 2" xfId="26848"/>
    <cellStyle name="Normal 19 2 7 2 3 2 3" xfId="26849"/>
    <cellStyle name="Normal 19 2 7 2 3 2 4" xfId="26850"/>
    <cellStyle name="Normal 19 2 7 2 3 3" xfId="26851"/>
    <cellStyle name="Normal 19 2 7 2 3 4" xfId="26852"/>
    <cellStyle name="Normal 19 2 7 2 3 5" xfId="26853"/>
    <cellStyle name="Normal 19 2 7 2 3 6" xfId="26854"/>
    <cellStyle name="Normal 19 2 7 2 4" xfId="26855"/>
    <cellStyle name="Normal 19 2 7 2 4 2" xfId="26856"/>
    <cellStyle name="Normal 19 2 7 2 4 3" xfId="26857"/>
    <cellStyle name="Normal 19 2 7 2 4 4" xfId="26858"/>
    <cellStyle name="Normal 19 2 7 2 5" xfId="26859"/>
    <cellStyle name="Normal 19 2 7 2 6" xfId="26860"/>
    <cellStyle name="Normal 19 2 7 2 7" xfId="26861"/>
    <cellStyle name="Normal 19 2 7 2 8" xfId="26862"/>
    <cellStyle name="Normal 19 2 7 3" xfId="26863"/>
    <cellStyle name="Normal 19 2 7 3 2" xfId="26864"/>
    <cellStyle name="Normal 19 2 7 3 2 2" xfId="26865"/>
    <cellStyle name="Normal 19 2 7 3 2 2 2" xfId="26866"/>
    <cellStyle name="Normal 19 2 7 3 2 2 3" xfId="26867"/>
    <cellStyle name="Normal 19 2 7 3 2 2 4" xfId="26868"/>
    <cellStyle name="Normal 19 2 7 3 2 3" xfId="26869"/>
    <cellStyle name="Normal 19 2 7 3 2 4" xfId="26870"/>
    <cellStyle name="Normal 19 2 7 3 2 5" xfId="26871"/>
    <cellStyle name="Normal 19 2 7 3 3" xfId="26872"/>
    <cellStyle name="Normal 19 2 7 3 3 2" xfId="26873"/>
    <cellStyle name="Normal 19 2 7 3 3 3" xfId="26874"/>
    <cellStyle name="Normal 19 2 7 3 3 4" xfId="26875"/>
    <cellStyle name="Normal 19 2 7 3 4" xfId="26876"/>
    <cellStyle name="Normal 19 2 7 3 5" xfId="26877"/>
    <cellStyle name="Normal 19 2 7 3 6" xfId="26878"/>
    <cellStyle name="Normal 19 2 7 4" xfId="26879"/>
    <cellStyle name="Normal 19 2 7 4 2" xfId="26880"/>
    <cellStyle name="Normal 19 2 7 4 2 2" xfId="26881"/>
    <cellStyle name="Normal 19 2 7 4 2 3" xfId="26882"/>
    <cellStyle name="Normal 19 2 7 4 2 4" xfId="26883"/>
    <cellStyle name="Normal 19 2 7 4 3" xfId="26884"/>
    <cellStyle name="Normal 19 2 7 4 4" xfId="26885"/>
    <cellStyle name="Normal 19 2 7 4 5" xfId="26886"/>
    <cellStyle name="Normal 19 2 7 4 6" xfId="26887"/>
    <cellStyle name="Normal 19 2 7 5" xfId="26888"/>
    <cellStyle name="Normal 19 2 7 5 2" xfId="26889"/>
    <cellStyle name="Normal 19 2 7 5 3" xfId="26890"/>
    <cellStyle name="Normal 19 2 7 5 4" xfId="26891"/>
    <cellStyle name="Normal 19 2 7 6" xfId="26892"/>
    <cellStyle name="Normal 19 2 7 7" xfId="26893"/>
    <cellStyle name="Normal 19 2 7 8" xfId="26894"/>
    <cellStyle name="Normal 19 2 7 9" xfId="26895"/>
    <cellStyle name="Normal 19 2 8" xfId="26896"/>
    <cellStyle name="Normal 19 2 8 2" xfId="26897"/>
    <cellStyle name="Normal 19 2 8 2 2" xfId="26898"/>
    <cellStyle name="Normal 19 2 8 2 2 2" xfId="26899"/>
    <cellStyle name="Normal 19 2 8 2 2 2 2" xfId="26900"/>
    <cellStyle name="Normal 19 2 8 2 2 2 2 2" xfId="26901"/>
    <cellStyle name="Normal 19 2 8 2 2 2 2 3" xfId="26902"/>
    <cellStyle name="Normal 19 2 8 2 2 2 2 4" xfId="26903"/>
    <cellStyle name="Normal 19 2 8 2 2 2 3" xfId="26904"/>
    <cellStyle name="Normal 19 2 8 2 2 2 4" xfId="26905"/>
    <cellStyle name="Normal 19 2 8 2 2 2 5" xfId="26906"/>
    <cellStyle name="Normal 19 2 8 2 2 3" xfId="26907"/>
    <cellStyle name="Normal 19 2 8 2 2 3 2" xfId="26908"/>
    <cellStyle name="Normal 19 2 8 2 2 3 3" xfId="26909"/>
    <cellStyle name="Normal 19 2 8 2 2 3 4" xfId="26910"/>
    <cellStyle name="Normal 19 2 8 2 2 4" xfId="26911"/>
    <cellStyle name="Normal 19 2 8 2 2 5" xfId="26912"/>
    <cellStyle name="Normal 19 2 8 2 2 6" xfId="26913"/>
    <cellStyle name="Normal 19 2 8 2 3" xfId="26914"/>
    <cellStyle name="Normal 19 2 8 2 3 2" xfId="26915"/>
    <cellStyle name="Normal 19 2 8 2 3 2 2" xfId="26916"/>
    <cellStyle name="Normal 19 2 8 2 3 2 3" xfId="26917"/>
    <cellStyle name="Normal 19 2 8 2 3 2 4" xfId="26918"/>
    <cellStyle name="Normal 19 2 8 2 3 3" xfId="26919"/>
    <cellStyle name="Normal 19 2 8 2 3 4" xfId="26920"/>
    <cellStyle name="Normal 19 2 8 2 3 5" xfId="26921"/>
    <cellStyle name="Normal 19 2 8 2 3 6" xfId="26922"/>
    <cellStyle name="Normal 19 2 8 2 4" xfId="26923"/>
    <cellStyle name="Normal 19 2 8 2 4 2" xfId="26924"/>
    <cellStyle name="Normal 19 2 8 2 4 3" xfId="26925"/>
    <cellStyle name="Normal 19 2 8 2 4 4" xfId="26926"/>
    <cellStyle name="Normal 19 2 8 2 5" xfId="26927"/>
    <cellStyle name="Normal 19 2 8 2 6" xfId="26928"/>
    <cellStyle name="Normal 19 2 8 2 7" xfId="26929"/>
    <cellStyle name="Normal 19 2 8 2 8" xfId="26930"/>
    <cellStyle name="Normal 19 2 8 3" xfId="26931"/>
    <cellStyle name="Normal 19 2 8 3 2" xfId="26932"/>
    <cellStyle name="Normal 19 2 8 3 2 2" xfId="26933"/>
    <cellStyle name="Normal 19 2 8 3 2 2 2" xfId="26934"/>
    <cellStyle name="Normal 19 2 8 3 2 2 3" xfId="26935"/>
    <cellStyle name="Normal 19 2 8 3 2 2 4" xfId="26936"/>
    <cellStyle name="Normal 19 2 8 3 2 3" xfId="26937"/>
    <cellStyle name="Normal 19 2 8 3 2 4" xfId="26938"/>
    <cellStyle name="Normal 19 2 8 3 2 5" xfId="26939"/>
    <cellStyle name="Normal 19 2 8 3 3" xfId="26940"/>
    <cellStyle name="Normal 19 2 8 3 3 2" xfId="26941"/>
    <cellStyle name="Normal 19 2 8 3 3 3" xfId="26942"/>
    <cellStyle name="Normal 19 2 8 3 3 4" xfId="26943"/>
    <cellStyle name="Normal 19 2 8 3 4" xfId="26944"/>
    <cellStyle name="Normal 19 2 8 3 5" xfId="26945"/>
    <cellStyle name="Normal 19 2 8 3 6" xfId="26946"/>
    <cellStyle name="Normal 19 2 8 4" xfId="26947"/>
    <cellStyle name="Normal 19 2 8 4 2" xfId="26948"/>
    <cellStyle name="Normal 19 2 8 4 2 2" xfId="26949"/>
    <cellStyle name="Normal 19 2 8 4 2 3" xfId="26950"/>
    <cellStyle name="Normal 19 2 8 4 2 4" xfId="26951"/>
    <cellStyle name="Normal 19 2 8 4 3" xfId="26952"/>
    <cellStyle name="Normal 19 2 8 4 4" xfId="26953"/>
    <cellStyle name="Normal 19 2 8 4 5" xfId="26954"/>
    <cellStyle name="Normal 19 2 8 4 6" xfId="26955"/>
    <cellStyle name="Normal 19 2 8 5" xfId="26956"/>
    <cellStyle name="Normal 19 2 8 5 2" xfId="26957"/>
    <cellStyle name="Normal 19 2 8 5 3" xfId="26958"/>
    <cellStyle name="Normal 19 2 8 5 4" xfId="26959"/>
    <cellStyle name="Normal 19 2 8 6" xfId="26960"/>
    <cellStyle name="Normal 19 2 8 7" xfId="26961"/>
    <cellStyle name="Normal 19 2 8 8" xfId="26962"/>
    <cellStyle name="Normal 19 2 8 9" xfId="26963"/>
    <cellStyle name="Normal 19 2 9" xfId="26964"/>
    <cellStyle name="Normal 19 2 9 2" xfId="26965"/>
    <cellStyle name="Normal 19 2 9 2 2" xfId="26966"/>
    <cellStyle name="Normal 19 2 9 2 2 2" xfId="26967"/>
    <cellStyle name="Normal 19 2 9 2 2 2 2" xfId="26968"/>
    <cellStyle name="Normal 19 2 9 2 2 2 3" xfId="26969"/>
    <cellStyle name="Normal 19 2 9 2 2 2 4" xfId="26970"/>
    <cellStyle name="Normal 19 2 9 2 2 3" xfId="26971"/>
    <cellStyle name="Normal 19 2 9 2 2 4" xfId="26972"/>
    <cellStyle name="Normal 19 2 9 2 2 5" xfId="26973"/>
    <cellStyle name="Normal 19 2 9 2 3" xfId="26974"/>
    <cellStyle name="Normal 19 2 9 2 3 2" xfId="26975"/>
    <cellStyle name="Normal 19 2 9 2 3 3" xfId="26976"/>
    <cellStyle name="Normal 19 2 9 2 3 4" xfId="26977"/>
    <cellStyle name="Normal 19 2 9 2 4" xfId="26978"/>
    <cellStyle name="Normal 19 2 9 2 5" xfId="26979"/>
    <cellStyle name="Normal 19 2 9 2 6" xfId="26980"/>
    <cellStyle name="Normal 19 2 9 3" xfId="26981"/>
    <cellStyle name="Normal 19 2 9 3 2" xfId="26982"/>
    <cellStyle name="Normal 19 2 9 3 2 2" xfId="26983"/>
    <cellStyle name="Normal 19 2 9 3 2 3" xfId="26984"/>
    <cellStyle name="Normal 19 2 9 3 2 4" xfId="26985"/>
    <cellStyle name="Normal 19 2 9 3 3" xfId="26986"/>
    <cellStyle name="Normal 19 2 9 3 4" xfId="26987"/>
    <cellStyle name="Normal 19 2 9 3 5" xfId="26988"/>
    <cellStyle name="Normal 19 2 9 3 6" xfId="26989"/>
    <cellStyle name="Normal 19 2 9 4" xfId="26990"/>
    <cellStyle name="Normal 19 2 9 4 2" xfId="26991"/>
    <cellStyle name="Normal 19 2 9 4 3" xfId="26992"/>
    <cellStyle name="Normal 19 2 9 4 4" xfId="26993"/>
    <cellStyle name="Normal 19 2 9 5" xfId="26994"/>
    <cellStyle name="Normal 19 2 9 6" xfId="26995"/>
    <cellStyle name="Normal 19 2 9 7" xfId="26996"/>
    <cellStyle name="Normal 19 2 9 8" xfId="26997"/>
    <cellStyle name="Normal 19 2_Rec Tributaria" xfId="26998"/>
    <cellStyle name="Normal 19 3" xfId="26999"/>
    <cellStyle name="Normal 19 3 10" xfId="27000"/>
    <cellStyle name="Normal 19 3 10 2" xfId="27001"/>
    <cellStyle name="Normal 19 3 10 2 2" xfId="27002"/>
    <cellStyle name="Normal 19 3 10 2 3" xfId="27003"/>
    <cellStyle name="Normal 19 3 10 2 4" xfId="27004"/>
    <cellStyle name="Normal 19 3 10 3" xfId="27005"/>
    <cellStyle name="Normal 19 3 10 4" xfId="27006"/>
    <cellStyle name="Normal 19 3 10 5" xfId="27007"/>
    <cellStyle name="Normal 19 3 10 6" xfId="27008"/>
    <cellStyle name="Normal 19 3 11" xfId="27009"/>
    <cellStyle name="Normal 19 3 11 2" xfId="27010"/>
    <cellStyle name="Normal 19 3 11 3" xfId="27011"/>
    <cellStyle name="Normal 19 3 11 4" xfId="27012"/>
    <cellStyle name="Normal 19 3 12" xfId="27013"/>
    <cellStyle name="Normal 19 3 13" xfId="27014"/>
    <cellStyle name="Normal 19 3 14" xfId="27015"/>
    <cellStyle name="Normal 19 3 15" xfId="27016"/>
    <cellStyle name="Normal 19 3 2" xfId="27017"/>
    <cellStyle name="Normal 19 3 2 10" xfId="27018"/>
    <cellStyle name="Normal 19 3 2 2" xfId="27019"/>
    <cellStyle name="Normal 19 3 2 2 2" xfId="27020"/>
    <cellStyle name="Normal 19 3 2 2 2 2" xfId="27021"/>
    <cellStyle name="Normal 19 3 2 2 2 2 2" xfId="27022"/>
    <cellStyle name="Normal 19 3 2 2 2 2 2 2" xfId="27023"/>
    <cellStyle name="Normal 19 3 2 2 2 2 2 2 2" xfId="27024"/>
    <cellStyle name="Normal 19 3 2 2 2 2 2 2 3" xfId="27025"/>
    <cellStyle name="Normal 19 3 2 2 2 2 2 2 4" xfId="27026"/>
    <cellStyle name="Normal 19 3 2 2 2 2 2 3" xfId="27027"/>
    <cellStyle name="Normal 19 3 2 2 2 2 2 4" xfId="27028"/>
    <cellStyle name="Normal 19 3 2 2 2 2 2 5" xfId="27029"/>
    <cellStyle name="Normal 19 3 2 2 2 2 3" xfId="27030"/>
    <cellStyle name="Normal 19 3 2 2 2 2 3 2" xfId="27031"/>
    <cellStyle name="Normal 19 3 2 2 2 2 3 3" xfId="27032"/>
    <cellStyle name="Normal 19 3 2 2 2 2 3 4" xfId="27033"/>
    <cellStyle name="Normal 19 3 2 2 2 2 4" xfId="27034"/>
    <cellStyle name="Normal 19 3 2 2 2 2 5" xfId="27035"/>
    <cellStyle name="Normal 19 3 2 2 2 2 6" xfId="27036"/>
    <cellStyle name="Normal 19 3 2 2 2 3" xfId="27037"/>
    <cellStyle name="Normal 19 3 2 2 2 3 2" xfId="27038"/>
    <cellStyle name="Normal 19 3 2 2 2 3 2 2" xfId="27039"/>
    <cellStyle name="Normal 19 3 2 2 2 3 2 3" xfId="27040"/>
    <cellStyle name="Normal 19 3 2 2 2 3 2 4" xfId="27041"/>
    <cellStyle name="Normal 19 3 2 2 2 3 3" xfId="27042"/>
    <cellStyle name="Normal 19 3 2 2 2 3 4" xfId="27043"/>
    <cellStyle name="Normal 19 3 2 2 2 3 5" xfId="27044"/>
    <cellStyle name="Normal 19 3 2 2 2 3 6" xfId="27045"/>
    <cellStyle name="Normal 19 3 2 2 2 4" xfId="27046"/>
    <cellStyle name="Normal 19 3 2 2 2 4 2" xfId="27047"/>
    <cellStyle name="Normal 19 3 2 2 2 4 3" xfId="27048"/>
    <cellStyle name="Normal 19 3 2 2 2 4 4" xfId="27049"/>
    <cellStyle name="Normal 19 3 2 2 2 5" xfId="27050"/>
    <cellStyle name="Normal 19 3 2 2 2 6" xfId="27051"/>
    <cellStyle name="Normal 19 3 2 2 2 7" xfId="27052"/>
    <cellStyle name="Normal 19 3 2 2 2 8" xfId="27053"/>
    <cellStyle name="Normal 19 3 2 2 3" xfId="27054"/>
    <cellStyle name="Normal 19 3 2 2 3 2" xfId="27055"/>
    <cellStyle name="Normal 19 3 2 2 3 2 2" xfId="27056"/>
    <cellStyle name="Normal 19 3 2 2 3 2 2 2" xfId="27057"/>
    <cellStyle name="Normal 19 3 2 2 3 2 2 3" xfId="27058"/>
    <cellStyle name="Normal 19 3 2 2 3 2 2 4" xfId="27059"/>
    <cellStyle name="Normal 19 3 2 2 3 2 3" xfId="27060"/>
    <cellStyle name="Normal 19 3 2 2 3 2 4" xfId="27061"/>
    <cellStyle name="Normal 19 3 2 2 3 2 5" xfId="27062"/>
    <cellStyle name="Normal 19 3 2 2 3 3" xfId="27063"/>
    <cellStyle name="Normal 19 3 2 2 3 3 2" xfId="27064"/>
    <cellStyle name="Normal 19 3 2 2 3 3 3" xfId="27065"/>
    <cellStyle name="Normal 19 3 2 2 3 3 4" xfId="27066"/>
    <cellStyle name="Normal 19 3 2 2 3 4" xfId="27067"/>
    <cellStyle name="Normal 19 3 2 2 3 5" xfId="27068"/>
    <cellStyle name="Normal 19 3 2 2 3 6" xfId="27069"/>
    <cellStyle name="Normal 19 3 2 2 4" xfId="27070"/>
    <cellStyle name="Normal 19 3 2 2 4 2" xfId="27071"/>
    <cellStyle name="Normal 19 3 2 2 4 2 2" xfId="27072"/>
    <cellStyle name="Normal 19 3 2 2 4 2 3" xfId="27073"/>
    <cellStyle name="Normal 19 3 2 2 4 2 4" xfId="27074"/>
    <cellStyle name="Normal 19 3 2 2 4 3" xfId="27075"/>
    <cellStyle name="Normal 19 3 2 2 4 4" xfId="27076"/>
    <cellStyle name="Normal 19 3 2 2 4 5" xfId="27077"/>
    <cellStyle name="Normal 19 3 2 2 4 6" xfId="27078"/>
    <cellStyle name="Normal 19 3 2 2 5" xfId="27079"/>
    <cellStyle name="Normal 19 3 2 2 5 2" xfId="27080"/>
    <cellStyle name="Normal 19 3 2 2 5 3" xfId="27081"/>
    <cellStyle name="Normal 19 3 2 2 5 4" xfId="27082"/>
    <cellStyle name="Normal 19 3 2 2 6" xfId="27083"/>
    <cellStyle name="Normal 19 3 2 2 7" xfId="27084"/>
    <cellStyle name="Normal 19 3 2 2 8" xfId="27085"/>
    <cellStyle name="Normal 19 3 2 2 9" xfId="27086"/>
    <cellStyle name="Normal 19 3 2 3" xfId="27087"/>
    <cellStyle name="Normal 19 3 2 3 2" xfId="27088"/>
    <cellStyle name="Normal 19 3 2 3 2 2" xfId="27089"/>
    <cellStyle name="Normal 19 3 2 3 2 2 2" xfId="27090"/>
    <cellStyle name="Normal 19 3 2 3 2 2 2 2" xfId="27091"/>
    <cellStyle name="Normal 19 3 2 3 2 2 2 3" xfId="27092"/>
    <cellStyle name="Normal 19 3 2 3 2 2 2 4" xfId="27093"/>
    <cellStyle name="Normal 19 3 2 3 2 2 3" xfId="27094"/>
    <cellStyle name="Normal 19 3 2 3 2 2 4" xfId="27095"/>
    <cellStyle name="Normal 19 3 2 3 2 2 5" xfId="27096"/>
    <cellStyle name="Normal 19 3 2 3 2 3" xfId="27097"/>
    <cellStyle name="Normal 19 3 2 3 2 3 2" xfId="27098"/>
    <cellStyle name="Normal 19 3 2 3 2 3 3" xfId="27099"/>
    <cellStyle name="Normal 19 3 2 3 2 3 4" xfId="27100"/>
    <cellStyle name="Normal 19 3 2 3 2 4" xfId="27101"/>
    <cellStyle name="Normal 19 3 2 3 2 5" xfId="27102"/>
    <cellStyle name="Normal 19 3 2 3 2 6" xfId="27103"/>
    <cellStyle name="Normal 19 3 2 3 3" xfId="27104"/>
    <cellStyle name="Normal 19 3 2 3 3 2" xfId="27105"/>
    <cellStyle name="Normal 19 3 2 3 3 2 2" xfId="27106"/>
    <cellStyle name="Normal 19 3 2 3 3 2 3" xfId="27107"/>
    <cellStyle name="Normal 19 3 2 3 3 2 4" xfId="27108"/>
    <cellStyle name="Normal 19 3 2 3 3 3" xfId="27109"/>
    <cellStyle name="Normal 19 3 2 3 3 4" xfId="27110"/>
    <cellStyle name="Normal 19 3 2 3 3 5" xfId="27111"/>
    <cellStyle name="Normal 19 3 2 3 3 6" xfId="27112"/>
    <cellStyle name="Normal 19 3 2 3 4" xfId="27113"/>
    <cellStyle name="Normal 19 3 2 3 4 2" xfId="27114"/>
    <cellStyle name="Normal 19 3 2 3 4 3" xfId="27115"/>
    <cellStyle name="Normal 19 3 2 3 4 4" xfId="27116"/>
    <cellStyle name="Normal 19 3 2 3 5" xfId="27117"/>
    <cellStyle name="Normal 19 3 2 3 6" xfId="27118"/>
    <cellStyle name="Normal 19 3 2 3 7" xfId="27119"/>
    <cellStyle name="Normal 19 3 2 3 8" xfId="27120"/>
    <cellStyle name="Normal 19 3 2 4" xfId="27121"/>
    <cellStyle name="Normal 19 3 2 4 2" xfId="27122"/>
    <cellStyle name="Normal 19 3 2 4 2 2" xfId="27123"/>
    <cellStyle name="Normal 19 3 2 4 2 2 2" xfId="27124"/>
    <cellStyle name="Normal 19 3 2 4 2 2 3" xfId="27125"/>
    <cellStyle name="Normal 19 3 2 4 2 2 4" xfId="27126"/>
    <cellStyle name="Normal 19 3 2 4 2 3" xfId="27127"/>
    <cellStyle name="Normal 19 3 2 4 2 4" xfId="27128"/>
    <cellStyle name="Normal 19 3 2 4 2 5" xfId="27129"/>
    <cellStyle name="Normal 19 3 2 4 3" xfId="27130"/>
    <cellStyle name="Normal 19 3 2 4 3 2" xfId="27131"/>
    <cellStyle name="Normal 19 3 2 4 3 3" xfId="27132"/>
    <cellStyle name="Normal 19 3 2 4 3 4" xfId="27133"/>
    <cellStyle name="Normal 19 3 2 4 4" xfId="27134"/>
    <cellStyle name="Normal 19 3 2 4 5" xfId="27135"/>
    <cellStyle name="Normal 19 3 2 4 6" xfId="27136"/>
    <cellStyle name="Normal 19 3 2 5" xfId="27137"/>
    <cellStyle name="Normal 19 3 2 5 2" xfId="27138"/>
    <cellStyle name="Normal 19 3 2 5 2 2" xfId="27139"/>
    <cellStyle name="Normal 19 3 2 5 2 3" xfId="27140"/>
    <cellStyle name="Normal 19 3 2 5 2 4" xfId="27141"/>
    <cellStyle name="Normal 19 3 2 5 3" xfId="27142"/>
    <cellStyle name="Normal 19 3 2 5 4" xfId="27143"/>
    <cellStyle name="Normal 19 3 2 5 5" xfId="27144"/>
    <cellStyle name="Normal 19 3 2 5 6" xfId="27145"/>
    <cellStyle name="Normal 19 3 2 6" xfId="27146"/>
    <cellStyle name="Normal 19 3 2 6 2" xfId="27147"/>
    <cellStyle name="Normal 19 3 2 6 3" xfId="27148"/>
    <cellStyle name="Normal 19 3 2 6 4" xfId="27149"/>
    <cellStyle name="Normal 19 3 2 7" xfId="27150"/>
    <cellStyle name="Normal 19 3 2 8" xfId="27151"/>
    <cellStyle name="Normal 19 3 2 9" xfId="27152"/>
    <cellStyle name="Normal 19 3 3" xfId="27153"/>
    <cellStyle name="Normal 19 3 3 2" xfId="27154"/>
    <cellStyle name="Normal 19 3 3 2 2" xfId="27155"/>
    <cellStyle name="Normal 19 3 3 2 2 2" xfId="27156"/>
    <cellStyle name="Normal 19 3 3 2 2 2 2" xfId="27157"/>
    <cellStyle name="Normal 19 3 3 2 2 2 2 2" xfId="27158"/>
    <cellStyle name="Normal 19 3 3 2 2 2 2 3" xfId="27159"/>
    <cellStyle name="Normal 19 3 3 2 2 2 2 4" xfId="27160"/>
    <cellStyle name="Normal 19 3 3 2 2 2 3" xfId="27161"/>
    <cellStyle name="Normal 19 3 3 2 2 2 4" xfId="27162"/>
    <cellStyle name="Normal 19 3 3 2 2 2 5" xfId="27163"/>
    <cellStyle name="Normal 19 3 3 2 2 3" xfId="27164"/>
    <cellStyle name="Normal 19 3 3 2 2 3 2" xfId="27165"/>
    <cellStyle name="Normal 19 3 3 2 2 3 3" xfId="27166"/>
    <cellStyle name="Normal 19 3 3 2 2 3 4" xfId="27167"/>
    <cellStyle name="Normal 19 3 3 2 2 4" xfId="27168"/>
    <cellStyle name="Normal 19 3 3 2 2 5" xfId="27169"/>
    <cellStyle name="Normal 19 3 3 2 2 6" xfId="27170"/>
    <cellStyle name="Normal 19 3 3 2 3" xfId="27171"/>
    <cellStyle name="Normal 19 3 3 2 3 2" xfId="27172"/>
    <cellStyle name="Normal 19 3 3 2 3 2 2" xfId="27173"/>
    <cellStyle name="Normal 19 3 3 2 3 2 3" xfId="27174"/>
    <cellStyle name="Normal 19 3 3 2 3 2 4" xfId="27175"/>
    <cellStyle name="Normal 19 3 3 2 3 3" xfId="27176"/>
    <cellStyle name="Normal 19 3 3 2 3 4" xfId="27177"/>
    <cellStyle name="Normal 19 3 3 2 3 5" xfId="27178"/>
    <cellStyle name="Normal 19 3 3 2 3 6" xfId="27179"/>
    <cellStyle name="Normal 19 3 3 2 4" xfId="27180"/>
    <cellStyle name="Normal 19 3 3 2 4 2" xfId="27181"/>
    <cellStyle name="Normal 19 3 3 2 4 3" xfId="27182"/>
    <cellStyle name="Normal 19 3 3 2 4 4" xfId="27183"/>
    <cellStyle name="Normal 19 3 3 2 5" xfId="27184"/>
    <cellStyle name="Normal 19 3 3 2 6" xfId="27185"/>
    <cellStyle name="Normal 19 3 3 2 7" xfId="27186"/>
    <cellStyle name="Normal 19 3 3 2 8" xfId="27187"/>
    <cellStyle name="Normal 19 3 3 3" xfId="27188"/>
    <cellStyle name="Normal 19 3 3 3 2" xfId="27189"/>
    <cellStyle name="Normal 19 3 3 3 2 2" xfId="27190"/>
    <cellStyle name="Normal 19 3 3 3 2 2 2" xfId="27191"/>
    <cellStyle name="Normal 19 3 3 3 2 2 3" xfId="27192"/>
    <cellStyle name="Normal 19 3 3 3 2 2 4" xfId="27193"/>
    <cellStyle name="Normal 19 3 3 3 2 3" xfId="27194"/>
    <cellStyle name="Normal 19 3 3 3 2 4" xfId="27195"/>
    <cellStyle name="Normal 19 3 3 3 2 5" xfId="27196"/>
    <cellStyle name="Normal 19 3 3 3 3" xfId="27197"/>
    <cellStyle name="Normal 19 3 3 3 3 2" xfId="27198"/>
    <cellStyle name="Normal 19 3 3 3 3 3" xfId="27199"/>
    <cellStyle name="Normal 19 3 3 3 3 4" xfId="27200"/>
    <cellStyle name="Normal 19 3 3 3 4" xfId="27201"/>
    <cellStyle name="Normal 19 3 3 3 5" xfId="27202"/>
    <cellStyle name="Normal 19 3 3 3 6" xfId="27203"/>
    <cellStyle name="Normal 19 3 3 4" xfId="27204"/>
    <cellStyle name="Normal 19 3 3 4 2" xfId="27205"/>
    <cellStyle name="Normal 19 3 3 4 2 2" xfId="27206"/>
    <cellStyle name="Normal 19 3 3 4 2 3" xfId="27207"/>
    <cellStyle name="Normal 19 3 3 4 2 4" xfId="27208"/>
    <cellStyle name="Normal 19 3 3 4 3" xfId="27209"/>
    <cellStyle name="Normal 19 3 3 4 4" xfId="27210"/>
    <cellStyle name="Normal 19 3 3 4 5" xfId="27211"/>
    <cellStyle name="Normal 19 3 3 4 6" xfId="27212"/>
    <cellStyle name="Normal 19 3 3 5" xfId="27213"/>
    <cellStyle name="Normal 19 3 3 5 2" xfId="27214"/>
    <cellStyle name="Normal 19 3 3 5 3" xfId="27215"/>
    <cellStyle name="Normal 19 3 3 5 4" xfId="27216"/>
    <cellStyle name="Normal 19 3 3 6" xfId="27217"/>
    <cellStyle name="Normal 19 3 3 7" xfId="27218"/>
    <cellStyle name="Normal 19 3 3 8" xfId="27219"/>
    <cellStyle name="Normal 19 3 3 9" xfId="27220"/>
    <cellStyle name="Normal 19 3 4" xfId="27221"/>
    <cellStyle name="Normal 19 3 4 2" xfId="27222"/>
    <cellStyle name="Normal 19 3 4 2 2" xfId="27223"/>
    <cellStyle name="Normal 19 3 4 2 2 2" xfId="27224"/>
    <cellStyle name="Normal 19 3 4 2 2 2 2" xfId="27225"/>
    <cellStyle name="Normal 19 3 4 2 2 2 2 2" xfId="27226"/>
    <cellStyle name="Normal 19 3 4 2 2 2 2 3" xfId="27227"/>
    <cellStyle name="Normal 19 3 4 2 2 2 2 4" xfId="27228"/>
    <cellStyle name="Normal 19 3 4 2 2 2 3" xfId="27229"/>
    <cellStyle name="Normal 19 3 4 2 2 2 4" xfId="27230"/>
    <cellStyle name="Normal 19 3 4 2 2 2 5" xfId="27231"/>
    <cellStyle name="Normal 19 3 4 2 2 3" xfId="27232"/>
    <cellStyle name="Normal 19 3 4 2 2 3 2" xfId="27233"/>
    <cellStyle name="Normal 19 3 4 2 2 3 3" xfId="27234"/>
    <cellStyle name="Normal 19 3 4 2 2 3 4" xfId="27235"/>
    <cellStyle name="Normal 19 3 4 2 2 4" xfId="27236"/>
    <cellStyle name="Normal 19 3 4 2 2 5" xfId="27237"/>
    <cellStyle name="Normal 19 3 4 2 2 6" xfId="27238"/>
    <cellStyle name="Normal 19 3 4 2 3" xfId="27239"/>
    <cellStyle name="Normal 19 3 4 2 3 2" xfId="27240"/>
    <cellStyle name="Normal 19 3 4 2 3 2 2" xfId="27241"/>
    <cellStyle name="Normal 19 3 4 2 3 2 3" xfId="27242"/>
    <cellStyle name="Normal 19 3 4 2 3 2 4" xfId="27243"/>
    <cellStyle name="Normal 19 3 4 2 3 3" xfId="27244"/>
    <cellStyle name="Normal 19 3 4 2 3 4" xfId="27245"/>
    <cellStyle name="Normal 19 3 4 2 3 5" xfId="27246"/>
    <cellStyle name="Normal 19 3 4 2 3 6" xfId="27247"/>
    <cellStyle name="Normal 19 3 4 2 4" xfId="27248"/>
    <cellStyle name="Normal 19 3 4 2 4 2" xfId="27249"/>
    <cellStyle name="Normal 19 3 4 2 4 3" xfId="27250"/>
    <cellStyle name="Normal 19 3 4 2 4 4" xfId="27251"/>
    <cellStyle name="Normal 19 3 4 2 5" xfId="27252"/>
    <cellStyle name="Normal 19 3 4 2 6" xfId="27253"/>
    <cellStyle name="Normal 19 3 4 2 7" xfId="27254"/>
    <cellStyle name="Normal 19 3 4 2 8" xfId="27255"/>
    <cellStyle name="Normal 19 3 4 3" xfId="27256"/>
    <cellStyle name="Normal 19 3 4 3 2" xfId="27257"/>
    <cellStyle name="Normal 19 3 4 3 2 2" xfId="27258"/>
    <cellStyle name="Normal 19 3 4 3 2 2 2" xfId="27259"/>
    <cellStyle name="Normal 19 3 4 3 2 2 3" xfId="27260"/>
    <cellStyle name="Normal 19 3 4 3 2 2 4" xfId="27261"/>
    <cellStyle name="Normal 19 3 4 3 2 3" xfId="27262"/>
    <cellStyle name="Normal 19 3 4 3 2 4" xfId="27263"/>
    <cellStyle name="Normal 19 3 4 3 2 5" xfId="27264"/>
    <cellStyle name="Normal 19 3 4 3 3" xfId="27265"/>
    <cellStyle name="Normal 19 3 4 3 3 2" xfId="27266"/>
    <cellStyle name="Normal 19 3 4 3 3 3" xfId="27267"/>
    <cellStyle name="Normal 19 3 4 3 3 4" xfId="27268"/>
    <cellStyle name="Normal 19 3 4 3 4" xfId="27269"/>
    <cellStyle name="Normal 19 3 4 3 5" xfId="27270"/>
    <cellStyle name="Normal 19 3 4 3 6" xfId="27271"/>
    <cellStyle name="Normal 19 3 4 4" xfId="27272"/>
    <cellStyle name="Normal 19 3 4 4 2" xfId="27273"/>
    <cellStyle name="Normal 19 3 4 4 2 2" xfId="27274"/>
    <cellStyle name="Normal 19 3 4 4 2 3" xfId="27275"/>
    <cellStyle name="Normal 19 3 4 4 2 4" xfId="27276"/>
    <cellStyle name="Normal 19 3 4 4 3" xfId="27277"/>
    <cellStyle name="Normal 19 3 4 4 4" xfId="27278"/>
    <cellStyle name="Normal 19 3 4 4 5" xfId="27279"/>
    <cellStyle name="Normal 19 3 4 4 6" xfId="27280"/>
    <cellStyle name="Normal 19 3 4 5" xfId="27281"/>
    <cellStyle name="Normal 19 3 4 5 2" xfId="27282"/>
    <cellStyle name="Normal 19 3 4 5 3" xfId="27283"/>
    <cellStyle name="Normal 19 3 4 5 4" xfId="27284"/>
    <cellStyle name="Normal 19 3 4 6" xfId="27285"/>
    <cellStyle name="Normal 19 3 4 7" xfId="27286"/>
    <cellStyle name="Normal 19 3 4 8" xfId="27287"/>
    <cellStyle name="Normal 19 3 4 9" xfId="27288"/>
    <cellStyle name="Normal 19 3 5" xfId="27289"/>
    <cellStyle name="Normal 19 3 5 2" xfId="27290"/>
    <cellStyle name="Normal 19 3 5 2 2" xfId="27291"/>
    <cellStyle name="Normal 19 3 5 2 2 2" xfId="27292"/>
    <cellStyle name="Normal 19 3 5 2 2 2 2" xfId="27293"/>
    <cellStyle name="Normal 19 3 5 2 2 2 2 2" xfId="27294"/>
    <cellStyle name="Normal 19 3 5 2 2 2 2 3" xfId="27295"/>
    <cellStyle name="Normal 19 3 5 2 2 2 2 4" xfId="27296"/>
    <cellStyle name="Normal 19 3 5 2 2 2 3" xfId="27297"/>
    <cellStyle name="Normal 19 3 5 2 2 2 4" xfId="27298"/>
    <cellStyle name="Normal 19 3 5 2 2 2 5" xfId="27299"/>
    <cellStyle name="Normal 19 3 5 2 2 3" xfId="27300"/>
    <cellStyle name="Normal 19 3 5 2 2 3 2" xfId="27301"/>
    <cellStyle name="Normal 19 3 5 2 2 3 3" xfId="27302"/>
    <cellStyle name="Normal 19 3 5 2 2 3 4" xfId="27303"/>
    <cellStyle name="Normal 19 3 5 2 2 4" xfId="27304"/>
    <cellStyle name="Normal 19 3 5 2 2 5" xfId="27305"/>
    <cellStyle name="Normal 19 3 5 2 2 6" xfId="27306"/>
    <cellStyle name="Normal 19 3 5 2 3" xfId="27307"/>
    <cellStyle name="Normal 19 3 5 2 3 2" xfId="27308"/>
    <cellStyle name="Normal 19 3 5 2 3 2 2" xfId="27309"/>
    <cellStyle name="Normal 19 3 5 2 3 2 3" xfId="27310"/>
    <cellStyle name="Normal 19 3 5 2 3 2 4" xfId="27311"/>
    <cellStyle name="Normal 19 3 5 2 3 3" xfId="27312"/>
    <cellStyle name="Normal 19 3 5 2 3 4" xfId="27313"/>
    <cellStyle name="Normal 19 3 5 2 3 5" xfId="27314"/>
    <cellStyle name="Normal 19 3 5 2 3 6" xfId="27315"/>
    <cellStyle name="Normal 19 3 5 2 4" xfId="27316"/>
    <cellStyle name="Normal 19 3 5 2 4 2" xfId="27317"/>
    <cellStyle name="Normal 19 3 5 2 4 3" xfId="27318"/>
    <cellStyle name="Normal 19 3 5 2 4 4" xfId="27319"/>
    <cellStyle name="Normal 19 3 5 2 5" xfId="27320"/>
    <cellStyle name="Normal 19 3 5 2 6" xfId="27321"/>
    <cellStyle name="Normal 19 3 5 2 7" xfId="27322"/>
    <cellStyle name="Normal 19 3 5 2 8" xfId="27323"/>
    <cellStyle name="Normal 19 3 5 3" xfId="27324"/>
    <cellStyle name="Normal 19 3 5 3 2" xfId="27325"/>
    <cellStyle name="Normal 19 3 5 3 2 2" xfId="27326"/>
    <cellStyle name="Normal 19 3 5 3 2 2 2" xfId="27327"/>
    <cellStyle name="Normal 19 3 5 3 2 2 3" xfId="27328"/>
    <cellStyle name="Normal 19 3 5 3 2 2 4" xfId="27329"/>
    <cellStyle name="Normal 19 3 5 3 2 3" xfId="27330"/>
    <cellStyle name="Normal 19 3 5 3 2 4" xfId="27331"/>
    <cellStyle name="Normal 19 3 5 3 2 5" xfId="27332"/>
    <cellStyle name="Normal 19 3 5 3 3" xfId="27333"/>
    <cellStyle name="Normal 19 3 5 3 3 2" xfId="27334"/>
    <cellStyle name="Normal 19 3 5 3 3 3" xfId="27335"/>
    <cellStyle name="Normal 19 3 5 3 3 4" xfId="27336"/>
    <cellStyle name="Normal 19 3 5 3 4" xfId="27337"/>
    <cellStyle name="Normal 19 3 5 3 5" xfId="27338"/>
    <cellStyle name="Normal 19 3 5 3 6" xfId="27339"/>
    <cellStyle name="Normal 19 3 5 4" xfId="27340"/>
    <cellStyle name="Normal 19 3 5 4 2" xfId="27341"/>
    <cellStyle name="Normal 19 3 5 4 2 2" xfId="27342"/>
    <cellStyle name="Normal 19 3 5 4 2 3" xfId="27343"/>
    <cellStyle name="Normal 19 3 5 4 2 4" xfId="27344"/>
    <cellStyle name="Normal 19 3 5 4 3" xfId="27345"/>
    <cellStyle name="Normal 19 3 5 4 4" xfId="27346"/>
    <cellStyle name="Normal 19 3 5 4 5" xfId="27347"/>
    <cellStyle name="Normal 19 3 5 4 6" xfId="27348"/>
    <cellStyle name="Normal 19 3 5 5" xfId="27349"/>
    <cellStyle name="Normal 19 3 5 5 2" xfId="27350"/>
    <cellStyle name="Normal 19 3 5 5 3" xfId="27351"/>
    <cellStyle name="Normal 19 3 5 5 4" xfId="27352"/>
    <cellStyle name="Normal 19 3 5 6" xfId="27353"/>
    <cellStyle name="Normal 19 3 5 7" xfId="27354"/>
    <cellStyle name="Normal 19 3 5 8" xfId="27355"/>
    <cellStyle name="Normal 19 3 5 9" xfId="27356"/>
    <cellStyle name="Normal 19 3 6" xfId="27357"/>
    <cellStyle name="Normal 19 3 6 2" xfId="27358"/>
    <cellStyle name="Normal 19 3 6 2 2" xfId="27359"/>
    <cellStyle name="Normal 19 3 6 2 2 2" xfId="27360"/>
    <cellStyle name="Normal 19 3 6 2 2 2 2" xfId="27361"/>
    <cellStyle name="Normal 19 3 6 2 2 2 2 2" xfId="27362"/>
    <cellStyle name="Normal 19 3 6 2 2 2 2 3" xfId="27363"/>
    <cellStyle name="Normal 19 3 6 2 2 2 2 4" xfId="27364"/>
    <cellStyle name="Normal 19 3 6 2 2 2 3" xfId="27365"/>
    <cellStyle name="Normal 19 3 6 2 2 2 4" xfId="27366"/>
    <cellStyle name="Normal 19 3 6 2 2 2 5" xfId="27367"/>
    <cellStyle name="Normal 19 3 6 2 2 3" xfId="27368"/>
    <cellStyle name="Normal 19 3 6 2 2 3 2" xfId="27369"/>
    <cellStyle name="Normal 19 3 6 2 2 3 3" xfId="27370"/>
    <cellStyle name="Normal 19 3 6 2 2 3 4" xfId="27371"/>
    <cellStyle name="Normal 19 3 6 2 2 4" xfId="27372"/>
    <cellStyle name="Normal 19 3 6 2 2 5" xfId="27373"/>
    <cellStyle name="Normal 19 3 6 2 2 6" xfId="27374"/>
    <cellStyle name="Normal 19 3 6 2 3" xfId="27375"/>
    <cellStyle name="Normal 19 3 6 2 3 2" xfId="27376"/>
    <cellStyle name="Normal 19 3 6 2 3 2 2" xfId="27377"/>
    <cellStyle name="Normal 19 3 6 2 3 2 3" xfId="27378"/>
    <cellStyle name="Normal 19 3 6 2 3 2 4" xfId="27379"/>
    <cellStyle name="Normal 19 3 6 2 3 3" xfId="27380"/>
    <cellStyle name="Normal 19 3 6 2 3 4" xfId="27381"/>
    <cellStyle name="Normal 19 3 6 2 3 5" xfId="27382"/>
    <cellStyle name="Normal 19 3 6 2 3 6" xfId="27383"/>
    <cellStyle name="Normal 19 3 6 2 4" xfId="27384"/>
    <cellStyle name="Normal 19 3 6 2 4 2" xfId="27385"/>
    <cellStyle name="Normal 19 3 6 2 4 3" xfId="27386"/>
    <cellStyle name="Normal 19 3 6 2 4 4" xfId="27387"/>
    <cellStyle name="Normal 19 3 6 2 5" xfId="27388"/>
    <cellStyle name="Normal 19 3 6 2 6" xfId="27389"/>
    <cellStyle name="Normal 19 3 6 2 7" xfId="27390"/>
    <cellStyle name="Normal 19 3 6 2 8" xfId="27391"/>
    <cellStyle name="Normal 19 3 6 3" xfId="27392"/>
    <cellStyle name="Normal 19 3 6 3 2" xfId="27393"/>
    <cellStyle name="Normal 19 3 6 3 2 2" xfId="27394"/>
    <cellStyle name="Normal 19 3 6 3 2 2 2" xfId="27395"/>
    <cellStyle name="Normal 19 3 6 3 2 2 3" xfId="27396"/>
    <cellStyle name="Normal 19 3 6 3 2 2 4" xfId="27397"/>
    <cellStyle name="Normal 19 3 6 3 2 3" xfId="27398"/>
    <cellStyle name="Normal 19 3 6 3 2 4" xfId="27399"/>
    <cellStyle name="Normal 19 3 6 3 2 5" xfId="27400"/>
    <cellStyle name="Normal 19 3 6 3 3" xfId="27401"/>
    <cellStyle name="Normal 19 3 6 3 3 2" xfId="27402"/>
    <cellStyle name="Normal 19 3 6 3 3 3" xfId="27403"/>
    <cellStyle name="Normal 19 3 6 3 3 4" xfId="27404"/>
    <cellStyle name="Normal 19 3 6 3 4" xfId="27405"/>
    <cellStyle name="Normal 19 3 6 3 5" xfId="27406"/>
    <cellStyle name="Normal 19 3 6 3 6" xfId="27407"/>
    <cellStyle name="Normal 19 3 6 4" xfId="27408"/>
    <cellStyle name="Normal 19 3 6 4 2" xfId="27409"/>
    <cellStyle name="Normal 19 3 6 4 2 2" xfId="27410"/>
    <cellStyle name="Normal 19 3 6 4 2 3" xfId="27411"/>
    <cellStyle name="Normal 19 3 6 4 2 4" xfId="27412"/>
    <cellStyle name="Normal 19 3 6 4 3" xfId="27413"/>
    <cellStyle name="Normal 19 3 6 4 4" xfId="27414"/>
    <cellStyle name="Normal 19 3 6 4 5" xfId="27415"/>
    <cellStyle name="Normal 19 3 6 4 6" xfId="27416"/>
    <cellStyle name="Normal 19 3 6 5" xfId="27417"/>
    <cellStyle name="Normal 19 3 6 5 2" xfId="27418"/>
    <cellStyle name="Normal 19 3 6 5 3" xfId="27419"/>
    <cellStyle name="Normal 19 3 6 5 4" xfId="27420"/>
    <cellStyle name="Normal 19 3 6 6" xfId="27421"/>
    <cellStyle name="Normal 19 3 6 7" xfId="27422"/>
    <cellStyle name="Normal 19 3 6 8" xfId="27423"/>
    <cellStyle name="Normal 19 3 6 9" xfId="27424"/>
    <cellStyle name="Normal 19 3 7" xfId="27425"/>
    <cellStyle name="Normal 19 3 7 2" xfId="27426"/>
    <cellStyle name="Normal 19 3 7 2 2" xfId="27427"/>
    <cellStyle name="Normal 19 3 7 2 2 2" xfId="27428"/>
    <cellStyle name="Normal 19 3 7 2 2 2 2" xfId="27429"/>
    <cellStyle name="Normal 19 3 7 2 2 2 3" xfId="27430"/>
    <cellStyle name="Normal 19 3 7 2 2 2 4" xfId="27431"/>
    <cellStyle name="Normal 19 3 7 2 2 3" xfId="27432"/>
    <cellStyle name="Normal 19 3 7 2 2 4" xfId="27433"/>
    <cellStyle name="Normal 19 3 7 2 2 5" xfId="27434"/>
    <cellStyle name="Normal 19 3 7 2 3" xfId="27435"/>
    <cellStyle name="Normal 19 3 7 2 3 2" xfId="27436"/>
    <cellStyle name="Normal 19 3 7 2 3 3" xfId="27437"/>
    <cellStyle name="Normal 19 3 7 2 3 4" xfId="27438"/>
    <cellStyle name="Normal 19 3 7 2 4" xfId="27439"/>
    <cellStyle name="Normal 19 3 7 2 5" xfId="27440"/>
    <cellStyle name="Normal 19 3 7 2 6" xfId="27441"/>
    <cellStyle name="Normal 19 3 7 3" xfId="27442"/>
    <cellStyle name="Normal 19 3 7 3 2" xfId="27443"/>
    <cellStyle name="Normal 19 3 7 3 2 2" xfId="27444"/>
    <cellStyle name="Normal 19 3 7 3 2 3" xfId="27445"/>
    <cellStyle name="Normal 19 3 7 3 2 4" xfId="27446"/>
    <cellStyle name="Normal 19 3 7 3 3" xfId="27447"/>
    <cellStyle name="Normal 19 3 7 3 4" xfId="27448"/>
    <cellStyle name="Normal 19 3 7 3 5" xfId="27449"/>
    <cellStyle name="Normal 19 3 7 3 6" xfId="27450"/>
    <cellStyle name="Normal 19 3 7 4" xfId="27451"/>
    <cellStyle name="Normal 19 3 7 4 2" xfId="27452"/>
    <cellStyle name="Normal 19 3 7 4 3" xfId="27453"/>
    <cellStyle name="Normal 19 3 7 4 4" xfId="27454"/>
    <cellStyle name="Normal 19 3 7 5" xfId="27455"/>
    <cellStyle name="Normal 19 3 7 6" xfId="27456"/>
    <cellStyle name="Normal 19 3 7 7" xfId="27457"/>
    <cellStyle name="Normal 19 3 7 8" xfId="27458"/>
    <cellStyle name="Normal 19 3 8" xfId="27459"/>
    <cellStyle name="Normal 19 3 8 2" xfId="27460"/>
    <cellStyle name="Normal 19 3 8 2 2" xfId="27461"/>
    <cellStyle name="Normal 19 3 8 2 2 2" xfId="27462"/>
    <cellStyle name="Normal 19 3 8 2 2 3" xfId="27463"/>
    <cellStyle name="Normal 19 3 8 2 2 4" xfId="27464"/>
    <cellStyle name="Normal 19 3 8 2 3" xfId="27465"/>
    <cellStyle name="Normal 19 3 8 2 4" xfId="27466"/>
    <cellStyle name="Normal 19 3 8 2 5" xfId="27467"/>
    <cellStyle name="Normal 19 3 8 2 6" xfId="27468"/>
    <cellStyle name="Normal 19 3 8 3" xfId="27469"/>
    <cellStyle name="Normal 19 3 8 3 2" xfId="27470"/>
    <cellStyle name="Normal 19 3 8 3 3" xfId="27471"/>
    <cellStyle name="Normal 19 3 8 3 4" xfId="27472"/>
    <cellStyle name="Normal 19 3 8 4" xfId="27473"/>
    <cellStyle name="Normal 19 3 8 5" xfId="27474"/>
    <cellStyle name="Normal 19 3 8 6" xfId="27475"/>
    <cellStyle name="Normal 19 3 8 7" xfId="27476"/>
    <cellStyle name="Normal 19 3 9" xfId="27477"/>
    <cellStyle name="Normal 19 3 9 2" xfId="27478"/>
    <cellStyle name="Normal 19 3 9 2 2" xfId="27479"/>
    <cellStyle name="Normal 19 3 9 2 2 2" xfId="27480"/>
    <cellStyle name="Normal 19 3 9 2 2 3" xfId="27481"/>
    <cellStyle name="Normal 19 3 9 2 2 4" xfId="27482"/>
    <cellStyle name="Normal 19 3 9 2 3" xfId="27483"/>
    <cellStyle name="Normal 19 3 9 2 4" xfId="27484"/>
    <cellStyle name="Normal 19 3 9 2 5" xfId="27485"/>
    <cellStyle name="Normal 19 3 9 3" xfId="27486"/>
    <cellStyle name="Normal 19 3 9 3 2" xfId="27487"/>
    <cellStyle name="Normal 19 3 9 3 3" xfId="27488"/>
    <cellStyle name="Normal 19 3 9 3 4" xfId="27489"/>
    <cellStyle name="Normal 19 3 9 4" xfId="27490"/>
    <cellStyle name="Normal 19 3 9 5" xfId="27491"/>
    <cellStyle name="Normal 19 3 9 6" xfId="27492"/>
    <cellStyle name="Normal 19 4" xfId="27493"/>
    <cellStyle name="Normal 19 4 10" xfId="27494"/>
    <cellStyle name="Normal 19 4 11" xfId="27495"/>
    <cellStyle name="Normal 19 4 12" xfId="27496"/>
    <cellStyle name="Normal 19 4 2" xfId="27497"/>
    <cellStyle name="Normal 19 4 2 10" xfId="27498"/>
    <cellStyle name="Normal 19 4 2 2" xfId="27499"/>
    <cellStyle name="Normal 19 4 2 2 2" xfId="27500"/>
    <cellStyle name="Normal 19 4 2 2 2 2" xfId="27501"/>
    <cellStyle name="Normal 19 4 2 2 2 2 2" xfId="27502"/>
    <cellStyle name="Normal 19 4 2 2 2 2 2 2" xfId="27503"/>
    <cellStyle name="Normal 19 4 2 2 2 2 2 2 2" xfId="27504"/>
    <cellStyle name="Normal 19 4 2 2 2 2 2 2 3" xfId="27505"/>
    <cellStyle name="Normal 19 4 2 2 2 2 2 2 4" xfId="27506"/>
    <cellStyle name="Normal 19 4 2 2 2 2 2 3" xfId="27507"/>
    <cellStyle name="Normal 19 4 2 2 2 2 2 4" xfId="27508"/>
    <cellStyle name="Normal 19 4 2 2 2 2 2 5" xfId="27509"/>
    <cellStyle name="Normal 19 4 2 2 2 2 3" xfId="27510"/>
    <cellStyle name="Normal 19 4 2 2 2 2 3 2" xfId="27511"/>
    <cellStyle name="Normal 19 4 2 2 2 2 3 3" xfId="27512"/>
    <cellStyle name="Normal 19 4 2 2 2 2 3 4" xfId="27513"/>
    <cellStyle name="Normal 19 4 2 2 2 2 4" xfId="27514"/>
    <cellStyle name="Normal 19 4 2 2 2 2 5" xfId="27515"/>
    <cellStyle name="Normal 19 4 2 2 2 2 6" xfId="27516"/>
    <cellStyle name="Normal 19 4 2 2 2 3" xfId="27517"/>
    <cellStyle name="Normal 19 4 2 2 2 3 2" xfId="27518"/>
    <cellStyle name="Normal 19 4 2 2 2 3 2 2" xfId="27519"/>
    <cellStyle name="Normal 19 4 2 2 2 3 2 3" xfId="27520"/>
    <cellStyle name="Normal 19 4 2 2 2 3 2 4" xfId="27521"/>
    <cellStyle name="Normal 19 4 2 2 2 3 3" xfId="27522"/>
    <cellStyle name="Normal 19 4 2 2 2 3 4" xfId="27523"/>
    <cellStyle name="Normal 19 4 2 2 2 3 5" xfId="27524"/>
    <cellStyle name="Normal 19 4 2 2 2 3 6" xfId="27525"/>
    <cellStyle name="Normal 19 4 2 2 2 4" xfId="27526"/>
    <cellStyle name="Normal 19 4 2 2 2 4 2" xfId="27527"/>
    <cellStyle name="Normal 19 4 2 2 2 4 3" xfId="27528"/>
    <cellStyle name="Normal 19 4 2 2 2 4 4" xfId="27529"/>
    <cellStyle name="Normal 19 4 2 2 2 5" xfId="27530"/>
    <cellStyle name="Normal 19 4 2 2 2 6" xfId="27531"/>
    <cellStyle name="Normal 19 4 2 2 2 7" xfId="27532"/>
    <cellStyle name="Normal 19 4 2 2 2 8" xfId="27533"/>
    <cellStyle name="Normal 19 4 2 2 3" xfId="27534"/>
    <cellStyle name="Normal 19 4 2 2 3 2" xfId="27535"/>
    <cellStyle name="Normal 19 4 2 2 3 2 2" xfId="27536"/>
    <cellStyle name="Normal 19 4 2 2 3 2 2 2" xfId="27537"/>
    <cellStyle name="Normal 19 4 2 2 3 2 2 3" xfId="27538"/>
    <cellStyle name="Normal 19 4 2 2 3 2 2 4" xfId="27539"/>
    <cellStyle name="Normal 19 4 2 2 3 2 3" xfId="27540"/>
    <cellStyle name="Normal 19 4 2 2 3 2 4" xfId="27541"/>
    <cellStyle name="Normal 19 4 2 2 3 2 5" xfId="27542"/>
    <cellStyle name="Normal 19 4 2 2 3 3" xfId="27543"/>
    <cellStyle name="Normal 19 4 2 2 3 3 2" xfId="27544"/>
    <cellStyle name="Normal 19 4 2 2 3 3 3" xfId="27545"/>
    <cellStyle name="Normal 19 4 2 2 3 3 4" xfId="27546"/>
    <cellStyle name="Normal 19 4 2 2 3 4" xfId="27547"/>
    <cellStyle name="Normal 19 4 2 2 3 5" xfId="27548"/>
    <cellStyle name="Normal 19 4 2 2 3 6" xfId="27549"/>
    <cellStyle name="Normal 19 4 2 2 4" xfId="27550"/>
    <cellStyle name="Normal 19 4 2 2 4 2" xfId="27551"/>
    <cellStyle name="Normal 19 4 2 2 4 2 2" xfId="27552"/>
    <cellStyle name="Normal 19 4 2 2 4 2 3" xfId="27553"/>
    <cellStyle name="Normal 19 4 2 2 4 2 4" xfId="27554"/>
    <cellStyle name="Normal 19 4 2 2 4 3" xfId="27555"/>
    <cellStyle name="Normal 19 4 2 2 4 4" xfId="27556"/>
    <cellStyle name="Normal 19 4 2 2 4 5" xfId="27557"/>
    <cellStyle name="Normal 19 4 2 2 4 6" xfId="27558"/>
    <cellStyle name="Normal 19 4 2 2 5" xfId="27559"/>
    <cellStyle name="Normal 19 4 2 2 5 2" xfId="27560"/>
    <cellStyle name="Normal 19 4 2 2 5 3" xfId="27561"/>
    <cellStyle name="Normal 19 4 2 2 5 4" xfId="27562"/>
    <cellStyle name="Normal 19 4 2 2 6" xfId="27563"/>
    <cellStyle name="Normal 19 4 2 2 7" xfId="27564"/>
    <cellStyle name="Normal 19 4 2 2 8" xfId="27565"/>
    <cellStyle name="Normal 19 4 2 2 9" xfId="27566"/>
    <cellStyle name="Normal 19 4 2 3" xfId="27567"/>
    <cellStyle name="Normal 19 4 2 3 2" xfId="27568"/>
    <cellStyle name="Normal 19 4 2 3 2 2" xfId="27569"/>
    <cellStyle name="Normal 19 4 2 3 2 2 2" xfId="27570"/>
    <cellStyle name="Normal 19 4 2 3 2 2 2 2" xfId="27571"/>
    <cellStyle name="Normal 19 4 2 3 2 2 2 3" xfId="27572"/>
    <cellStyle name="Normal 19 4 2 3 2 2 2 4" xfId="27573"/>
    <cellStyle name="Normal 19 4 2 3 2 2 3" xfId="27574"/>
    <cellStyle name="Normal 19 4 2 3 2 2 4" xfId="27575"/>
    <cellStyle name="Normal 19 4 2 3 2 2 5" xfId="27576"/>
    <cellStyle name="Normal 19 4 2 3 2 3" xfId="27577"/>
    <cellStyle name="Normal 19 4 2 3 2 3 2" xfId="27578"/>
    <cellStyle name="Normal 19 4 2 3 2 3 3" xfId="27579"/>
    <cellStyle name="Normal 19 4 2 3 2 3 4" xfId="27580"/>
    <cellStyle name="Normal 19 4 2 3 2 4" xfId="27581"/>
    <cellStyle name="Normal 19 4 2 3 2 5" xfId="27582"/>
    <cellStyle name="Normal 19 4 2 3 2 6" xfId="27583"/>
    <cellStyle name="Normal 19 4 2 3 3" xfId="27584"/>
    <cellStyle name="Normal 19 4 2 3 3 2" xfId="27585"/>
    <cellStyle name="Normal 19 4 2 3 3 2 2" xfId="27586"/>
    <cellStyle name="Normal 19 4 2 3 3 2 3" xfId="27587"/>
    <cellStyle name="Normal 19 4 2 3 3 2 4" xfId="27588"/>
    <cellStyle name="Normal 19 4 2 3 3 3" xfId="27589"/>
    <cellStyle name="Normal 19 4 2 3 3 4" xfId="27590"/>
    <cellStyle name="Normal 19 4 2 3 3 5" xfId="27591"/>
    <cellStyle name="Normal 19 4 2 3 3 6" xfId="27592"/>
    <cellStyle name="Normal 19 4 2 3 4" xfId="27593"/>
    <cellStyle name="Normal 19 4 2 3 4 2" xfId="27594"/>
    <cellStyle name="Normal 19 4 2 3 4 3" xfId="27595"/>
    <cellStyle name="Normal 19 4 2 3 4 4" xfId="27596"/>
    <cellStyle name="Normal 19 4 2 3 5" xfId="27597"/>
    <cellStyle name="Normal 19 4 2 3 6" xfId="27598"/>
    <cellStyle name="Normal 19 4 2 3 7" xfId="27599"/>
    <cellStyle name="Normal 19 4 2 3 8" xfId="27600"/>
    <cellStyle name="Normal 19 4 2 4" xfId="27601"/>
    <cellStyle name="Normal 19 4 2 4 2" xfId="27602"/>
    <cellStyle name="Normal 19 4 2 4 2 2" xfId="27603"/>
    <cellStyle name="Normal 19 4 2 4 2 2 2" xfId="27604"/>
    <cellStyle name="Normal 19 4 2 4 2 2 3" xfId="27605"/>
    <cellStyle name="Normal 19 4 2 4 2 2 4" xfId="27606"/>
    <cellStyle name="Normal 19 4 2 4 2 3" xfId="27607"/>
    <cellStyle name="Normal 19 4 2 4 2 4" xfId="27608"/>
    <cellStyle name="Normal 19 4 2 4 2 5" xfId="27609"/>
    <cellStyle name="Normal 19 4 2 4 3" xfId="27610"/>
    <cellStyle name="Normal 19 4 2 4 3 2" xfId="27611"/>
    <cellStyle name="Normal 19 4 2 4 3 3" xfId="27612"/>
    <cellStyle name="Normal 19 4 2 4 3 4" xfId="27613"/>
    <cellStyle name="Normal 19 4 2 4 4" xfId="27614"/>
    <cellStyle name="Normal 19 4 2 4 5" xfId="27615"/>
    <cellStyle name="Normal 19 4 2 4 6" xfId="27616"/>
    <cellStyle name="Normal 19 4 2 5" xfId="27617"/>
    <cellStyle name="Normal 19 4 2 5 2" xfId="27618"/>
    <cellStyle name="Normal 19 4 2 5 2 2" xfId="27619"/>
    <cellStyle name="Normal 19 4 2 5 2 3" xfId="27620"/>
    <cellStyle name="Normal 19 4 2 5 2 4" xfId="27621"/>
    <cellStyle name="Normal 19 4 2 5 3" xfId="27622"/>
    <cellStyle name="Normal 19 4 2 5 4" xfId="27623"/>
    <cellStyle name="Normal 19 4 2 5 5" xfId="27624"/>
    <cellStyle name="Normal 19 4 2 5 6" xfId="27625"/>
    <cellStyle name="Normal 19 4 2 6" xfId="27626"/>
    <cellStyle name="Normal 19 4 2 6 2" xfId="27627"/>
    <cellStyle name="Normal 19 4 2 6 3" xfId="27628"/>
    <cellStyle name="Normal 19 4 2 6 4" xfId="27629"/>
    <cellStyle name="Normal 19 4 2 7" xfId="27630"/>
    <cellStyle name="Normal 19 4 2 8" xfId="27631"/>
    <cellStyle name="Normal 19 4 2 9" xfId="27632"/>
    <cellStyle name="Normal 19 4 3" xfId="27633"/>
    <cellStyle name="Normal 19 4 3 2" xfId="27634"/>
    <cellStyle name="Normal 19 4 3 2 2" xfId="27635"/>
    <cellStyle name="Normal 19 4 3 2 2 2" xfId="27636"/>
    <cellStyle name="Normal 19 4 3 2 2 2 2" xfId="27637"/>
    <cellStyle name="Normal 19 4 3 2 2 2 2 2" xfId="27638"/>
    <cellStyle name="Normal 19 4 3 2 2 2 2 3" xfId="27639"/>
    <cellStyle name="Normal 19 4 3 2 2 2 2 4" xfId="27640"/>
    <cellStyle name="Normal 19 4 3 2 2 2 3" xfId="27641"/>
    <cellStyle name="Normal 19 4 3 2 2 2 4" xfId="27642"/>
    <cellStyle name="Normal 19 4 3 2 2 2 5" xfId="27643"/>
    <cellStyle name="Normal 19 4 3 2 2 3" xfId="27644"/>
    <cellStyle name="Normal 19 4 3 2 2 3 2" xfId="27645"/>
    <cellStyle name="Normal 19 4 3 2 2 3 3" xfId="27646"/>
    <cellStyle name="Normal 19 4 3 2 2 3 4" xfId="27647"/>
    <cellStyle name="Normal 19 4 3 2 2 4" xfId="27648"/>
    <cellStyle name="Normal 19 4 3 2 2 5" xfId="27649"/>
    <cellStyle name="Normal 19 4 3 2 2 6" xfId="27650"/>
    <cellStyle name="Normal 19 4 3 2 3" xfId="27651"/>
    <cellStyle name="Normal 19 4 3 2 3 2" xfId="27652"/>
    <cellStyle name="Normal 19 4 3 2 3 2 2" xfId="27653"/>
    <cellStyle name="Normal 19 4 3 2 3 2 3" xfId="27654"/>
    <cellStyle name="Normal 19 4 3 2 3 2 4" xfId="27655"/>
    <cellStyle name="Normal 19 4 3 2 3 3" xfId="27656"/>
    <cellStyle name="Normal 19 4 3 2 3 4" xfId="27657"/>
    <cellStyle name="Normal 19 4 3 2 3 5" xfId="27658"/>
    <cellStyle name="Normal 19 4 3 2 3 6" xfId="27659"/>
    <cellStyle name="Normal 19 4 3 2 4" xfId="27660"/>
    <cellStyle name="Normal 19 4 3 2 4 2" xfId="27661"/>
    <cellStyle name="Normal 19 4 3 2 4 3" xfId="27662"/>
    <cellStyle name="Normal 19 4 3 2 4 4" xfId="27663"/>
    <cellStyle name="Normal 19 4 3 2 5" xfId="27664"/>
    <cellStyle name="Normal 19 4 3 2 6" xfId="27665"/>
    <cellStyle name="Normal 19 4 3 2 7" xfId="27666"/>
    <cellStyle name="Normal 19 4 3 2 8" xfId="27667"/>
    <cellStyle name="Normal 19 4 3 3" xfId="27668"/>
    <cellStyle name="Normal 19 4 3 3 2" xfId="27669"/>
    <cellStyle name="Normal 19 4 3 3 2 2" xfId="27670"/>
    <cellStyle name="Normal 19 4 3 3 2 2 2" xfId="27671"/>
    <cellStyle name="Normal 19 4 3 3 2 2 3" xfId="27672"/>
    <cellStyle name="Normal 19 4 3 3 2 2 4" xfId="27673"/>
    <cellStyle name="Normal 19 4 3 3 2 3" xfId="27674"/>
    <cellStyle name="Normal 19 4 3 3 2 4" xfId="27675"/>
    <cellStyle name="Normal 19 4 3 3 2 5" xfId="27676"/>
    <cellStyle name="Normal 19 4 3 3 3" xfId="27677"/>
    <cellStyle name="Normal 19 4 3 3 3 2" xfId="27678"/>
    <cellStyle name="Normal 19 4 3 3 3 3" xfId="27679"/>
    <cellStyle name="Normal 19 4 3 3 3 4" xfId="27680"/>
    <cellStyle name="Normal 19 4 3 3 4" xfId="27681"/>
    <cellStyle name="Normal 19 4 3 3 5" xfId="27682"/>
    <cellStyle name="Normal 19 4 3 3 6" xfId="27683"/>
    <cellStyle name="Normal 19 4 3 4" xfId="27684"/>
    <cellStyle name="Normal 19 4 3 4 2" xfId="27685"/>
    <cellStyle name="Normal 19 4 3 4 2 2" xfId="27686"/>
    <cellStyle name="Normal 19 4 3 4 2 3" xfId="27687"/>
    <cellStyle name="Normal 19 4 3 4 2 4" xfId="27688"/>
    <cellStyle name="Normal 19 4 3 4 3" xfId="27689"/>
    <cellStyle name="Normal 19 4 3 4 4" xfId="27690"/>
    <cellStyle name="Normal 19 4 3 4 5" xfId="27691"/>
    <cellStyle name="Normal 19 4 3 4 6" xfId="27692"/>
    <cellStyle name="Normal 19 4 3 5" xfId="27693"/>
    <cellStyle name="Normal 19 4 3 5 2" xfId="27694"/>
    <cellStyle name="Normal 19 4 3 5 3" xfId="27695"/>
    <cellStyle name="Normal 19 4 3 5 4" xfId="27696"/>
    <cellStyle name="Normal 19 4 3 6" xfId="27697"/>
    <cellStyle name="Normal 19 4 3 7" xfId="27698"/>
    <cellStyle name="Normal 19 4 3 8" xfId="27699"/>
    <cellStyle name="Normal 19 4 3 9" xfId="27700"/>
    <cellStyle name="Normal 19 4 4" xfId="27701"/>
    <cellStyle name="Normal 19 4 4 2" xfId="27702"/>
    <cellStyle name="Normal 19 4 4 2 2" xfId="27703"/>
    <cellStyle name="Normal 19 4 4 2 2 2" xfId="27704"/>
    <cellStyle name="Normal 19 4 4 2 2 2 2" xfId="27705"/>
    <cellStyle name="Normal 19 4 4 2 2 2 2 2" xfId="27706"/>
    <cellStyle name="Normal 19 4 4 2 2 2 2 3" xfId="27707"/>
    <cellStyle name="Normal 19 4 4 2 2 2 2 4" xfId="27708"/>
    <cellStyle name="Normal 19 4 4 2 2 2 3" xfId="27709"/>
    <cellStyle name="Normal 19 4 4 2 2 2 4" xfId="27710"/>
    <cellStyle name="Normal 19 4 4 2 2 2 5" xfId="27711"/>
    <cellStyle name="Normal 19 4 4 2 2 3" xfId="27712"/>
    <cellStyle name="Normal 19 4 4 2 2 3 2" xfId="27713"/>
    <cellStyle name="Normal 19 4 4 2 2 3 3" xfId="27714"/>
    <cellStyle name="Normal 19 4 4 2 2 3 4" xfId="27715"/>
    <cellStyle name="Normal 19 4 4 2 2 4" xfId="27716"/>
    <cellStyle name="Normal 19 4 4 2 2 5" xfId="27717"/>
    <cellStyle name="Normal 19 4 4 2 2 6" xfId="27718"/>
    <cellStyle name="Normal 19 4 4 2 3" xfId="27719"/>
    <cellStyle name="Normal 19 4 4 2 3 2" xfId="27720"/>
    <cellStyle name="Normal 19 4 4 2 3 2 2" xfId="27721"/>
    <cellStyle name="Normal 19 4 4 2 3 2 3" xfId="27722"/>
    <cellStyle name="Normal 19 4 4 2 3 2 4" xfId="27723"/>
    <cellStyle name="Normal 19 4 4 2 3 3" xfId="27724"/>
    <cellStyle name="Normal 19 4 4 2 3 4" xfId="27725"/>
    <cellStyle name="Normal 19 4 4 2 3 5" xfId="27726"/>
    <cellStyle name="Normal 19 4 4 2 3 6" xfId="27727"/>
    <cellStyle name="Normal 19 4 4 2 4" xfId="27728"/>
    <cellStyle name="Normal 19 4 4 2 4 2" xfId="27729"/>
    <cellStyle name="Normal 19 4 4 2 4 3" xfId="27730"/>
    <cellStyle name="Normal 19 4 4 2 4 4" xfId="27731"/>
    <cellStyle name="Normal 19 4 4 2 5" xfId="27732"/>
    <cellStyle name="Normal 19 4 4 2 6" xfId="27733"/>
    <cellStyle name="Normal 19 4 4 2 7" xfId="27734"/>
    <cellStyle name="Normal 19 4 4 2 8" xfId="27735"/>
    <cellStyle name="Normal 19 4 4 3" xfId="27736"/>
    <cellStyle name="Normal 19 4 4 3 2" xfId="27737"/>
    <cellStyle name="Normal 19 4 4 3 2 2" xfId="27738"/>
    <cellStyle name="Normal 19 4 4 3 2 2 2" xfId="27739"/>
    <cellStyle name="Normal 19 4 4 3 2 2 3" xfId="27740"/>
    <cellStyle name="Normal 19 4 4 3 2 2 4" xfId="27741"/>
    <cellStyle name="Normal 19 4 4 3 2 3" xfId="27742"/>
    <cellStyle name="Normal 19 4 4 3 2 4" xfId="27743"/>
    <cellStyle name="Normal 19 4 4 3 2 5" xfId="27744"/>
    <cellStyle name="Normal 19 4 4 3 3" xfId="27745"/>
    <cellStyle name="Normal 19 4 4 3 3 2" xfId="27746"/>
    <cellStyle name="Normal 19 4 4 3 3 3" xfId="27747"/>
    <cellStyle name="Normal 19 4 4 3 3 4" xfId="27748"/>
    <cellStyle name="Normal 19 4 4 3 4" xfId="27749"/>
    <cellStyle name="Normal 19 4 4 3 5" xfId="27750"/>
    <cellStyle name="Normal 19 4 4 3 6" xfId="27751"/>
    <cellStyle name="Normal 19 4 4 4" xfId="27752"/>
    <cellStyle name="Normal 19 4 4 4 2" xfId="27753"/>
    <cellStyle name="Normal 19 4 4 4 2 2" xfId="27754"/>
    <cellStyle name="Normal 19 4 4 4 2 3" xfId="27755"/>
    <cellStyle name="Normal 19 4 4 4 2 4" xfId="27756"/>
    <cellStyle name="Normal 19 4 4 4 3" xfId="27757"/>
    <cellStyle name="Normal 19 4 4 4 4" xfId="27758"/>
    <cellStyle name="Normal 19 4 4 4 5" xfId="27759"/>
    <cellStyle name="Normal 19 4 4 4 6" xfId="27760"/>
    <cellStyle name="Normal 19 4 4 5" xfId="27761"/>
    <cellStyle name="Normal 19 4 4 5 2" xfId="27762"/>
    <cellStyle name="Normal 19 4 4 5 3" xfId="27763"/>
    <cellStyle name="Normal 19 4 4 5 4" xfId="27764"/>
    <cellStyle name="Normal 19 4 4 6" xfId="27765"/>
    <cellStyle name="Normal 19 4 4 7" xfId="27766"/>
    <cellStyle name="Normal 19 4 4 8" xfId="27767"/>
    <cellStyle name="Normal 19 4 4 9" xfId="27768"/>
    <cellStyle name="Normal 19 4 5" xfId="27769"/>
    <cellStyle name="Normal 19 4 5 2" xfId="27770"/>
    <cellStyle name="Normal 19 4 5 2 2" xfId="27771"/>
    <cellStyle name="Normal 19 4 5 2 2 2" xfId="27772"/>
    <cellStyle name="Normal 19 4 5 2 2 2 2" xfId="27773"/>
    <cellStyle name="Normal 19 4 5 2 2 2 3" xfId="27774"/>
    <cellStyle name="Normal 19 4 5 2 2 2 4" xfId="27775"/>
    <cellStyle name="Normal 19 4 5 2 2 3" xfId="27776"/>
    <cellStyle name="Normal 19 4 5 2 2 4" xfId="27777"/>
    <cellStyle name="Normal 19 4 5 2 2 5" xfId="27778"/>
    <cellStyle name="Normal 19 4 5 2 3" xfId="27779"/>
    <cellStyle name="Normal 19 4 5 2 3 2" xfId="27780"/>
    <cellStyle name="Normal 19 4 5 2 3 3" xfId="27781"/>
    <cellStyle name="Normal 19 4 5 2 3 4" xfId="27782"/>
    <cellStyle name="Normal 19 4 5 2 4" xfId="27783"/>
    <cellStyle name="Normal 19 4 5 2 5" xfId="27784"/>
    <cellStyle name="Normal 19 4 5 2 6" xfId="27785"/>
    <cellStyle name="Normal 19 4 5 3" xfId="27786"/>
    <cellStyle name="Normal 19 4 5 3 2" xfId="27787"/>
    <cellStyle name="Normal 19 4 5 3 2 2" xfId="27788"/>
    <cellStyle name="Normal 19 4 5 3 2 3" xfId="27789"/>
    <cellStyle name="Normal 19 4 5 3 2 4" xfId="27790"/>
    <cellStyle name="Normal 19 4 5 3 3" xfId="27791"/>
    <cellStyle name="Normal 19 4 5 3 4" xfId="27792"/>
    <cellStyle name="Normal 19 4 5 3 5" xfId="27793"/>
    <cellStyle name="Normal 19 4 5 3 6" xfId="27794"/>
    <cellStyle name="Normal 19 4 5 4" xfId="27795"/>
    <cellStyle name="Normal 19 4 5 4 2" xfId="27796"/>
    <cellStyle name="Normal 19 4 5 4 3" xfId="27797"/>
    <cellStyle name="Normal 19 4 5 4 4" xfId="27798"/>
    <cellStyle name="Normal 19 4 5 5" xfId="27799"/>
    <cellStyle name="Normal 19 4 5 6" xfId="27800"/>
    <cellStyle name="Normal 19 4 5 7" xfId="27801"/>
    <cellStyle name="Normal 19 4 5 8" xfId="27802"/>
    <cellStyle name="Normal 19 4 6" xfId="27803"/>
    <cellStyle name="Normal 19 4 6 2" xfId="27804"/>
    <cellStyle name="Normal 19 4 6 2 2" xfId="27805"/>
    <cellStyle name="Normal 19 4 6 2 2 2" xfId="27806"/>
    <cellStyle name="Normal 19 4 6 2 2 3" xfId="27807"/>
    <cellStyle name="Normal 19 4 6 2 2 4" xfId="27808"/>
    <cellStyle name="Normal 19 4 6 2 3" xfId="27809"/>
    <cellStyle name="Normal 19 4 6 2 4" xfId="27810"/>
    <cellStyle name="Normal 19 4 6 2 5" xfId="27811"/>
    <cellStyle name="Normal 19 4 6 3" xfId="27812"/>
    <cellStyle name="Normal 19 4 6 3 2" xfId="27813"/>
    <cellStyle name="Normal 19 4 6 3 3" xfId="27814"/>
    <cellStyle name="Normal 19 4 6 3 4" xfId="27815"/>
    <cellStyle name="Normal 19 4 6 4" xfId="27816"/>
    <cellStyle name="Normal 19 4 6 5" xfId="27817"/>
    <cellStyle name="Normal 19 4 6 6" xfId="27818"/>
    <cellStyle name="Normal 19 4 7" xfId="27819"/>
    <cellStyle name="Normal 19 4 7 2" xfId="27820"/>
    <cellStyle name="Normal 19 4 7 2 2" xfId="27821"/>
    <cellStyle name="Normal 19 4 7 2 3" xfId="27822"/>
    <cellStyle name="Normal 19 4 7 2 4" xfId="27823"/>
    <cellStyle name="Normal 19 4 7 3" xfId="27824"/>
    <cellStyle name="Normal 19 4 7 4" xfId="27825"/>
    <cellStyle name="Normal 19 4 7 5" xfId="27826"/>
    <cellStyle name="Normal 19 4 7 6" xfId="27827"/>
    <cellStyle name="Normal 19 4 8" xfId="27828"/>
    <cellStyle name="Normal 19 4 8 2" xfId="27829"/>
    <cellStyle name="Normal 19 4 8 3" xfId="27830"/>
    <cellStyle name="Normal 19 4 8 4" xfId="27831"/>
    <cellStyle name="Normal 19 4 9" xfId="27832"/>
    <cellStyle name="Normal 19 5" xfId="27833"/>
    <cellStyle name="Normal 19 5 10" xfId="27834"/>
    <cellStyle name="Normal 19 5 11" xfId="27835"/>
    <cellStyle name="Normal 19 5 12" xfId="27836"/>
    <cellStyle name="Normal 19 5 2" xfId="27837"/>
    <cellStyle name="Normal 19 5 2 10" xfId="27838"/>
    <cellStyle name="Normal 19 5 2 2" xfId="27839"/>
    <cellStyle name="Normal 19 5 2 2 2" xfId="27840"/>
    <cellStyle name="Normal 19 5 2 2 2 2" xfId="27841"/>
    <cellStyle name="Normal 19 5 2 2 2 2 2" xfId="27842"/>
    <cellStyle name="Normal 19 5 2 2 2 2 2 2" xfId="27843"/>
    <cellStyle name="Normal 19 5 2 2 2 2 2 2 2" xfId="27844"/>
    <cellStyle name="Normal 19 5 2 2 2 2 2 2 3" xfId="27845"/>
    <cellStyle name="Normal 19 5 2 2 2 2 2 2 4" xfId="27846"/>
    <cellStyle name="Normal 19 5 2 2 2 2 2 3" xfId="27847"/>
    <cellStyle name="Normal 19 5 2 2 2 2 2 4" xfId="27848"/>
    <cellStyle name="Normal 19 5 2 2 2 2 2 5" xfId="27849"/>
    <cellStyle name="Normal 19 5 2 2 2 2 3" xfId="27850"/>
    <cellStyle name="Normal 19 5 2 2 2 2 3 2" xfId="27851"/>
    <cellStyle name="Normal 19 5 2 2 2 2 3 3" xfId="27852"/>
    <cellStyle name="Normal 19 5 2 2 2 2 3 4" xfId="27853"/>
    <cellStyle name="Normal 19 5 2 2 2 2 4" xfId="27854"/>
    <cellStyle name="Normal 19 5 2 2 2 2 5" xfId="27855"/>
    <cellStyle name="Normal 19 5 2 2 2 2 6" xfId="27856"/>
    <cellStyle name="Normal 19 5 2 2 2 3" xfId="27857"/>
    <cellStyle name="Normal 19 5 2 2 2 3 2" xfId="27858"/>
    <cellStyle name="Normal 19 5 2 2 2 3 2 2" xfId="27859"/>
    <cellStyle name="Normal 19 5 2 2 2 3 2 3" xfId="27860"/>
    <cellStyle name="Normal 19 5 2 2 2 3 2 4" xfId="27861"/>
    <cellStyle name="Normal 19 5 2 2 2 3 3" xfId="27862"/>
    <cellStyle name="Normal 19 5 2 2 2 3 4" xfId="27863"/>
    <cellStyle name="Normal 19 5 2 2 2 3 5" xfId="27864"/>
    <cellStyle name="Normal 19 5 2 2 2 3 6" xfId="27865"/>
    <cellStyle name="Normal 19 5 2 2 2 4" xfId="27866"/>
    <cellStyle name="Normal 19 5 2 2 2 4 2" xfId="27867"/>
    <cellStyle name="Normal 19 5 2 2 2 4 3" xfId="27868"/>
    <cellStyle name="Normal 19 5 2 2 2 4 4" xfId="27869"/>
    <cellStyle name="Normal 19 5 2 2 2 5" xfId="27870"/>
    <cellStyle name="Normal 19 5 2 2 2 6" xfId="27871"/>
    <cellStyle name="Normal 19 5 2 2 2 7" xfId="27872"/>
    <cellStyle name="Normal 19 5 2 2 2 8" xfId="27873"/>
    <cellStyle name="Normal 19 5 2 2 3" xfId="27874"/>
    <cellStyle name="Normal 19 5 2 2 3 2" xfId="27875"/>
    <cellStyle name="Normal 19 5 2 2 3 2 2" xfId="27876"/>
    <cellStyle name="Normal 19 5 2 2 3 2 2 2" xfId="27877"/>
    <cellStyle name="Normal 19 5 2 2 3 2 2 3" xfId="27878"/>
    <cellStyle name="Normal 19 5 2 2 3 2 2 4" xfId="27879"/>
    <cellStyle name="Normal 19 5 2 2 3 2 3" xfId="27880"/>
    <cellStyle name="Normal 19 5 2 2 3 2 4" xfId="27881"/>
    <cellStyle name="Normal 19 5 2 2 3 2 5" xfId="27882"/>
    <cellStyle name="Normal 19 5 2 2 3 3" xfId="27883"/>
    <cellStyle name="Normal 19 5 2 2 3 3 2" xfId="27884"/>
    <cellStyle name="Normal 19 5 2 2 3 3 3" xfId="27885"/>
    <cellStyle name="Normal 19 5 2 2 3 3 4" xfId="27886"/>
    <cellStyle name="Normal 19 5 2 2 3 4" xfId="27887"/>
    <cellStyle name="Normal 19 5 2 2 3 5" xfId="27888"/>
    <cellStyle name="Normal 19 5 2 2 3 6" xfId="27889"/>
    <cellStyle name="Normal 19 5 2 2 4" xfId="27890"/>
    <cellStyle name="Normal 19 5 2 2 4 2" xfId="27891"/>
    <cellStyle name="Normal 19 5 2 2 4 2 2" xfId="27892"/>
    <cellStyle name="Normal 19 5 2 2 4 2 3" xfId="27893"/>
    <cellStyle name="Normal 19 5 2 2 4 2 4" xfId="27894"/>
    <cellStyle name="Normal 19 5 2 2 4 3" xfId="27895"/>
    <cellStyle name="Normal 19 5 2 2 4 4" xfId="27896"/>
    <cellStyle name="Normal 19 5 2 2 4 5" xfId="27897"/>
    <cellStyle name="Normal 19 5 2 2 4 6" xfId="27898"/>
    <cellStyle name="Normal 19 5 2 2 5" xfId="27899"/>
    <cellStyle name="Normal 19 5 2 2 5 2" xfId="27900"/>
    <cellStyle name="Normal 19 5 2 2 5 3" xfId="27901"/>
    <cellStyle name="Normal 19 5 2 2 5 4" xfId="27902"/>
    <cellStyle name="Normal 19 5 2 2 6" xfId="27903"/>
    <cellStyle name="Normal 19 5 2 2 7" xfId="27904"/>
    <cellStyle name="Normal 19 5 2 2 8" xfId="27905"/>
    <cellStyle name="Normal 19 5 2 2 9" xfId="27906"/>
    <cellStyle name="Normal 19 5 2 3" xfId="27907"/>
    <cellStyle name="Normal 19 5 2 3 2" xfId="27908"/>
    <cellStyle name="Normal 19 5 2 3 2 2" xfId="27909"/>
    <cellStyle name="Normal 19 5 2 3 2 2 2" xfId="27910"/>
    <cellStyle name="Normal 19 5 2 3 2 2 2 2" xfId="27911"/>
    <cellStyle name="Normal 19 5 2 3 2 2 2 3" xfId="27912"/>
    <cellStyle name="Normal 19 5 2 3 2 2 2 4" xfId="27913"/>
    <cellStyle name="Normal 19 5 2 3 2 2 3" xfId="27914"/>
    <cellStyle name="Normal 19 5 2 3 2 2 4" xfId="27915"/>
    <cellStyle name="Normal 19 5 2 3 2 2 5" xfId="27916"/>
    <cellStyle name="Normal 19 5 2 3 2 3" xfId="27917"/>
    <cellStyle name="Normal 19 5 2 3 2 3 2" xfId="27918"/>
    <cellStyle name="Normal 19 5 2 3 2 3 3" xfId="27919"/>
    <cellStyle name="Normal 19 5 2 3 2 3 4" xfId="27920"/>
    <cellStyle name="Normal 19 5 2 3 2 4" xfId="27921"/>
    <cellStyle name="Normal 19 5 2 3 2 5" xfId="27922"/>
    <cellStyle name="Normal 19 5 2 3 2 6" xfId="27923"/>
    <cellStyle name="Normal 19 5 2 3 3" xfId="27924"/>
    <cellStyle name="Normal 19 5 2 3 3 2" xfId="27925"/>
    <cellStyle name="Normal 19 5 2 3 3 2 2" xfId="27926"/>
    <cellStyle name="Normal 19 5 2 3 3 2 3" xfId="27927"/>
    <cellStyle name="Normal 19 5 2 3 3 2 4" xfId="27928"/>
    <cellStyle name="Normal 19 5 2 3 3 3" xfId="27929"/>
    <cellStyle name="Normal 19 5 2 3 3 4" xfId="27930"/>
    <cellStyle name="Normal 19 5 2 3 3 5" xfId="27931"/>
    <cellStyle name="Normal 19 5 2 3 3 6" xfId="27932"/>
    <cellStyle name="Normal 19 5 2 3 4" xfId="27933"/>
    <cellStyle name="Normal 19 5 2 3 4 2" xfId="27934"/>
    <cellStyle name="Normal 19 5 2 3 4 3" xfId="27935"/>
    <cellStyle name="Normal 19 5 2 3 4 4" xfId="27936"/>
    <cellStyle name="Normal 19 5 2 3 5" xfId="27937"/>
    <cellStyle name="Normal 19 5 2 3 6" xfId="27938"/>
    <cellStyle name="Normal 19 5 2 3 7" xfId="27939"/>
    <cellStyle name="Normal 19 5 2 3 8" xfId="27940"/>
    <cellStyle name="Normal 19 5 2 4" xfId="27941"/>
    <cellStyle name="Normal 19 5 2 4 2" xfId="27942"/>
    <cellStyle name="Normal 19 5 2 4 2 2" xfId="27943"/>
    <cellStyle name="Normal 19 5 2 4 2 2 2" xfId="27944"/>
    <cellStyle name="Normal 19 5 2 4 2 2 3" xfId="27945"/>
    <cellStyle name="Normal 19 5 2 4 2 2 4" xfId="27946"/>
    <cellStyle name="Normal 19 5 2 4 2 3" xfId="27947"/>
    <cellStyle name="Normal 19 5 2 4 2 4" xfId="27948"/>
    <cellStyle name="Normal 19 5 2 4 2 5" xfId="27949"/>
    <cellStyle name="Normal 19 5 2 4 3" xfId="27950"/>
    <cellStyle name="Normal 19 5 2 4 3 2" xfId="27951"/>
    <cellStyle name="Normal 19 5 2 4 3 3" xfId="27952"/>
    <cellStyle name="Normal 19 5 2 4 3 4" xfId="27953"/>
    <cellStyle name="Normal 19 5 2 4 4" xfId="27954"/>
    <cellStyle name="Normal 19 5 2 4 5" xfId="27955"/>
    <cellStyle name="Normal 19 5 2 4 6" xfId="27956"/>
    <cellStyle name="Normal 19 5 2 5" xfId="27957"/>
    <cellStyle name="Normal 19 5 2 5 2" xfId="27958"/>
    <cellStyle name="Normal 19 5 2 5 2 2" xfId="27959"/>
    <cellStyle name="Normal 19 5 2 5 2 3" xfId="27960"/>
    <cellStyle name="Normal 19 5 2 5 2 4" xfId="27961"/>
    <cellStyle name="Normal 19 5 2 5 3" xfId="27962"/>
    <cellStyle name="Normal 19 5 2 5 4" xfId="27963"/>
    <cellStyle name="Normal 19 5 2 5 5" xfId="27964"/>
    <cellStyle name="Normal 19 5 2 5 6" xfId="27965"/>
    <cellStyle name="Normal 19 5 2 6" xfId="27966"/>
    <cellStyle name="Normal 19 5 2 6 2" xfId="27967"/>
    <cellStyle name="Normal 19 5 2 6 3" xfId="27968"/>
    <cellStyle name="Normal 19 5 2 6 4" xfId="27969"/>
    <cellStyle name="Normal 19 5 2 7" xfId="27970"/>
    <cellStyle name="Normal 19 5 2 8" xfId="27971"/>
    <cellStyle name="Normal 19 5 2 9" xfId="27972"/>
    <cellStyle name="Normal 19 5 3" xfId="27973"/>
    <cellStyle name="Normal 19 5 3 2" xfId="27974"/>
    <cellStyle name="Normal 19 5 3 2 2" xfId="27975"/>
    <cellStyle name="Normal 19 5 3 2 2 2" xfId="27976"/>
    <cellStyle name="Normal 19 5 3 2 2 2 2" xfId="27977"/>
    <cellStyle name="Normal 19 5 3 2 2 2 2 2" xfId="27978"/>
    <cellStyle name="Normal 19 5 3 2 2 2 2 3" xfId="27979"/>
    <cellStyle name="Normal 19 5 3 2 2 2 2 4" xfId="27980"/>
    <cellStyle name="Normal 19 5 3 2 2 2 3" xfId="27981"/>
    <cellStyle name="Normal 19 5 3 2 2 2 4" xfId="27982"/>
    <cellStyle name="Normal 19 5 3 2 2 2 5" xfId="27983"/>
    <cellStyle name="Normal 19 5 3 2 2 3" xfId="27984"/>
    <cellStyle name="Normal 19 5 3 2 2 3 2" xfId="27985"/>
    <cellStyle name="Normal 19 5 3 2 2 3 3" xfId="27986"/>
    <cellStyle name="Normal 19 5 3 2 2 3 4" xfId="27987"/>
    <cellStyle name="Normal 19 5 3 2 2 4" xfId="27988"/>
    <cellStyle name="Normal 19 5 3 2 2 5" xfId="27989"/>
    <cellStyle name="Normal 19 5 3 2 2 6" xfId="27990"/>
    <cellStyle name="Normal 19 5 3 2 3" xfId="27991"/>
    <cellStyle name="Normal 19 5 3 2 3 2" xfId="27992"/>
    <cellStyle name="Normal 19 5 3 2 3 2 2" xfId="27993"/>
    <cellStyle name="Normal 19 5 3 2 3 2 3" xfId="27994"/>
    <cellStyle name="Normal 19 5 3 2 3 2 4" xfId="27995"/>
    <cellStyle name="Normal 19 5 3 2 3 3" xfId="27996"/>
    <cellStyle name="Normal 19 5 3 2 3 4" xfId="27997"/>
    <cellStyle name="Normal 19 5 3 2 3 5" xfId="27998"/>
    <cellStyle name="Normal 19 5 3 2 3 6" xfId="27999"/>
    <cellStyle name="Normal 19 5 3 2 4" xfId="28000"/>
    <cellStyle name="Normal 19 5 3 2 4 2" xfId="28001"/>
    <cellStyle name="Normal 19 5 3 2 4 3" xfId="28002"/>
    <cellStyle name="Normal 19 5 3 2 4 4" xfId="28003"/>
    <cellStyle name="Normal 19 5 3 2 5" xfId="28004"/>
    <cellStyle name="Normal 19 5 3 2 6" xfId="28005"/>
    <cellStyle name="Normal 19 5 3 2 7" xfId="28006"/>
    <cellStyle name="Normal 19 5 3 2 8" xfId="28007"/>
    <cellStyle name="Normal 19 5 3 3" xfId="28008"/>
    <cellStyle name="Normal 19 5 3 3 2" xfId="28009"/>
    <cellStyle name="Normal 19 5 3 3 2 2" xfId="28010"/>
    <cellStyle name="Normal 19 5 3 3 2 2 2" xfId="28011"/>
    <cellStyle name="Normal 19 5 3 3 2 2 3" xfId="28012"/>
    <cellStyle name="Normal 19 5 3 3 2 2 4" xfId="28013"/>
    <cellStyle name="Normal 19 5 3 3 2 3" xfId="28014"/>
    <cellStyle name="Normal 19 5 3 3 2 4" xfId="28015"/>
    <cellStyle name="Normal 19 5 3 3 2 5" xfId="28016"/>
    <cellStyle name="Normal 19 5 3 3 3" xfId="28017"/>
    <cellStyle name="Normal 19 5 3 3 3 2" xfId="28018"/>
    <cellStyle name="Normal 19 5 3 3 3 3" xfId="28019"/>
    <cellStyle name="Normal 19 5 3 3 3 4" xfId="28020"/>
    <cellStyle name="Normal 19 5 3 3 4" xfId="28021"/>
    <cellStyle name="Normal 19 5 3 3 5" xfId="28022"/>
    <cellStyle name="Normal 19 5 3 3 6" xfId="28023"/>
    <cellStyle name="Normal 19 5 3 4" xfId="28024"/>
    <cellStyle name="Normal 19 5 3 4 2" xfId="28025"/>
    <cellStyle name="Normal 19 5 3 4 2 2" xfId="28026"/>
    <cellStyle name="Normal 19 5 3 4 2 3" xfId="28027"/>
    <cellStyle name="Normal 19 5 3 4 2 4" xfId="28028"/>
    <cellStyle name="Normal 19 5 3 4 3" xfId="28029"/>
    <cellStyle name="Normal 19 5 3 4 4" xfId="28030"/>
    <cellStyle name="Normal 19 5 3 4 5" xfId="28031"/>
    <cellStyle name="Normal 19 5 3 4 6" xfId="28032"/>
    <cellStyle name="Normal 19 5 3 5" xfId="28033"/>
    <cellStyle name="Normal 19 5 3 5 2" xfId="28034"/>
    <cellStyle name="Normal 19 5 3 5 3" xfId="28035"/>
    <cellStyle name="Normal 19 5 3 5 4" xfId="28036"/>
    <cellStyle name="Normal 19 5 3 6" xfId="28037"/>
    <cellStyle name="Normal 19 5 3 7" xfId="28038"/>
    <cellStyle name="Normal 19 5 3 8" xfId="28039"/>
    <cellStyle name="Normal 19 5 3 9" xfId="28040"/>
    <cellStyle name="Normal 19 5 4" xfId="28041"/>
    <cellStyle name="Normal 19 5 4 2" xfId="28042"/>
    <cellStyle name="Normal 19 5 4 2 2" xfId="28043"/>
    <cellStyle name="Normal 19 5 4 2 2 2" xfId="28044"/>
    <cellStyle name="Normal 19 5 4 2 2 2 2" xfId="28045"/>
    <cellStyle name="Normal 19 5 4 2 2 2 2 2" xfId="28046"/>
    <cellStyle name="Normal 19 5 4 2 2 2 2 3" xfId="28047"/>
    <cellStyle name="Normal 19 5 4 2 2 2 2 4" xfId="28048"/>
    <cellStyle name="Normal 19 5 4 2 2 2 3" xfId="28049"/>
    <cellStyle name="Normal 19 5 4 2 2 2 4" xfId="28050"/>
    <cellStyle name="Normal 19 5 4 2 2 2 5" xfId="28051"/>
    <cellStyle name="Normal 19 5 4 2 2 3" xfId="28052"/>
    <cellStyle name="Normal 19 5 4 2 2 3 2" xfId="28053"/>
    <cellStyle name="Normal 19 5 4 2 2 3 3" xfId="28054"/>
    <cellStyle name="Normal 19 5 4 2 2 3 4" xfId="28055"/>
    <cellStyle name="Normal 19 5 4 2 2 4" xfId="28056"/>
    <cellStyle name="Normal 19 5 4 2 2 5" xfId="28057"/>
    <cellStyle name="Normal 19 5 4 2 2 6" xfId="28058"/>
    <cellStyle name="Normal 19 5 4 2 3" xfId="28059"/>
    <cellStyle name="Normal 19 5 4 2 3 2" xfId="28060"/>
    <cellStyle name="Normal 19 5 4 2 3 2 2" xfId="28061"/>
    <cellStyle name="Normal 19 5 4 2 3 2 3" xfId="28062"/>
    <cellStyle name="Normal 19 5 4 2 3 2 4" xfId="28063"/>
    <cellStyle name="Normal 19 5 4 2 3 3" xfId="28064"/>
    <cellStyle name="Normal 19 5 4 2 3 4" xfId="28065"/>
    <cellStyle name="Normal 19 5 4 2 3 5" xfId="28066"/>
    <cellStyle name="Normal 19 5 4 2 3 6" xfId="28067"/>
    <cellStyle name="Normal 19 5 4 2 4" xfId="28068"/>
    <cellStyle name="Normal 19 5 4 2 4 2" xfId="28069"/>
    <cellStyle name="Normal 19 5 4 2 4 3" xfId="28070"/>
    <cellStyle name="Normal 19 5 4 2 4 4" xfId="28071"/>
    <cellStyle name="Normal 19 5 4 2 5" xfId="28072"/>
    <cellStyle name="Normal 19 5 4 2 6" xfId="28073"/>
    <cellStyle name="Normal 19 5 4 2 7" xfId="28074"/>
    <cellStyle name="Normal 19 5 4 2 8" xfId="28075"/>
    <cellStyle name="Normal 19 5 4 3" xfId="28076"/>
    <cellStyle name="Normal 19 5 4 3 2" xfId="28077"/>
    <cellStyle name="Normal 19 5 4 3 2 2" xfId="28078"/>
    <cellStyle name="Normal 19 5 4 3 2 2 2" xfId="28079"/>
    <cellStyle name="Normal 19 5 4 3 2 2 3" xfId="28080"/>
    <cellStyle name="Normal 19 5 4 3 2 2 4" xfId="28081"/>
    <cellStyle name="Normal 19 5 4 3 2 3" xfId="28082"/>
    <cellStyle name="Normal 19 5 4 3 2 4" xfId="28083"/>
    <cellStyle name="Normal 19 5 4 3 2 5" xfId="28084"/>
    <cellStyle name="Normal 19 5 4 3 3" xfId="28085"/>
    <cellStyle name="Normal 19 5 4 3 3 2" xfId="28086"/>
    <cellStyle name="Normal 19 5 4 3 3 3" xfId="28087"/>
    <cellStyle name="Normal 19 5 4 3 3 4" xfId="28088"/>
    <cellStyle name="Normal 19 5 4 3 4" xfId="28089"/>
    <cellStyle name="Normal 19 5 4 3 5" xfId="28090"/>
    <cellStyle name="Normal 19 5 4 3 6" xfId="28091"/>
    <cellStyle name="Normal 19 5 4 4" xfId="28092"/>
    <cellStyle name="Normal 19 5 4 4 2" xfId="28093"/>
    <cellStyle name="Normal 19 5 4 4 2 2" xfId="28094"/>
    <cellStyle name="Normal 19 5 4 4 2 3" xfId="28095"/>
    <cellStyle name="Normal 19 5 4 4 2 4" xfId="28096"/>
    <cellStyle name="Normal 19 5 4 4 3" xfId="28097"/>
    <cellStyle name="Normal 19 5 4 4 4" xfId="28098"/>
    <cellStyle name="Normal 19 5 4 4 5" xfId="28099"/>
    <cellStyle name="Normal 19 5 4 4 6" xfId="28100"/>
    <cellStyle name="Normal 19 5 4 5" xfId="28101"/>
    <cellStyle name="Normal 19 5 4 5 2" xfId="28102"/>
    <cellStyle name="Normal 19 5 4 5 3" xfId="28103"/>
    <cellStyle name="Normal 19 5 4 5 4" xfId="28104"/>
    <cellStyle name="Normal 19 5 4 6" xfId="28105"/>
    <cellStyle name="Normal 19 5 4 7" xfId="28106"/>
    <cellStyle name="Normal 19 5 4 8" xfId="28107"/>
    <cellStyle name="Normal 19 5 4 9" xfId="28108"/>
    <cellStyle name="Normal 19 5 5" xfId="28109"/>
    <cellStyle name="Normal 19 5 5 2" xfId="28110"/>
    <cellStyle name="Normal 19 5 5 2 2" xfId="28111"/>
    <cellStyle name="Normal 19 5 5 2 2 2" xfId="28112"/>
    <cellStyle name="Normal 19 5 5 2 2 2 2" xfId="28113"/>
    <cellStyle name="Normal 19 5 5 2 2 2 3" xfId="28114"/>
    <cellStyle name="Normal 19 5 5 2 2 2 4" xfId="28115"/>
    <cellStyle name="Normal 19 5 5 2 2 3" xfId="28116"/>
    <cellStyle name="Normal 19 5 5 2 2 4" xfId="28117"/>
    <cellStyle name="Normal 19 5 5 2 2 5" xfId="28118"/>
    <cellStyle name="Normal 19 5 5 2 3" xfId="28119"/>
    <cellStyle name="Normal 19 5 5 2 3 2" xfId="28120"/>
    <cellStyle name="Normal 19 5 5 2 3 3" xfId="28121"/>
    <cellStyle name="Normal 19 5 5 2 3 4" xfId="28122"/>
    <cellStyle name="Normal 19 5 5 2 4" xfId="28123"/>
    <cellStyle name="Normal 19 5 5 2 5" xfId="28124"/>
    <cellStyle name="Normal 19 5 5 2 6" xfId="28125"/>
    <cellStyle name="Normal 19 5 5 3" xfId="28126"/>
    <cellStyle name="Normal 19 5 5 3 2" xfId="28127"/>
    <cellStyle name="Normal 19 5 5 3 2 2" xfId="28128"/>
    <cellStyle name="Normal 19 5 5 3 2 3" xfId="28129"/>
    <cellStyle name="Normal 19 5 5 3 2 4" xfId="28130"/>
    <cellStyle name="Normal 19 5 5 3 3" xfId="28131"/>
    <cellStyle name="Normal 19 5 5 3 4" xfId="28132"/>
    <cellStyle name="Normal 19 5 5 3 5" xfId="28133"/>
    <cellStyle name="Normal 19 5 5 3 6" xfId="28134"/>
    <cellStyle name="Normal 19 5 5 4" xfId="28135"/>
    <cellStyle name="Normal 19 5 5 4 2" xfId="28136"/>
    <cellStyle name="Normal 19 5 5 4 3" xfId="28137"/>
    <cellStyle name="Normal 19 5 5 4 4" xfId="28138"/>
    <cellStyle name="Normal 19 5 5 5" xfId="28139"/>
    <cellStyle name="Normal 19 5 5 6" xfId="28140"/>
    <cellStyle name="Normal 19 5 5 7" xfId="28141"/>
    <cellStyle name="Normal 19 5 5 8" xfId="28142"/>
    <cellStyle name="Normal 19 5 6" xfId="28143"/>
    <cellStyle name="Normal 19 5 6 2" xfId="28144"/>
    <cellStyle name="Normal 19 5 6 2 2" xfId="28145"/>
    <cellStyle name="Normal 19 5 6 2 2 2" xfId="28146"/>
    <cellStyle name="Normal 19 5 6 2 2 3" xfId="28147"/>
    <cellStyle name="Normal 19 5 6 2 2 4" xfId="28148"/>
    <cellStyle name="Normal 19 5 6 2 3" xfId="28149"/>
    <cellStyle name="Normal 19 5 6 2 4" xfId="28150"/>
    <cellStyle name="Normal 19 5 6 2 5" xfId="28151"/>
    <cellStyle name="Normal 19 5 6 3" xfId="28152"/>
    <cellStyle name="Normal 19 5 6 3 2" xfId="28153"/>
    <cellStyle name="Normal 19 5 6 3 3" xfId="28154"/>
    <cellStyle name="Normal 19 5 6 3 4" xfId="28155"/>
    <cellStyle name="Normal 19 5 6 4" xfId="28156"/>
    <cellStyle name="Normal 19 5 6 5" xfId="28157"/>
    <cellStyle name="Normal 19 5 6 6" xfId="28158"/>
    <cellStyle name="Normal 19 5 7" xfId="28159"/>
    <cellStyle name="Normal 19 5 7 2" xfId="28160"/>
    <cellStyle name="Normal 19 5 7 2 2" xfId="28161"/>
    <cellStyle name="Normal 19 5 7 2 3" xfId="28162"/>
    <cellStyle name="Normal 19 5 7 2 4" xfId="28163"/>
    <cellStyle name="Normal 19 5 7 3" xfId="28164"/>
    <cellStyle name="Normal 19 5 7 4" xfId="28165"/>
    <cellStyle name="Normal 19 5 7 5" xfId="28166"/>
    <cellStyle name="Normal 19 5 7 6" xfId="28167"/>
    <cellStyle name="Normal 19 5 8" xfId="28168"/>
    <cellStyle name="Normal 19 5 8 2" xfId="28169"/>
    <cellStyle name="Normal 19 5 8 3" xfId="28170"/>
    <cellStyle name="Normal 19 5 8 4" xfId="28171"/>
    <cellStyle name="Normal 19 5 9" xfId="28172"/>
    <cellStyle name="Normal 19 6" xfId="28173"/>
    <cellStyle name="Normal 19 6 10" xfId="28174"/>
    <cellStyle name="Normal 19 6 2" xfId="28175"/>
    <cellStyle name="Normal 19 6 2 2" xfId="28176"/>
    <cellStyle name="Normal 19 6 2 2 2" xfId="28177"/>
    <cellStyle name="Normal 19 6 2 2 2 2" xfId="28178"/>
    <cellStyle name="Normal 19 6 2 2 2 2 2" xfId="28179"/>
    <cellStyle name="Normal 19 6 2 2 2 2 2 2" xfId="28180"/>
    <cellStyle name="Normal 19 6 2 2 2 2 2 3" xfId="28181"/>
    <cellStyle name="Normal 19 6 2 2 2 2 2 4" xfId="28182"/>
    <cellStyle name="Normal 19 6 2 2 2 2 3" xfId="28183"/>
    <cellStyle name="Normal 19 6 2 2 2 2 4" xfId="28184"/>
    <cellStyle name="Normal 19 6 2 2 2 2 5" xfId="28185"/>
    <cellStyle name="Normal 19 6 2 2 2 3" xfId="28186"/>
    <cellStyle name="Normal 19 6 2 2 2 3 2" xfId="28187"/>
    <cellStyle name="Normal 19 6 2 2 2 3 3" xfId="28188"/>
    <cellStyle name="Normal 19 6 2 2 2 3 4" xfId="28189"/>
    <cellStyle name="Normal 19 6 2 2 2 4" xfId="28190"/>
    <cellStyle name="Normal 19 6 2 2 2 5" xfId="28191"/>
    <cellStyle name="Normal 19 6 2 2 2 6" xfId="28192"/>
    <cellStyle name="Normal 19 6 2 2 3" xfId="28193"/>
    <cellStyle name="Normal 19 6 2 2 3 2" xfId="28194"/>
    <cellStyle name="Normal 19 6 2 2 3 2 2" xfId="28195"/>
    <cellStyle name="Normal 19 6 2 2 3 2 3" xfId="28196"/>
    <cellStyle name="Normal 19 6 2 2 3 2 4" xfId="28197"/>
    <cellStyle name="Normal 19 6 2 2 3 3" xfId="28198"/>
    <cellStyle name="Normal 19 6 2 2 3 4" xfId="28199"/>
    <cellStyle name="Normal 19 6 2 2 3 5" xfId="28200"/>
    <cellStyle name="Normal 19 6 2 2 3 6" xfId="28201"/>
    <cellStyle name="Normal 19 6 2 2 4" xfId="28202"/>
    <cellStyle name="Normal 19 6 2 2 4 2" xfId="28203"/>
    <cellStyle name="Normal 19 6 2 2 4 3" xfId="28204"/>
    <cellStyle name="Normal 19 6 2 2 4 4" xfId="28205"/>
    <cellStyle name="Normal 19 6 2 2 5" xfId="28206"/>
    <cellStyle name="Normal 19 6 2 2 6" xfId="28207"/>
    <cellStyle name="Normal 19 6 2 2 7" xfId="28208"/>
    <cellStyle name="Normal 19 6 2 2 8" xfId="28209"/>
    <cellStyle name="Normal 19 6 2 3" xfId="28210"/>
    <cellStyle name="Normal 19 6 2 3 2" xfId="28211"/>
    <cellStyle name="Normal 19 6 2 3 2 2" xfId="28212"/>
    <cellStyle name="Normal 19 6 2 3 2 2 2" xfId="28213"/>
    <cellStyle name="Normal 19 6 2 3 2 2 3" xfId="28214"/>
    <cellStyle name="Normal 19 6 2 3 2 2 4" xfId="28215"/>
    <cellStyle name="Normal 19 6 2 3 2 3" xfId="28216"/>
    <cellStyle name="Normal 19 6 2 3 2 4" xfId="28217"/>
    <cellStyle name="Normal 19 6 2 3 2 5" xfId="28218"/>
    <cellStyle name="Normal 19 6 2 3 3" xfId="28219"/>
    <cellStyle name="Normal 19 6 2 3 3 2" xfId="28220"/>
    <cellStyle name="Normal 19 6 2 3 3 3" xfId="28221"/>
    <cellStyle name="Normal 19 6 2 3 3 4" xfId="28222"/>
    <cellStyle name="Normal 19 6 2 3 4" xfId="28223"/>
    <cellStyle name="Normal 19 6 2 3 5" xfId="28224"/>
    <cellStyle name="Normal 19 6 2 3 6" xfId="28225"/>
    <cellStyle name="Normal 19 6 2 4" xfId="28226"/>
    <cellStyle name="Normal 19 6 2 4 2" xfId="28227"/>
    <cellStyle name="Normal 19 6 2 4 2 2" xfId="28228"/>
    <cellStyle name="Normal 19 6 2 4 2 3" xfId="28229"/>
    <cellStyle name="Normal 19 6 2 4 2 4" xfId="28230"/>
    <cellStyle name="Normal 19 6 2 4 3" xfId="28231"/>
    <cellStyle name="Normal 19 6 2 4 4" xfId="28232"/>
    <cellStyle name="Normal 19 6 2 4 5" xfId="28233"/>
    <cellStyle name="Normal 19 6 2 4 6" xfId="28234"/>
    <cellStyle name="Normal 19 6 2 5" xfId="28235"/>
    <cellStyle name="Normal 19 6 2 5 2" xfId="28236"/>
    <cellStyle name="Normal 19 6 2 5 3" xfId="28237"/>
    <cellStyle name="Normal 19 6 2 5 4" xfId="28238"/>
    <cellStyle name="Normal 19 6 2 6" xfId="28239"/>
    <cellStyle name="Normal 19 6 2 7" xfId="28240"/>
    <cellStyle name="Normal 19 6 2 8" xfId="28241"/>
    <cellStyle name="Normal 19 6 2 9" xfId="28242"/>
    <cellStyle name="Normal 19 6 3" xfId="28243"/>
    <cellStyle name="Normal 19 6 3 2" xfId="28244"/>
    <cellStyle name="Normal 19 6 3 2 2" xfId="28245"/>
    <cellStyle name="Normal 19 6 3 2 2 2" xfId="28246"/>
    <cellStyle name="Normal 19 6 3 2 2 2 2" xfId="28247"/>
    <cellStyle name="Normal 19 6 3 2 2 2 3" xfId="28248"/>
    <cellStyle name="Normal 19 6 3 2 2 2 4" xfId="28249"/>
    <cellStyle name="Normal 19 6 3 2 2 3" xfId="28250"/>
    <cellStyle name="Normal 19 6 3 2 2 4" xfId="28251"/>
    <cellStyle name="Normal 19 6 3 2 2 5" xfId="28252"/>
    <cellStyle name="Normal 19 6 3 2 3" xfId="28253"/>
    <cellStyle name="Normal 19 6 3 2 3 2" xfId="28254"/>
    <cellStyle name="Normal 19 6 3 2 3 3" xfId="28255"/>
    <cellStyle name="Normal 19 6 3 2 3 4" xfId="28256"/>
    <cellStyle name="Normal 19 6 3 2 4" xfId="28257"/>
    <cellStyle name="Normal 19 6 3 2 5" xfId="28258"/>
    <cellStyle name="Normal 19 6 3 2 6" xfId="28259"/>
    <cellStyle name="Normal 19 6 3 3" xfId="28260"/>
    <cellStyle name="Normal 19 6 3 3 2" xfId="28261"/>
    <cellStyle name="Normal 19 6 3 3 2 2" xfId="28262"/>
    <cellStyle name="Normal 19 6 3 3 2 3" xfId="28263"/>
    <cellStyle name="Normal 19 6 3 3 2 4" xfId="28264"/>
    <cellStyle name="Normal 19 6 3 3 3" xfId="28265"/>
    <cellStyle name="Normal 19 6 3 3 4" xfId="28266"/>
    <cellStyle name="Normal 19 6 3 3 5" xfId="28267"/>
    <cellStyle name="Normal 19 6 3 3 6" xfId="28268"/>
    <cellStyle name="Normal 19 6 3 4" xfId="28269"/>
    <cellStyle name="Normal 19 6 3 4 2" xfId="28270"/>
    <cellStyle name="Normal 19 6 3 4 3" xfId="28271"/>
    <cellStyle name="Normal 19 6 3 4 4" xfId="28272"/>
    <cellStyle name="Normal 19 6 3 5" xfId="28273"/>
    <cellStyle name="Normal 19 6 3 6" xfId="28274"/>
    <cellStyle name="Normal 19 6 3 7" xfId="28275"/>
    <cellStyle name="Normal 19 6 3 8" xfId="28276"/>
    <cellStyle name="Normal 19 6 4" xfId="28277"/>
    <cellStyle name="Normal 19 6 4 2" xfId="28278"/>
    <cellStyle name="Normal 19 6 4 2 2" xfId="28279"/>
    <cellStyle name="Normal 19 6 4 2 2 2" xfId="28280"/>
    <cellStyle name="Normal 19 6 4 2 2 3" xfId="28281"/>
    <cellStyle name="Normal 19 6 4 2 2 4" xfId="28282"/>
    <cellStyle name="Normal 19 6 4 2 3" xfId="28283"/>
    <cellStyle name="Normal 19 6 4 2 4" xfId="28284"/>
    <cellStyle name="Normal 19 6 4 2 5" xfId="28285"/>
    <cellStyle name="Normal 19 6 4 3" xfId="28286"/>
    <cellStyle name="Normal 19 6 4 3 2" xfId="28287"/>
    <cellStyle name="Normal 19 6 4 3 3" xfId="28288"/>
    <cellStyle name="Normal 19 6 4 3 4" xfId="28289"/>
    <cellStyle name="Normal 19 6 4 4" xfId="28290"/>
    <cellStyle name="Normal 19 6 4 5" xfId="28291"/>
    <cellStyle name="Normal 19 6 4 6" xfId="28292"/>
    <cellStyle name="Normal 19 6 5" xfId="28293"/>
    <cellStyle name="Normal 19 6 5 2" xfId="28294"/>
    <cellStyle name="Normal 19 6 5 2 2" xfId="28295"/>
    <cellStyle name="Normal 19 6 5 2 3" xfId="28296"/>
    <cellStyle name="Normal 19 6 5 2 4" xfId="28297"/>
    <cellStyle name="Normal 19 6 5 3" xfId="28298"/>
    <cellStyle name="Normal 19 6 5 4" xfId="28299"/>
    <cellStyle name="Normal 19 6 5 5" xfId="28300"/>
    <cellStyle name="Normal 19 6 5 6" xfId="28301"/>
    <cellStyle name="Normal 19 6 6" xfId="28302"/>
    <cellStyle name="Normal 19 6 6 2" xfId="28303"/>
    <cellStyle name="Normal 19 6 6 3" xfId="28304"/>
    <cellStyle name="Normal 19 6 6 4" xfId="28305"/>
    <cellStyle name="Normal 19 6 7" xfId="28306"/>
    <cellStyle name="Normal 19 6 8" xfId="28307"/>
    <cellStyle name="Normal 19 6 9" xfId="28308"/>
    <cellStyle name="Normal 19 7" xfId="28309"/>
    <cellStyle name="Normal 19 7 10" xfId="28310"/>
    <cellStyle name="Normal 19 7 2" xfId="28311"/>
    <cellStyle name="Normal 19 7 2 2" xfId="28312"/>
    <cellStyle name="Normal 19 7 2 2 2" xfId="28313"/>
    <cellStyle name="Normal 19 7 2 2 2 2" xfId="28314"/>
    <cellStyle name="Normal 19 7 2 2 2 2 2" xfId="28315"/>
    <cellStyle name="Normal 19 7 2 2 2 2 2 2" xfId="28316"/>
    <cellStyle name="Normal 19 7 2 2 2 2 2 3" xfId="28317"/>
    <cellStyle name="Normal 19 7 2 2 2 2 2 4" xfId="28318"/>
    <cellStyle name="Normal 19 7 2 2 2 2 3" xfId="28319"/>
    <cellStyle name="Normal 19 7 2 2 2 2 4" xfId="28320"/>
    <cellStyle name="Normal 19 7 2 2 2 2 5" xfId="28321"/>
    <cellStyle name="Normal 19 7 2 2 2 3" xfId="28322"/>
    <cellStyle name="Normal 19 7 2 2 2 3 2" xfId="28323"/>
    <cellStyle name="Normal 19 7 2 2 2 3 3" xfId="28324"/>
    <cellStyle name="Normal 19 7 2 2 2 3 4" xfId="28325"/>
    <cellStyle name="Normal 19 7 2 2 2 4" xfId="28326"/>
    <cellStyle name="Normal 19 7 2 2 2 5" xfId="28327"/>
    <cellStyle name="Normal 19 7 2 2 2 6" xfId="28328"/>
    <cellStyle name="Normal 19 7 2 2 3" xfId="28329"/>
    <cellStyle name="Normal 19 7 2 2 3 2" xfId="28330"/>
    <cellStyle name="Normal 19 7 2 2 3 2 2" xfId="28331"/>
    <cellStyle name="Normal 19 7 2 2 3 2 3" xfId="28332"/>
    <cellStyle name="Normal 19 7 2 2 3 2 4" xfId="28333"/>
    <cellStyle name="Normal 19 7 2 2 3 3" xfId="28334"/>
    <cellStyle name="Normal 19 7 2 2 3 4" xfId="28335"/>
    <cellStyle name="Normal 19 7 2 2 3 5" xfId="28336"/>
    <cellStyle name="Normal 19 7 2 2 3 6" xfId="28337"/>
    <cellStyle name="Normal 19 7 2 2 4" xfId="28338"/>
    <cellStyle name="Normal 19 7 2 2 4 2" xfId="28339"/>
    <cellStyle name="Normal 19 7 2 2 4 3" xfId="28340"/>
    <cellStyle name="Normal 19 7 2 2 4 4" xfId="28341"/>
    <cellStyle name="Normal 19 7 2 2 5" xfId="28342"/>
    <cellStyle name="Normal 19 7 2 2 6" xfId="28343"/>
    <cellStyle name="Normal 19 7 2 2 7" xfId="28344"/>
    <cellStyle name="Normal 19 7 2 2 8" xfId="28345"/>
    <cellStyle name="Normal 19 7 2 3" xfId="28346"/>
    <cellStyle name="Normal 19 7 2 3 2" xfId="28347"/>
    <cellStyle name="Normal 19 7 2 3 2 2" xfId="28348"/>
    <cellStyle name="Normal 19 7 2 3 2 2 2" xfId="28349"/>
    <cellStyle name="Normal 19 7 2 3 2 2 3" xfId="28350"/>
    <cellStyle name="Normal 19 7 2 3 2 2 4" xfId="28351"/>
    <cellStyle name="Normal 19 7 2 3 2 3" xfId="28352"/>
    <cellStyle name="Normal 19 7 2 3 2 4" xfId="28353"/>
    <cellStyle name="Normal 19 7 2 3 2 5" xfId="28354"/>
    <cellStyle name="Normal 19 7 2 3 3" xfId="28355"/>
    <cellStyle name="Normal 19 7 2 3 3 2" xfId="28356"/>
    <cellStyle name="Normal 19 7 2 3 3 3" xfId="28357"/>
    <cellStyle name="Normal 19 7 2 3 3 4" xfId="28358"/>
    <cellStyle name="Normal 19 7 2 3 4" xfId="28359"/>
    <cellStyle name="Normal 19 7 2 3 5" xfId="28360"/>
    <cellStyle name="Normal 19 7 2 3 6" xfId="28361"/>
    <cellStyle name="Normal 19 7 2 4" xfId="28362"/>
    <cellStyle name="Normal 19 7 2 4 2" xfId="28363"/>
    <cellStyle name="Normal 19 7 2 4 2 2" xfId="28364"/>
    <cellStyle name="Normal 19 7 2 4 2 3" xfId="28365"/>
    <cellStyle name="Normal 19 7 2 4 2 4" xfId="28366"/>
    <cellStyle name="Normal 19 7 2 4 3" xfId="28367"/>
    <cellStyle name="Normal 19 7 2 4 4" xfId="28368"/>
    <cellStyle name="Normal 19 7 2 4 5" xfId="28369"/>
    <cellStyle name="Normal 19 7 2 4 6" xfId="28370"/>
    <cellStyle name="Normal 19 7 2 5" xfId="28371"/>
    <cellStyle name="Normal 19 7 2 5 2" xfId="28372"/>
    <cellStyle name="Normal 19 7 2 5 3" xfId="28373"/>
    <cellStyle name="Normal 19 7 2 5 4" xfId="28374"/>
    <cellStyle name="Normal 19 7 2 6" xfId="28375"/>
    <cellStyle name="Normal 19 7 2 7" xfId="28376"/>
    <cellStyle name="Normal 19 7 2 8" xfId="28377"/>
    <cellStyle name="Normal 19 7 2 9" xfId="28378"/>
    <cellStyle name="Normal 19 7 3" xfId="28379"/>
    <cellStyle name="Normal 19 7 3 2" xfId="28380"/>
    <cellStyle name="Normal 19 7 3 2 2" xfId="28381"/>
    <cellStyle name="Normal 19 7 3 2 2 2" xfId="28382"/>
    <cellStyle name="Normal 19 7 3 2 2 2 2" xfId="28383"/>
    <cellStyle name="Normal 19 7 3 2 2 2 3" xfId="28384"/>
    <cellStyle name="Normal 19 7 3 2 2 2 4" xfId="28385"/>
    <cellStyle name="Normal 19 7 3 2 2 3" xfId="28386"/>
    <cellStyle name="Normal 19 7 3 2 2 4" xfId="28387"/>
    <cellStyle name="Normal 19 7 3 2 2 5" xfId="28388"/>
    <cellStyle name="Normal 19 7 3 2 3" xfId="28389"/>
    <cellStyle name="Normal 19 7 3 2 3 2" xfId="28390"/>
    <cellStyle name="Normal 19 7 3 2 3 3" xfId="28391"/>
    <cellStyle name="Normal 19 7 3 2 3 4" xfId="28392"/>
    <cellStyle name="Normal 19 7 3 2 4" xfId="28393"/>
    <cellStyle name="Normal 19 7 3 2 5" xfId="28394"/>
    <cellStyle name="Normal 19 7 3 2 6" xfId="28395"/>
    <cellStyle name="Normal 19 7 3 3" xfId="28396"/>
    <cellStyle name="Normal 19 7 3 3 2" xfId="28397"/>
    <cellStyle name="Normal 19 7 3 3 2 2" xfId="28398"/>
    <cellStyle name="Normal 19 7 3 3 2 3" xfId="28399"/>
    <cellStyle name="Normal 19 7 3 3 2 4" xfId="28400"/>
    <cellStyle name="Normal 19 7 3 3 3" xfId="28401"/>
    <cellStyle name="Normal 19 7 3 3 4" xfId="28402"/>
    <cellStyle name="Normal 19 7 3 3 5" xfId="28403"/>
    <cellStyle name="Normal 19 7 3 3 6" xfId="28404"/>
    <cellStyle name="Normal 19 7 3 4" xfId="28405"/>
    <cellStyle name="Normal 19 7 3 4 2" xfId="28406"/>
    <cellStyle name="Normal 19 7 3 4 3" xfId="28407"/>
    <cellStyle name="Normal 19 7 3 4 4" xfId="28408"/>
    <cellStyle name="Normal 19 7 3 5" xfId="28409"/>
    <cellStyle name="Normal 19 7 3 6" xfId="28410"/>
    <cellStyle name="Normal 19 7 3 7" xfId="28411"/>
    <cellStyle name="Normal 19 7 3 8" xfId="28412"/>
    <cellStyle name="Normal 19 7 4" xfId="28413"/>
    <cellStyle name="Normal 19 7 4 2" xfId="28414"/>
    <cellStyle name="Normal 19 7 4 2 2" xfId="28415"/>
    <cellStyle name="Normal 19 7 4 2 2 2" xfId="28416"/>
    <cellStyle name="Normal 19 7 4 2 2 3" xfId="28417"/>
    <cellStyle name="Normal 19 7 4 2 2 4" xfId="28418"/>
    <cellStyle name="Normal 19 7 4 2 3" xfId="28419"/>
    <cellStyle name="Normal 19 7 4 2 4" xfId="28420"/>
    <cellStyle name="Normal 19 7 4 2 5" xfId="28421"/>
    <cellStyle name="Normal 19 7 4 3" xfId="28422"/>
    <cellStyle name="Normal 19 7 4 3 2" xfId="28423"/>
    <cellStyle name="Normal 19 7 4 3 3" xfId="28424"/>
    <cellStyle name="Normal 19 7 4 3 4" xfId="28425"/>
    <cellStyle name="Normal 19 7 4 4" xfId="28426"/>
    <cellStyle name="Normal 19 7 4 5" xfId="28427"/>
    <cellStyle name="Normal 19 7 4 6" xfId="28428"/>
    <cellStyle name="Normal 19 7 5" xfId="28429"/>
    <cellStyle name="Normal 19 7 5 2" xfId="28430"/>
    <cellStyle name="Normal 19 7 5 2 2" xfId="28431"/>
    <cellStyle name="Normal 19 7 5 2 3" xfId="28432"/>
    <cellStyle name="Normal 19 7 5 2 4" xfId="28433"/>
    <cellStyle name="Normal 19 7 5 3" xfId="28434"/>
    <cellStyle name="Normal 19 7 5 4" xfId="28435"/>
    <cellStyle name="Normal 19 7 5 5" xfId="28436"/>
    <cellStyle name="Normal 19 7 5 6" xfId="28437"/>
    <cellStyle name="Normal 19 7 6" xfId="28438"/>
    <cellStyle name="Normal 19 7 6 2" xfId="28439"/>
    <cellStyle name="Normal 19 7 6 3" xfId="28440"/>
    <cellStyle name="Normal 19 7 6 4" xfId="28441"/>
    <cellStyle name="Normal 19 7 7" xfId="28442"/>
    <cellStyle name="Normal 19 7 8" xfId="28443"/>
    <cellStyle name="Normal 19 7 9" xfId="28444"/>
    <cellStyle name="Normal 19 8" xfId="28445"/>
    <cellStyle name="Normal 19 8 10" xfId="28446"/>
    <cellStyle name="Normal 19 8 2" xfId="28447"/>
    <cellStyle name="Normal 19 8 2 2" xfId="28448"/>
    <cellStyle name="Normal 19 8 2 2 2" xfId="28449"/>
    <cellStyle name="Normal 19 8 2 2 2 2" xfId="28450"/>
    <cellStyle name="Normal 19 8 2 2 2 2 2" xfId="28451"/>
    <cellStyle name="Normal 19 8 2 2 2 2 2 2" xfId="28452"/>
    <cellStyle name="Normal 19 8 2 2 2 2 2 3" xfId="28453"/>
    <cellStyle name="Normal 19 8 2 2 2 2 2 4" xfId="28454"/>
    <cellStyle name="Normal 19 8 2 2 2 2 3" xfId="28455"/>
    <cellStyle name="Normal 19 8 2 2 2 2 4" xfId="28456"/>
    <cellStyle name="Normal 19 8 2 2 2 2 5" xfId="28457"/>
    <cellStyle name="Normal 19 8 2 2 2 3" xfId="28458"/>
    <cellStyle name="Normal 19 8 2 2 2 3 2" xfId="28459"/>
    <cellStyle name="Normal 19 8 2 2 2 3 3" xfId="28460"/>
    <cellStyle name="Normal 19 8 2 2 2 3 4" xfId="28461"/>
    <cellStyle name="Normal 19 8 2 2 2 4" xfId="28462"/>
    <cellStyle name="Normal 19 8 2 2 2 5" xfId="28463"/>
    <cellStyle name="Normal 19 8 2 2 2 6" xfId="28464"/>
    <cellStyle name="Normal 19 8 2 2 3" xfId="28465"/>
    <cellStyle name="Normal 19 8 2 2 3 2" xfId="28466"/>
    <cellStyle name="Normal 19 8 2 2 3 2 2" xfId="28467"/>
    <cellStyle name="Normal 19 8 2 2 3 2 3" xfId="28468"/>
    <cellStyle name="Normal 19 8 2 2 3 2 4" xfId="28469"/>
    <cellStyle name="Normal 19 8 2 2 3 3" xfId="28470"/>
    <cellStyle name="Normal 19 8 2 2 3 4" xfId="28471"/>
    <cellStyle name="Normal 19 8 2 2 3 5" xfId="28472"/>
    <cellStyle name="Normal 19 8 2 2 3 6" xfId="28473"/>
    <cellStyle name="Normal 19 8 2 2 4" xfId="28474"/>
    <cellStyle name="Normal 19 8 2 2 4 2" xfId="28475"/>
    <cellStyle name="Normal 19 8 2 2 4 3" xfId="28476"/>
    <cellStyle name="Normal 19 8 2 2 4 4" xfId="28477"/>
    <cellStyle name="Normal 19 8 2 2 5" xfId="28478"/>
    <cellStyle name="Normal 19 8 2 2 6" xfId="28479"/>
    <cellStyle name="Normal 19 8 2 2 7" xfId="28480"/>
    <cellStyle name="Normal 19 8 2 2 8" xfId="28481"/>
    <cellStyle name="Normal 19 8 2 3" xfId="28482"/>
    <cellStyle name="Normal 19 8 2 3 2" xfId="28483"/>
    <cellStyle name="Normal 19 8 2 3 2 2" xfId="28484"/>
    <cellStyle name="Normal 19 8 2 3 2 2 2" xfId="28485"/>
    <cellStyle name="Normal 19 8 2 3 2 2 3" xfId="28486"/>
    <cellStyle name="Normal 19 8 2 3 2 2 4" xfId="28487"/>
    <cellStyle name="Normal 19 8 2 3 2 3" xfId="28488"/>
    <cellStyle name="Normal 19 8 2 3 2 4" xfId="28489"/>
    <cellStyle name="Normal 19 8 2 3 2 5" xfId="28490"/>
    <cellStyle name="Normal 19 8 2 3 3" xfId="28491"/>
    <cellStyle name="Normal 19 8 2 3 3 2" xfId="28492"/>
    <cellStyle name="Normal 19 8 2 3 3 3" xfId="28493"/>
    <cellStyle name="Normal 19 8 2 3 3 4" xfId="28494"/>
    <cellStyle name="Normal 19 8 2 3 4" xfId="28495"/>
    <cellStyle name="Normal 19 8 2 3 5" xfId="28496"/>
    <cellStyle name="Normal 19 8 2 3 6" xfId="28497"/>
    <cellStyle name="Normal 19 8 2 4" xfId="28498"/>
    <cellStyle name="Normal 19 8 2 4 2" xfId="28499"/>
    <cellStyle name="Normal 19 8 2 4 2 2" xfId="28500"/>
    <cellStyle name="Normal 19 8 2 4 2 3" xfId="28501"/>
    <cellStyle name="Normal 19 8 2 4 2 4" xfId="28502"/>
    <cellStyle name="Normal 19 8 2 4 3" xfId="28503"/>
    <cellStyle name="Normal 19 8 2 4 4" xfId="28504"/>
    <cellStyle name="Normal 19 8 2 4 5" xfId="28505"/>
    <cellStyle name="Normal 19 8 2 4 6" xfId="28506"/>
    <cellStyle name="Normal 19 8 2 5" xfId="28507"/>
    <cellStyle name="Normal 19 8 2 5 2" xfId="28508"/>
    <cellStyle name="Normal 19 8 2 5 3" xfId="28509"/>
    <cellStyle name="Normal 19 8 2 5 4" xfId="28510"/>
    <cellStyle name="Normal 19 8 2 6" xfId="28511"/>
    <cellStyle name="Normal 19 8 2 7" xfId="28512"/>
    <cellStyle name="Normal 19 8 2 8" xfId="28513"/>
    <cellStyle name="Normal 19 8 2 9" xfId="28514"/>
    <cellStyle name="Normal 19 8 3" xfId="28515"/>
    <cellStyle name="Normal 19 8 3 2" xfId="28516"/>
    <cellStyle name="Normal 19 8 3 2 2" xfId="28517"/>
    <cellStyle name="Normal 19 8 3 2 2 2" xfId="28518"/>
    <cellStyle name="Normal 19 8 3 2 2 2 2" xfId="28519"/>
    <cellStyle name="Normal 19 8 3 2 2 2 3" xfId="28520"/>
    <cellStyle name="Normal 19 8 3 2 2 2 4" xfId="28521"/>
    <cellStyle name="Normal 19 8 3 2 2 3" xfId="28522"/>
    <cellStyle name="Normal 19 8 3 2 2 4" xfId="28523"/>
    <cellStyle name="Normal 19 8 3 2 2 5" xfId="28524"/>
    <cellStyle name="Normal 19 8 3 2 3" xfId="28525"/>
    <cellStyle name="Normal 19 8 3 2 3 2" xfId="28526"/>
    <cellStyle name="Normal 19 8 3 2 3 3" xfId="28527"/>
    <cellStyle name="Normal 19 8 3 2 3 4" xfId="28528"/>
    <cellStyle name="Normal 19 8 3 2 4" xfId="28529"/>
    <cellStyle name="Normal 19 8 3 2 5" xfId="28530"/>
    <cellStyle name="Normal 19 8 3 2 6" xfId="28531"/>
    <cellStyle name="Normal 19 8 3 3" xfId="28532"/>
    <cellStyle name="Normal 19 8 3 3 2" xfId="28533"/>
    <cellStyle name="Normal 19 8 3 3 2 2" xfId="28534"/>
    <cellStyle name="Normal 19 8 3 3 2 3" xfId="28535"/>
    <cellStyle name="Normal 19 8 3 3 2 4" xfId="28536"/>
    <cellStyle name="Normal 19 8 3 3 3" xfId="28537"/>
    <cellStyle name="Normal 19 8 3 3 4" xfId="28538"/>
    <cellStyle name="Normal 19 8 3 3 5" xfId="28539"/>
    <cellStyle name="Normal 19 8 3 3 6" xfId="28540"/>
    <cellStyle name="Normal 19 8 3 4" xfId="28541"/>
    <cellStyle name="Normal 19 8 3 4 2" xfId="28542"/>
    <cellStyle name="Normal 19 8 3 4 3" xfId="28543"/>
    <cellStyle name="Normal 19 8 3 4 4" xfId="28544"/>
    <cellStyle name="Normal 19 8 3 5" xfId="28545"/>
    <cellStyle name="Normal 19 8 3 6" xfId="28546"/>
    <cellStyle name="Normal 19 8 3 7" xfId="28547"/>
    <cellStyle name="Normal 19 8 3 8" xfId="28548"/>
    <cellStyle name="Normal 19 8 4" xfId="28549"/>
    <cellStyle name="Normal 19 8 4 2" xfId="28550"/>
    <cellStyle name="Normal 19 8 4 2 2" xfId="28551"/>
    <cellStyle name="Normal 19 8 4 2 2 2" xfId="28552"/>
    <cellStyle name="Normal 19 8 4 2 2 3" xfId="28553"/>
    <cellStyle name="Normal 19 8 4 2 2 4" xfId="28554"/>
    <cellStyle name="Normal 19 8 4 2 3" xfId="28555"/>
    <cellStyle name="Normal 19 8 4 2 4" xfId="28556"/>
    <cellStyle name="Normal 19 8 4 2 5" xfId="28557"/>
    <cellStyle name="Normal 19 8 4 3" xfId="28558"/>
    <cellStyle name="Normal 19 8 4 3 2" xfId="28559"/>
    <cellStyle name="Normal 19 8 4 3 3" xfId="28560"/>
    <cellStyle name="Normal 19 8 4 3 4" xfId="28561"/>
    <cellStyle name="Normal 19 8 4 4" xfId="28562"/>
    <cellStyle name="Normal 19 8 4 5" xfId="28563"/>
    <cellStyle name="Normal 19 8 4 6" xfId="28564"/>
    <cellStyle name="Normal 19 8 5" xfId="28565"/>
    <cellStyle name="Normal 19 8 5 2" xfId="28566"/>
    <cellStyle name="Normal 19 8 5 2 2" xfId="28567"/>
    <cellStyle name="Normal 19 8 5 2 3" xfId="28568"/>
    <cellStyle name="Normal 19 8 5 2 4" xfId="28569"/>
    <cellStyle name="Normal 19 8 5 3" xfId="28570"/>
    <cellStyle name="Normal 19 8 5 4" xfId="28571"/>
    <cellStyle name="Normal 19 8 5 5" xfId="28572"/>
    <cellStyle name="Normal 19 8 5 6" xfId="28573"/>
    <cellStyle name="Normal 19 8 6" xfId="28574"/>
    <cellStyle name="Normal 19 8 6 2" xfId="28575"/>
    <cellStyle name="Normal 19 8 6 3" xfId="28576"/>
    <cellStyle name="Normal 19 8 6 4" xfId="28577"/>
    <cellStyle name="Normal 19 8 7" xfId="28578"/>
    <cellStyle name="Normal 19 8 8" xfId="28579"/>
    <cellStyle name="Normal 19 8 9" xfId="28580"/>
    <cellStyle name="Normal 19 9" xfId="28581"/>
    <cellStyle name="Normal 19 9 2" xfId="28582"/>
    <cellStyle name="Normal 19 9 2 2" xfId="28583"/>
    <cellStyle name="Normal 19 9 2 2 2" xfId="28584"/>
    <cellStyle name="Normal 19 9 2 2 2 2" xfId="28585"/>
    <cellStyle name="Normal 19 9 2 2 2 2 2" xfId="28586"/>
    <cellStyle name="Normal 19 9 2 2 2 2 3" xfId="28587"/>
    <cellStyle name="Normal 19 9 2 2 2 2 4" xfId="28588"/>
    <cellStyle name="Normal 19 9 2 2 2 3" xfId="28589"/>
    <cellStyle name="Normal 19 9 2 2 2 4" xfId="28590"/>
    <cellStyle name="Normal 19 9 2 2 2 5" xfId="28591"/>
    <cellStyle name="Normal 19 9 2 2 3" xfId="28592"/>
    <cellStyle name="Normal 19 9 2 2 3 2" xfId="28593"/>
    <cellStyle name="Normal 19 9 2 2 3 3" xfId="28594"/>
    <cellStyle name="Normal 19 9 2 2 3 4" xfId="28595"/>
    <cellStyle name="Normal 19 9 2 2 4" xfId="28596"/>
    <cellStyle name="Normal 19 9 2 2 5" xfId="28597"/>
    <cellStyle name="Normal 19 9 2 2 6" xfId="28598"/>
    <cellStyle name="Normal 19 9 2 3" xfId="28599"/>
    <cellStyle name="Normal 19 9 2 3 2" xfId="28600"/>
    <cellStyle name="Normal 19 9 2 3 2 2" xfId="28601"/>
    <cellStyle name="Normal 19 9 2 3 2 3" xfId="28602"/>
    <cellStyle name="Normal 19 9 2 3 2 4" xfId="28603"/>
    <cellStyle name="Normal 19 9 2 3 3" xfId="28604"/>
    <cellStyle name="Normal 19 9 2 3 4" xfId="28605"/>
    <cellStyle name="Normal 19 9 2 3 5" xfId="28606"/>
    <cellStyle name="Normal 19 9 2 3 6" xfId="28607"/>
    <cellStyle name="Normal 19 9 2 4" xfId="28608"/>
    <cellStyle name="Normal 19 9 2 4 2" xfId="28609"/>
    <cellStyle name="Normal 19 9 2 4 3" xfId="28610"/>
    <cellStyle name="Normal 19 9 2 4 4" xfId="28611"/>
    <cellStyle name="Normal 19 9 2 5" xfId="28612"/>
    <cellStyle name="Normal 19 9 2 6" xfId="28613"/>
    <cellStyle name="Normal 19 9 2 7" xfId="28614"/>
    <cellStyle name="Normal 19 9 2 8" xfId="28615"/>
    <cellStyle name="Normal 19 9 3" xfId="28616"/>
    <cellStyle name="Normal 19 9 3 2" xfId="28617"/>
    <cellStyle name="Normal 19 9 3 2 2" xfId="28618"/>
    <cellStyle name="Normal 19 9 3 2 2 2" xfId="28619"/>
    <cellStyle name="Normal 19 9 3 2 2 3" xfId="28620"/>
    <cellStyle name="Normal 19 9 3 2 2 4" xfId="28621"/>
    <cellStyle name="Normal 19 9 3 2 3" xfId="28622"/>
    <cellStyle name="Normal 19 9 3 2 4" xfId="28623"/>
    <cellStyle name="Normal 19 9 3 2 5" xfId="28624"/>
    <cellStyle name="Normal 19 9 3 3" xfId="28625"/>
    <cellStyle name="Normal 19 9 3 3 2" xfId="28626"/>
    <cellStyle name="Normal 19 9 3 3 3" xfId="28627"/>
    <cellStyle name="Normal 19 9 3 3 4" xfId="28628"/>
    <cellStyle name="Normal 19 9 3 4" xfId="28629"/>
    <cellStyle name="Normal 19 9 3 5" xfId="28630"/>
    <cellStyle name="Normal 19 9 3 6" xfId="28631"/>
    <cellStyle name="Normal 19 9 4" xfId="28632"/>
    <cellStyle name="Normal 19 9 4 2" xfId="28633"/>
    <cellStyle name="Normal 19 9 4 2 2" xfId="28634"/>
    <cellStyle name="Normal 19 9 4 2 3" xfId="28635"/>
    <cellStyle name="Normal 19 9 4 2 4" xfId="28636"/>
    <cellStyle name="Normal 19 9 4 3" xfId="28637"/>
    <cellStyle name="Normal 19 9 4 4" xfId="28638"/>
    <cellStyle name="Normal 19 9 4 5" xfId="28639"/>
    <cellStyle name="Normal 19 9 4 6" xfId="28640"/>
    <cellStyle name="Normal 19 9 5" xfId="28641"/>
    <cellStyle name="Normal 19 9 5 2" xfId="28642"/>
    <cellStyle name="Normal 19 9 5 3" xfId="28643"/>
    <cellStyle name="Normal 19 9 5 4" xfId="28644"/>
    <cellStyle name="Normal 19 9 6" xfId="28645"/>
    <cellStyle name="Normal 19 9 7" xfId="28646"/>
    <cellStyle name="Normal 19 9 8" xfId="28647"/>
    <cellStyle name="Normal 19 9 9" xfId="28648"/>
    <cellStyle name="Normal 19_Rec Tributaria" xfId="28649"/>
    <cellStyle name="Normal 190" xfId="61954"/>
    <cellStyle name="Normal 1900" xfId="61955"/>
    <cellStyle name="Normal 1901" xfId="61956"/>
    <cellStyle name="Normal 1902" xfId="61957"/>
    <cellStyle name="Normal 1903" xfId="61958"/>
    <cellStyle name="Normal 1904" xfId="61959"/>
    <cellStyle name="Normal 1905" xfId="61960"/>
    <cellStyle name="Normal 1906" xfId="61961"/>
    <cellStyle name="Normal 1907" xfId="61962"/>
    <cellStyle name="Normal 1908" xfId="61963"/>
    <cellStyle name="Normal 1909" xfId="61964"/>
    <cellStyle name="Normal 191" xfId="61965"/>
    <cellStyle name="Normal 1910" xfId="61966"/>
    <cellStyle name="Normal 1911" xfId="61967"/>
    <cellStyle name="Normal 1912" xfId="61968"/>
    <cellStyle name="Normal 1913" xfId="61969"/>
    <cellStyle name="Normal 1914" xfId="61970"/>
    <cellStyle name="Normal 1915" xfId="61971"/>
    <cellStyle name="Normal 1916" xfId="61972"/>
    <cellStyle name="Normal 1917" xfId="61973"/>
    <cellStyle name="Normal 1918" xfId="61974"/>
    <cellStyle name="Normal 1919" xfId="61975"/>
    <cellStyle name="Normal 192" xfId="61976"/>
    <cellStyle name="Normal 1920" xfId="61977"/>
    <cellStyle name="Normal 1921" xfId="61978"/>
    <cellStyle name="Normal 1922" xfId="61979"/>
    <cellStyle name="Normal 1923" xfId="61980"/>
    <cellStyle name="Normal 1924" xfId="61981"/>
    <cellStyle name="Normal 1925" xfId="61982"/>
    <cellStyle name="Normal 1926" xfId="61983"/>
    <cellStyle name="Normal 1927" xfId="61984"/>
    <cellStyle name="Normal 1928" xfId="61985"/>
    <cellStyle name="Normal 1929" xfId="61986"/>
    <cellStyle name="Normal 193" xfId="61987"/>
    <cellStyle name="Normal 1930" xfId="61988"/>
    <cellStyle name="Normal 1931" xfId="61989"/>
    <cellStyle name="Normal 1932" xfId="61990"/>
    <cellStyle name="Normal 1933" xfId="61991"/>
    <cellStyle name="Normal 1934" xfId="61992"/>
    <cellStyle name="Normal 1935" xfId="61993"/>
    <cellStyle name="Normal 1936" xfId="61994"/>
    <cellStyle name="Normal 1937" xfId="61995"/>
    <cellStyle name="Normal 1938" xfId="61996"/>
    <cellStyle name="Normal 1939" xfId="61997"/>
    <cellStyle name="Normal 194" xfId="61998"/>
    <cellStyle name="Normal 1940" xfId="61999"/>
    <cellStyle name="Normal 1941" xfId="62000"/>
    <cellStyle name="Normal 1942" xfId="62001"/>
    <cellStyle name="Normal 1943" xfId="62002"/>
    <cellStyle name="Normal 1944" xfId="62003"/>
    <cellStyle name="Normal 1945" xfId="62004"/>
    <cellStyle name="Normal 1946" xfId="62005"/>
    <cellStyle name="Normal 1947" xfId="62006"/>
    <cellStyle name="Normal 1948" xfId="62007"/>
    <cellStyle name="Normal 1949" xfId="62008"/>
    <cellStyle name="Normal 195" xfId="62009"/>
    <cellStyle name="Normal 1950" xfId="62010"/>
    <cellStyle name="Normal 1951" xfId="62011"/>
    <cellStyle name="Normal 1952" xfId="62012"/>
    <cellStyle name="Normal 1953" xfId="62013"/>
    <cellStyle name="Normal 1954" xfId="62014"/>
    <cellStyle name="Normal 1955" xfId="62015"/>
    <cellStyle name="Normal 1956" xfId="62016"/>
    <cellStyle name="Normal 1957" xfId="62017"/>
    <cellStyle name="Normal 1958" xfId="62018"/>
    <cellStyle name="Normal 1959" xfId="62019"/>
    <cellStyle name="Normal 196" xfId="62020"/>
    <cellStyle name="Normal 1960" xfId="62021"/>
    <cellStyle name="Normal 1961" xfId="62022"/>
    <cellStyle name="Normal 1962" xfId="62023"/>
    <cellStyle name="Normal 1963" xfId="62024"/>
    <cellStyle name="Normal 1964" xfId="62025"/>
    <cellStyle name="Normal 1965" xfId="62026"/>
    <cellStyle name="Normal 1966" xfId="62027"/>
    <cellStyle name="Normal 1967" xfId="62028"/>
    <cellStyle name="Normal 1968" xfId="62029"/>
    <cellStyle name="Normal 1969" xfId="62030"/>
    <cellStyle name="Normal 197" xfId="62031"/>
    <cellStyle name="Normal 1970" xfId="62032"/>
    <cellStyle name="Normal 1971" xfId="62033"/>
    <cellStyle name="Normal 1972" xfId="62034"/>
    <cellStyle name="Normal 1973" xfId="62035"/>
    <cellStyle name="Normal 1974" xfId="62036"/>
    <cellStyle name="Normal 1975" xfId="62037"/>
    <cellStyle name="Normal 1976" xfId="62038"/>
    <cellStyle name="Normal 1977" xfId="62039"/>
    <cellStyle name="Normal 1978" xfId="62040"/>
    <cellStyle name="Normal 1979" xfId="62041"/>
    <cellStyle name="Normal 198" xfId="62042"/>
    <cellStyle name="Normal 1980" xfId="62043"/>
    <cellStyle name="Normal 1981" xfId="62044"/>
    <cellStyle name="Normal 1982" xfId="62045"/>
    <cellStyle name="Normal 1983" xfId="62046"/>
    <cellStyle name="Normal 1984" xfId="62047"/>
    <cellStyle name="Normal 1985" xfId="62048"/>
    <cellStyle name="Normal 1986" xfId="62049"/>
    <cellStyle name="Normal 1987" xfId="62050"/>
    <cellStyle name="Normal 1988" xfId="62051"/>
    <cellStyle name="Normal 1989" xfId="62052"/>
    <cellStyle name="Normal 199" xfId="62053"/>
    <cellStyle name="Normal 1990" xfId="62054"/>
    <cellStyle name="Normal 1991" xfId="62055"/>
    <cellStyle name="Normal 1992" xfId="62056"/>
    <cellStyle name="Normal 1993" xfId="62057"/>
    <cellStyle name="Normal 1994" xfId="62058"/>
    <cellStyle name="Normal 1995" xfId="62059"/>
    <cellStyle name="Normal 1996" xfId="62060"/>
    <cellStyle name="Normal 1997" xfId="62061"/>
    <cellStyle name="Normal 1998" xfId="62062"/>
    <cellStyle name="Normal 1999" xfId="62063"/>
    <cellStyle name="Normal 2" xfId="28650"/>
    <cellStyle name="Normal 2 10" xfId="28651"/>
    <cellStyle name="Normal 2 11" xfId="28652"/>
    <cellStyle name="Normal 2 12" xfId="28653"/>
    <cellStyle name="Normal 2 13" xfId="28654"/>
    <cellStyle name="Normal 2 14" xfId="28655"/>
    <cellStyle name="Normal 2 15" xfId="28656"/>
    <cellStyle name="Normal 2 16" xfId="28657"/>
    <cellStyle name="Normal 2 17" xfId="28658"/>
    <cellStyle name="Normal 2 18" xfId="28659"/>
    <cellStyle name="Normal 2 19" xfId="28660"/>
    <cellStyle name="Normal 2 2" xfId="28661"/>
    <cellStyle name="Normal 2 2 2" xfId="28662"/>
    <cellStyle name="Normal 2 2 3" xfId="28663"/>
    <cellStyle name="Normal 2 2 4" xfId="28664"/>
    <cellStyle name="Normal 2 2 4 10" xfId="28665"/>
    <cellStyle name="Normal 2 2 4 2" xfId="28666"/>
    <cellStyle name="Normal 2 2 4 2 2" xfId="28667"/>
    <cellStyle name="Normal 2 2 4 2 2 2" xfId="28668"/>
    <cellStyle name="Normal 2 2 4 2 2 2 2" xfId="28669"/>
    <cellStyle name="Normal 2 2 4 2 2 2 2 2" xfId="28670"/>
    <cellStyle name="Normal 2 2 4 2 2 2 2 2 2" xfId="28671"/>
    <cellStyle name="Normal 2 2 4 2 2 2 2 2 3" xfId="28672"/>
    <cellStyle name="Normal 2 2 4 2 2 2 2 2 4" xfId="28673"/>
    <cellStyle name="Normal 2 2 4 2 2 2 2 3" xfId="28674"/>
    <cellStyle name="Normal 2 2 4 2 2 2 2 4" xfId="28675"/>
    <cellStyle name="Normal 2 2 4 2 2 2 2 5" xfId="28676"/>
    <cellStyle name="Normal 2 2 4 2 2 2 3" xfId="28677"/>
    <cellStyle name="Normal 2 2 4 2 2 2 3 2" xfId="28678"/>
    <cellStyle name="Normal 2 2 4 2 2 2 3 3" xfId="28679"/>
    <cellStyle name="Normal 2 2 4 2 2 2 3 4" xfId="28680"/>
    <cellStyle name="Normal 2 2 4 2 2 2 4" xfId="28681"/>
    <cellStyle name="Normal 2 2 4 2 2 2 5" xfId="28682"/>
    <cellStyle name="Normal 2 2 4 2 2 2 6" xfId="28683"/>
    <cellStyle name="Normal 2 2 4 2 2 3" xfId="28684"/>
    <cellStyle name="Normal 2 2 4 2 2 3 2" xfId="28685"/>
    <cellStyle name="Normal 2 2 4 2 2 3 2 2" xfId="28686"/>
    <cellStyle name="Normal 2 2 4 2 2 3 2 3" xfId="28687"/>
    <cellStyle name="Normal 2 2 4 2 2 3 2 4" xfId="28688"/>
    <cellStyle name="Normal 2 2 4 2 2 3 3" xfId="28689"/>
    <cellStyle name="Normal 2 2 4 2 2 3 4" xfId="28690"/>
    <cellStyle name="Normal 2 2 4 2 2 3 5" xfId="28691"/>
    <cellStyle name="Normal 2 2 4 2 2 3 6" xfId="28692"/>
    <cellStyle name="Normal 2 2 4 2 2 4" xfId="28693"/>
    <cellStyle name="Normal 2 2 4 2 2 4 2" xfId="28694"/>
    <cellStyle name="Normal 2 2 4 2 2 4 3" xfId="28695"/>
    <cellStyle name="Normal 2 2 4 2 2 4 4" xfId="28696"/>
    <cellStyle name="Normal 2 2 4 2 2 5" xfId="28697"/>
    <cellStyle name="Normal 2 2 4 2 2 6" xfId="28698"/>
    <cellStyle name="Normal 2 2 4 2 2 7" xfId="28699"/>
    <cellStyle name="Normal 2 2 4 2 2 8" xfId="28700"/>
    <cellStyle name="Normal 2 2 4 2 3" xfId="28701"/>
    <cellStyle name="Normal 2 2 4 2 3 2" xfId="28702"/>
    <cellStyle name="Normal 2 2 4 2 3 2 2" xfId="28703"/>
    <cellStyle name="Normal 2 2 4 2 3 2 2 2" xfId="28704"/>
    <cellStyle name="Normal 2 2 4 2 3 2 2 3" xfId="28705"/>
    <cellStyle name="Normal 2 2 4 2 3 2 2 4" xfId="28706"/>
    <cellStyle name="Normal 2 2 4 2 3 2 3" xfId="28707"/>
    <cellStyle name="Normal 2 2 4 2 3 2 4" xfId="28708"/>
    <cellStyle name="Normal 2 2 4 2 3 2 5" xfId="28709"/>
    <cellStyle name="Normal 2 2 4 2 3 3" xfId="28710"/>
    <cellStyle name="Normal 2 2 4 2 3 3 2" xfId="28711"/>
    <cellStyle name="Normal 2 2 4 2 3 3 3" xfId="28712"/>
    <cellStyle name="Normal 2 2 4 2 3 3 4" xfId="28713"/>
    <cellStyle name="Normal 2 2 4 2 3 4" xfId="28714"/>
    <cellStyle name="Normal 2 2 4 2 3 5" xfId="28715"/>
    <cellStyle name="Normal 2 2 4 2 3 6" xfId="28716"/>
    <cellStyle name="Normal 2 2 4 2 4" xfId="28717"/>
    <cellStyle name="Normal 2 2 4 2 4 2" xfId="28718"/>
    <cellStyle name="Normal 2 2 4 2 4 2 2" xfId="28719"/>
    <cellStyle name="Normal 2 2 4 2 4 2 3" xfId="28720"/>
    <cellStyle name="Normal 2 2 4 2 4 2 4" xfId="28721"/>
    <cellStyle name="Normal 2 2 4 2 4 3" xfId="28722"/>
    <cellStyle name="Normal 2 2 4 2 4 4" xfId="28723"/>
    <cellStyle name="Normal 2 2 4 2 4 5" xfId="28724"/>
    <cellStyle name="Normal 2 2 4 2 4 6" xfId="28725"/>
    <cellStyle name="Normal 2 2 4 2 5" xfId="28726"/>
    <cellStyle name="Normal 2 2 4 2 5 2" xfId="28727"/>
    <cellStyle name="Normal 2 2 4 2 5 3" xfId="28728"/>
    <cellStyle name="Normal 2 2 4 2 5 4" xfId="28729"/>
    <cellStyle name="Normal 2 2 4 2 6" xfId="28730"/>
    <cellStyle name="Normal 2 2 4 2 7" xfId="28731"/>
    <cellStyle name="Normal 2 2 4 2 8" xfId="28732"/>
    <cellStyle name="Normal 2 2 4 2 9" xfId="28733"/>
    <cellStyle name="Normal 2 2 4 3" xfId="28734"/>
    <cellStyle name="Normal 2 2 4 3 2" xfId="28735"/>
    <cellStyle name="Normal 2 2 4 3 2 2" xfId="28736"/>
    <cellStyle name="Normal 2 2 4 3 2 2 2" xfId="28737"/>
    <cellStyle name="Normal 2 2 4 3 2 2 2 2" xfId="28738"/>
    <cellStyle name="Normal 2 2 4 3 2 2 2 3" xfId="28739"/>
    <cellStyle name="Normal 2 2 4 3 2 2 2 4" xfId="28740"/>
    <cellStyle name="Normal 2 2 4 3 2 2 3" xfId="28741"/>
    <cellStyle name="Normal 2 2 4 3 2 2 4" xfId="28742"/>
    <cellStyle name="Normal 2 2 4 3 2 2 5" xfId="28743"/>
    <cellStyle name="Normal 2 2 4 3 2 3" xfId="28744"/>
    <cellStyle name="Normal 2 2 4 3 2 3 2" xfId="28745"/>
    <cellStyle name="Normal 2 2 4 3 2 3 3" xfId="28746"/>
    <cellStyle name="Normal 2 2 4 3 2 3 4" xfId="28747"/>
    <cellStyle name="Normal 2 2 4 3 2 4" xfId="28748"/>
    <cellStyle name="Normal 2 2 4 3 2 5" xfId="28749"/>
    <cellStyle name="Normal 2 2 4 3 2 6" xfId="28750"/>
    <cellStyle name="Normal 2 2 4 3 3" xfId="28751"/>
    <cellStyle name="Normal 2 2 4 3 3 2" xfId="28752"/>
    <cellStyle name="Normal 2 2 4 3 3 2 2" xfId="28753"/>
    <cellStyle name="Normal 2 2 4 3 3 2 3" xfId="28754"/>
    <cellStyle name="Normal 2 2 4 3 3 2 4" xfId="28755"/>
    <cellStyle name="Normal 2 2 4 3 3 3" xfId="28756"/>
    <cellStyle name="Normal 2 2 4 3 3 4" xfId="28757"/>
    <cellStyle name="Normal 2 2 4 3 3 5" xfId="28758"/>
    <cellStyle name="Normal 2 2 4 3 3 6" xfId="28759"/>
    <cellStyle name="Normal 2 2 4 3 4" xfId="28760"/>
    <cellStyle name="Normal 2 2 4 3 4 2" xfId="28761"/>
    <cellStyle name="Normal 2 2 4 3 4 3" xfId="28762"/>
    <cellStyle name="Normal 2 2 4 3 4 4" xfId="28763"/>
    <cellStyle name="Normal 2 2 4 3 5" xfId="28764"/>
    <cellStyle name="Normal 2 2 4 3 6" xfId="28765"/>
    <cellStyle name="Normal 2 2 4 3 7" xfId="28766"/>
    <cellStyle name="Normal 2 2 4 3 8" xfId="28767"/>
    <cellStyle name="Normal 2 2 4 4" xfId="28768"/>
    <cellStyle name="Normal 2 2 4 4 2" xfId="28769"/>
    <cellStyle name="Normal 2 2 4 4 2 2" xfId="28770"/>
    <cellStyle name="Normal 2 2 4 4 2 2 2" xfId="28771"/>
    <cellStyle name="Normal 2 2 4 4 2 2 3" xfId="28772"/>
    <cellStyle name="Normal 2 2 4 4 2 2 4" xfId="28773"/>
    <cellStyle name="Normal 2 2 4 4 2 3" xfId="28774"/>
    <cellStyle name="Normal 2 2 4 4 2 4" xfId="28775"/>
    <cellStyle name="Normal 2 2 4 4 2 5" xfId="28776"/>
    <cellStyle name="Normal 2 2 4 4 3" xfId="28777"/>
    <cellStyle name="Normal 2 2 4 4 3 2" xfId="28778"/>
    <cellStyle name="Normal 2 2 4 4 3 3" xfId="28779"/>
    <cellStyle name="Normal 2 2 4 4 3 4" xfId="28780"/>
    <cellStyle name="Normal 2 2 4 4 4" xfId="28781"/>
    <cellStyle name="Normal 2 2 4 4 5" xfId="28782"/>
    <cellStyle name="Normal 2 2 4 4 6" xfId="28783"/>
    <cellStyle name="Normal 2 2 4 5" xfId="28784"/>
    <cellStyle name="Normal 2 2 4 5 2" xfId="28785"/>
    <cellStyle name="Normal 2 2 4 5 2 2" xfId="28786"/>
    <cellStyle name="Normal 2 2 4 5 2 3" xfId="28787"/>
    <cellStyle name="Normal 2 2 4 5 2 4" xfId="28788"/>
    <cellStyle name="Normal 2 2 4 5 3" xfId="28789"/>
    <cellStyle name="Normal 2 2 4 5 4" xfId="28790"/>
    <cellStyle name="Normal 2 2 4 5 5" xfId="28791"/>
    <cellStyle name="Normal 2 2 4 5 6" xfId="28792"/>
    <cellStyle name="Normal 2 2 4 6" xfId="28793"/>
    <cellStyle name="Normal 2 2 4 6 2" xfId="28794"/>
    <cellStyle name="Normal 2 2 4 6 3" xfId="28795"/>
    <cellStyle name="Normal 2 2 4 6 4" xfId="28796"/>
    <cellStyle name="Normal 2 2 4 7" xfId="28797"/>
    <cellStyle name="Normal 2 2 4 8" xfId="28798"/>
    <cellStyle name="Normal 2 2 4 9" xfId="28799"/>
    <cellStyle name="Normal 2 2 5" xfId="28800"/>
    <cellStyle name="Normal 2 2 5 2" xfId="28801"/>
    <cellStyle name="Normal 2 2 5 2 2" xfId="28802"/>
    <cellStyle name="Normal 2 2 5 2 2 2" xfId="28803"/>
    <cellStyle name="Normal 2 2 5 2 2 2 2" xfId="28804"/>
    <cellStyle name="Normal 2 2 5 2 2 2 2 2" xfId="28805"/>
    <cellStyle name="Normal 2 2 5 2 2 2 2 3" xfId="28806"/>
    <cellStyle name="Normal 2 2 5 2 2 2 2 4" xfId="28807"/>
    <cellStyle name="Normal 2 2 5 2 2 2 3" xfId="28808"/>
    <cellStyle name="Normal 2 2 5 2 2 2 4" xfId="28809"/>
    <cellStyle name="Normal 2 2 5 2 2 2 5" xfId="28810"/>
    <cellStyle name="Normal 2 2 5 2 2 3" xfId="28811"/>
    <cellStyle name="Normal 2 2 5 2 2 3 2" xfId="28812"/>
    <cellStyle name="Normal 2 2 5 2 2 3 3" xfId="28813"/>
    <cellStyle name="Normal 2 2 5 2 2 3 4" xfId="28814"/>
    <cellStyle name="Normal 2 2 5 2 2 4" xfId="28815"/>
    <cellStyle name="Normal 2 2 5 2 2 5" xfId="28816"/>
    <cellStyle name="Normal 2 2 5 2 2 6" xfId="28817"/>
    <cellStyle name="Normal 2 2 5 2 3" xfId="28818"/>
    <cellStyle name="Normal 2 2 5 2 3 2" xfId="28819"/>
    <cellStyle name="Normal 2 2 5 2 3 2 2" xfId="28820"/>
    <cellStyle name="Normal 2 2 5 2 3 2 3" xfId="28821"/>
    <cellStyle name="Normal 2 2 5 2 3 2 4" xfId="28822"/>
    <cellStyle name="Normal 2 2 5 2 3 3" xfId="28823"/>
    <cellStyle name="Normal 2 2 5 2 3 4" xfId="28824"/>
    <cellStyle name="Normal 2 2 5 2 3 5" xfId="28825"/>
    <cellStyle name="Normal 2 2 5 2 3 6" xfId="28826"/>
    <cellStyle name="Normal 2 2 5 2 4" xfId="28827"/>
    <cellStyle name="Normal 2 2 5 2 4 2" xfId="28828"/>
    <cellStyle name="Normal 2 2 5 2 4 3" xfId="28829"/>
    <cellStyle name="Normal 2 2 5 2 4 4" xfId="28830"/>
    <cellStyle name="Normal 2 2 5 2 5" xfId="28831"/>
    <cellStyle name="Normal 2 2 5 2 6" xfId="28832"/>
    <cellStyle name="Normal 2 2 5 2 7" xfId="28833"/>
    <cellStyle name="Normal 2 2 5 2 8" xfId="28834"/>
    <cellStyle name="Normal 2 2 5 3" xfId="28835"/>
    <cellStyle name="Normal 2 2 5 3 2" xfId="28836"/>
    <cellStyle name="Normal 2 2 5 3 2 2" xfId="28837"/>
    <cellStyle name="Normal 2 2 5 3 2 2 2" xfId="28838"/>
    <cellStyle name="Normal 2 2 5 3 2 2 3" xfId="28839"/>
    <cellStyle name="Normal 2 2 5 3 2 2 4" xfId="28840"/>
    <cellStyle name="Normal 2 2 5 3 2 3" xfId="28841"/>
    <cellStyle name="Normal 2 2 5 3 2 4" xfId="28842"/>
    <cellStyle name="Normal 2 2 5 3 2 5" xfId="28843"/>
    <cellStyle name="Normal 2 2 5 3 3" xfId="28844"/>
    <cellStyle name="Normal 2 2 5 3 3 2" xfId="28845"/>
    <cellStyle name="Normal 2 2 5 3 3 3" xfId="28846"/>
    <cellStyle name="Normal 2 2 5 3 3 4" xfId="28847"/>
    <cellStyle name="Normal 2 2 5 3 4" xfId="28848"/>
    <cellStyle name="Normal 2 2 5 3 5" xfId="28849"/>
    <cellStyle name="Normal 2 2 5 3 6" xfId="28850"/>
    <cellStyle name="Normal 2 2 5 4" xfId="28851"/>
    <cellStyle name="Normal 2 2 5 4 2" xfId="28852"/>
    <cellStyle name="Normal 2 2 5 4 2 2" xfId="28853"/>
    <cellStyle name="Normal 2 2 5 4 2 3" xfId="28854"/>
    <cellStyle name="Normal 2 2 5 4 2 4" xfId="28855"/>
    <cellStyle name="Normal 2 2 5 4 3" xfId="28856"/>
    <cellStyle name="Normal 2 2 5 4 4" xfId="28857"/>
    <cellStyle name="Normal 2 2 5 4 5" xfId="28858"/>
    <cellStyle name="Normal 2 2 5 4 6" xfId="28859"/>
    <cellStyle name="Normal 2 2 5 5" xfId="28860"/>
    <cellStyle name="Normal 2 2 5 5 2" xfId="28861"/>
    <cellStyle name="Normal 2 2 5 5 3" xfId="28862"/>
    <cellStyle name="Normal 2 2 5 5 4" xfId="28863"/>
    <cellStyle name="Normal 2 2 5 6" xfId="28864"/>
    <cellStyle name="Normal 2 2 5 7" xfId="28865"/>
    <cellStyle name="Normal 2 2 5 8" xfId="28866"/>
    <cellStyle name="Normal 2 2 5 9" xfId="28867"/>
    <cellStyle name="Normal 2 2 6" xfId="28868"/>
    <cellStyle name="Normal 2 2 7" xfId="28869"/>
    <cellStyle name="Normal 2 2 8" xfId="62064"/>
    <cellStyle name="Normal 2 20" xfId="28870"/>
    <cellStyle name="Normal 2 21" xfId="28871"/>
    <cellStyle name="Normal 2 22" xfId="28872"/>
    <cellStyle name="Normal 2 23" xfId="28873"/>
    <cellStyle name="Normal 2 24" xfId="28874"/>
    <cellStyle name="Normal 2 25" xfId="28875"/>
    <cellStyle name="Normal 2 26" xfId="28876"/>
    <cellStyle name="Normal 2 27" xfId="28877"/>
    <cellStyle name="Normal 2 28" xfId="28878"/>
    <cellStyle name="Normal 2 29" xfId="28879"/>
    <cellStyle name="Normal 2 3" xfId="28880"/>
    <cellStyle name="Normal 2 3 2" xfId="28881"/>
    <cellStyle name="Normal 2 3 2 2" xfId="28882"/>
    <cellStyle name="Normal 2 3 3" xfId="28883"/>
    <cellStyle name="Normal 2 3 4" xfId="28884"/>
    <cellStyle name="Normal 2 3 4 10" xfId="28885"/>
    <cellStyle name="Normal 2 3 4 2" xfId="28886"/>
    <cellStyle name="Normal 2 3 4 2 2" xfId="28887"/>
    <cellStyle name="Normal 2 3 4 2 2 2" xfId="28888"/>
    <cellStyle name="Normal 2 3 4 2 2 2 2" xfId="28889"/>
    <cellStyle name="Normal 2 3 4 2 2 2 2 2" xfId="28890"/>
    <cellStyle name="Normal 2 3 4 2 2 2 2 2 2" xfId="28891"/>
    <cellStyle name="Normal 2 3 4 2 2 2 2 2 3" xfId="28892"/>
    <cellStyle name="Normal 2 3 4 2 2 2 2 2 4" xfId="28893"/>
    <cellStyle name="Normal 2 3 4 2 2 2 2 3" xfId="28894"/>
    <cellStyle name="Normal 2 3 4 2 2 2 2 4" xfId="28895"/>
    <cellStyle name="Normal 2 3 4 2 2 2 2 5" xfId="28896"/>
    <cellStyle name="Normal 2 3 4 2 2 2 3" xfId="28897"/>
    <cellStyle name="Normal 2 3 4 2 2 2 3 2" xfId="28898"/>
    <cellStyle name="Normal 2 3 4 2 2 2 3 3" xfId="28899"/>
    <cellStyle name="Normal 2 3 4 2 2 2 3 4" xfId="28900"/>
    <cellStyle name="Normal 2 3 4 2 2 2 4" xfId="28901"/>
    <cellStyle name="Normal 2 3 4 2 2 2 5" xfId="28902"/>
    <cellStyle name="Normal 2 3 4 2 2 2 6" xfId="28903"/>
    <cellStyle name="Normal 2 3 4 2 2 3" xfId="28904"/>
    <cellStyle name="Normal 2 3 4 2 2 3 2" xfId="28905"/>
    <cellStyle name="Normal 2 3 4 2 2 3 2 2" xfId="28906"/>
    <cellStyle name="Normal 2 3 4 2 2 3 2 3" xfId="28907"/>
    <cellStyle name="Normal 2 3 4 2 2 3 2 4" xfId="28908"/>
    <cellStyle name="Normal 2 3 4 2 2 3 3" xfId="28909"/>
    <cellStyle name="Normal 2 3 4 2 2 3 4" xfId="28910"/>
    <cellStyle name="Normal 2 3 4 2 2 3 5" xfId="28911"/>
    <cellStyle name="Normal 2 3 4 2 2 3 6" xfId="28912"/>
    <cellStyle name="Normal 2 3 4 2 2 4" xfId="28913"/>
    <cellStyle name="Normal 2 3 4 2 2 4 2" xfId="28914"/>
    <cellStyle name="Normal 2 3 4 2 2 4 3" xfId="28915"/>
    <cellStyle name="Normal 2 3 4 2 2 4 4" xfId="28916"/>
    <cellStyle name="Normal 2 3 4 2 2 5" xfId="28917"/>
    <cellStyle name="Normal 2 3 4 2 2 6" xfId="28918"/>
    <cellStyle name="Normal 2 3 4 2 2 7" xfId="28919"/>
    <cellStyle name="Normal 2 3 4 2 2 8" xfId="28920"/>
    <cellStyle name="Normal 2 3 4 2 3" xfId="28921"/>
    <cellStyle name="Normal 2 3 4 2 3 2" xfId="28922"/>
    <cellStyle name="Normal 2 3 4 2 3 2 2" xfId="28923"/>
    <cellStyle name="Normal 2 3 4 2 3 2 2 2" xfId="28924"/>
    <cellStyle name="Normal 2 3 4 2 3 2 2 3" xfId="28925"/>
    <cellStyle name="Normal 2 3 4 2 3 2 2 4" xfId="28926"/>
    <cellStyle name="Normal 2 3 4 2 3 2 3" xfId="28927"/>
    <cellStyle name="Normal 2 3 4 2 3 2 4" xfId="28928"/>
    <cellStyle name="Normal 2 3 4 2 3 2 5" xfId="28929"/>
    <cellStyle name="Normal 2 3 4 2 3 3" xfId="28930"/>
    <cellStyle name="Normal 2 3 4 2 3 3 2" xfId="28931"/>
    <cellStyle name="Normal 2 3 4 2 3 3 3" xfId="28932"/>
    <cellStyle name="Normal 2 3 4 2 3 3 4" xfId="28933"/>
    <cellStyle name="Normal 2 3 4 2 3 4" xfId="28934"/>
    <cellStyle name="Normal 2 3 4 2 3 5" xfId="28935"/>
    <cellStyle name="Normal 2 3 4 2 3 6" xfId="28936"/>
    <cellStyle name="Normal 2 3 4 2 4" xfId="28937"/>
    <cellStyle name="Normal 2 3 4 2 4 2" xfId="28938"/>
    <cellStyle name="Normal 2 3 4 2 4 2 2" xfId="28939"/>
    <cellStyle name="Normal 2 3 4 2 4 2 3" xfId="28940"/>
    <cellStyle name="Normal 2 3 4 2 4 2 4" xfId="28941"/>
    <cellStyle name="Normal 2 3 4 2 4 3" xfId="28942"/>
    <cellStyle name="Normal 2 3 4 2 4 4" xfId="28943"/>
    <cellStyle name="Normal 2 3 4 2 4 5" xfId="28944"/>
    <cellStyle name="Normal 2 3 4 2 4 6" xfId="28945"/>
    <cellStyle name="Normal 2 3 4 2 5" xfId="28946"/>
    <cellStyle name="Normal 2 3 4 2 5 2" xfId="28947"/>
    <cellStyle name="Normal 2 3 4 2 5 3" xfId="28948"/>
    <cellStyle name="Normal 2 3 4 2 5 4" xfId="28949"/>
    <cellStyle name="Normal 2 3 4 2 6" xfId="28950"/>
    <cellStyle name="Normal 2 3 4 2 7" xfId="28951"/>
    <cellStyle name="Normal 2 3 4 2 8" xfId="28952"/>
    <cellStyle name="Normal 2 3 4 2 9" xfId="28953"/>
    <cellStyle name="Normal 2 3 4 3" xfId="28954"/>
    <cellStyle name="Normal 2 3 4 3 2" xfId="28955"/>
    <cellStyle name="Normal 2 3 4 3 2 2" xfId="28956"/>
    <cellStyle name="Normal 2 3 4 3 2 2 2" xfId="28957"/>
    <cellStyle name="Normal 2 3 4 3 2 2 2 2" xfId="28958"/>
    <cellStyle name="Normal 2 3 4 3 2 2 2 3" xfId="28959"/>
    <cellStyle name="Normal 2 3 4 3 2 2 2 4" xfId="28960"/>
    <cellStyle name="Normal 2 3 4 3 2 2 3" xfId="28961"/>
    <cellStyle name="Normal 2 3 4 3 2 2 4" xfId="28962"/>
    <cellStyle name="Normal 2 3 4 3 2 2 5" xfId="28963"/>
    <cellStyle name="Normal 2 3 4 3 2 3" xfId="28964"/>
    <cellStyle name="Normal 2 3 4 3 2 3 2" xfId="28965"/>
    <cellStyle name="Normal 2 3 4 3 2 3 3" xfId="28966"/>
    <cellStyle name="Normal 2 3 4 3 2 3 4" xfId="28967"/>
    <cellStyle name="Normal 2 3 4 3 2 4" xfId="28968"/>
    <cellStyle name="Normal 2 3 4 3 2 5" xfId="28969"/>
    <cellStyle name="Normal 2 3 4 3 2 6" xfId="28970"/>
    <cellStyle name="Normal 2 3 4 3 3" xfId="28971"/>
    <cellStyle name="Normal 2 3 4 3 3 2" xfId="28972"/>
    <cellStyle name="Normal 2 3 4 3 3 2 2" xfId="28973"/>
    <cellStyle name="Normal 2 3 4 3 3 2 3" xfId="28974"/>
    <cellStyle name="Normal 2 3 4 3 3 2 4" xfId="28975"/>
    <cellStyle name="Normal 2 3 4 3 3 3" xfId="28976"/>
    <cellStyle name="Normal 2 3 4 3 3 4" xfId="28977"/>
    <cellStyle name="Normal 2 3 4 3 3 5" xfId="28978"/>
    <cellStyle name="Normal 2 3 4 3 3 6" xfId="28979"/>
    <cellStyle name="Normal 2 3 4 3 4" xfId="28980"/>
    <cellStyle name="Normal 2 3 4 3 4 2" xfId="28981"/>
    <cellStyle name="Normal 2 3 4 3 4 3" xfId="28982"/>
    <cellStyle name="Normal 2 3 4 3 4 4" xfId="28983"/>
    <cellStyle name="Normal 2 3 4 3 5" xfId="28984"/>
    <cellStyle name="Normal 2 3 4 3 6" xfId="28985"/>
    <cellStyle name="Normal 2 3 4 3 7" xfId="28986"/>
    <cellStyle name="Normal 2 3 4 3 8" xfId="28987"/>
    <cellStyle name="Normal 2 3 4 4" xfId="28988"/>
    <cellStyle name="Normal 2 3 4 4 2" xfId="28989"/>
    <cellStyle name="Normal 2 3 4 4 2 2" xfId="28990"/>
    <cellStyle name="Normal 2 3 4 4 2 2 2" xfId="28991"/>
    <cellStyle name="Normal 2 3 4 4 2 2 3" xfId="28992"/>
    <cellStyle name="Normal 2 3 4 4 2 2 4" xfId="28993"/>
    <cellStyle name="Normal 2 3 4 4 2 3" xfId="28994"/>
    <cellStyle name="Normal 2 3 4 4 2 4" xfId="28995"/>
    <cellStyle name="Normal 2 3 4 4 2 5" xfId="28996"/>
    <cellStyle name="Normal 2 3 4 4 3" xfId="28997"/>
    <cellStyle name="Normal 2 3 4 4 3 2" xfId="28998"/>
    <cellStyle name="Normal 2 3 4 4 3 3" xfId="28999"/>
    <cellStyle name="Normal 2 3 4 4 3 4" xfId="29000"/>
    <cellStyle name="Normal 2 3 4 4 4" xfId="29001"/>
    <cellStyle name="Normal 2 3 4 4 5" xfId="29002"/>
    <cellStyle name="Normal 2 3 4 4 6" xfId="29003"/>
    <cellStyle name="Normal 2 3 4 5" xfId="29004"/>
    <cellStyle name="Normal 2 3 4 5 2" xfId="29005"/>
    <cellStyle name="Normal 2 3 4 5 2 2" xfId="29006"/>
    <cellStyle name="Normal 2 3 4 5 2 3" xfId="29007"/>
    <cellStyle name="Normal 2 3 4 5 2 4" xfId="29008"/>
    <cellStyle name="Normal 2 3 4 5 3" xfId="29009"/>
    <cellStyle name="Normal 2 3 4 5 4" xfId="29010"/>
    <cellStyle name="Normal 2 3 4 5 5" xfId="29011"/>
    <cellStyle name="Normal 2 3 4 5 6" xfId="29012"/>
    <cellStyle name="Normal 2 3 4 6" xfId="29013"/>
    <cellStyle name="Normal 2 3 4 6 2" xfId="29014"/>
    <cellStyle name="Normal 2 3 4 6 3" xfId="29015"/>
    <cellStyle name="Normal 2 3 4 6 4" xfId="29016"/>
    <cellStyle name="Normal 2 3 4 7" xfId="29017"/>
    <cellStyle name="Normal 2 3 4 8" xfId="29018"/>
    <cellStyle name="Normal 2 3 4 9" xfId="29019"/>
    <cellStyle name="Normal 2 3 5" xfId="29020"/>
    <cellStyle name="Normal 2 3 5 2" xfId="29021"/>
    <cellStyle name="Normal 2 3 5 2 2" xfId="29022"/>
    <cellStyle name="Normal 2 3 5 2 2 2" xfId="29023"/>
    <cellStyle name="Normal 2 3 5 2 2 2 2" xfId="29024"/>
    <cellStyle name="Normal 2 3 5 2 2 2 2 2" xfId="29025"/>
    <cellStyle name="Normal 2 3 5 2 2 2 2 3" xfId="29026"/>
    <cellStyle name="Normal 2 3 5 2 2 2 2 4" xfId="29027"/>
    <cellStyle name="Normal 2 3 5 2 2 2 3" xfId="29028"/>
    <cellStyle name="Normal 2 3 5 2 2 2 4" xfId="29029"/>
    <cellStyle name="Normal 2 3 5 2 2 2 5" xfId="29030"/>
    <cellStyle name="Normal 2 3 5 2 2 3" xfId="29031"/>
    <cellStyle name="Normal 2 3 5 2 2 3 2" xfId="29032"/>
    <cellStyle name="Normal 2 3 5 2 2 3 3" xfId="29033"/>
    <cellStyle name="Normal 2 3 5 2 2 3 4" xfId="29034"/>
    <cellStyle name="Normal 2 3 5 2 2 4" xfId="29035"/>
    <cellStyle name="Normal 2 3 5 2 2 5" xfId="29036"/>
    <cellStyle name="Normal 2 3 5 2 2 6" xfId="29037"/>
    <cellStyle name="Normal 2 3 5 2 3" xfId="29038"/>
    <cellStyle name="Normal 2 3 5 2 3 2" xfId="29039"/>
    <cellStyle name="Normal 2 3 5 2 3 2 2" xfId="29040"/>
    <cellStyle name="Normal 2 3 5 2 3 2 3" xfId="29041"/>
    <cellStyle name="Normal 2 3 5 2 3 2 4" xfId="29042"/>
    <cellStyle name="Normal 2 3 5 2 3 3" xfId="29043"/>
    <cellStyle name="Normal 2 3 5 2 3 4" xfId="29044"/>
    <cellStyle name="Normal 2 3 5 2 3 5" xfId="29045"/>
    <cellStyle name="Normal 2 3 5 2 3 6" xfId="29046"/>
    <cellStyle name="Normal 2 3 5 2 4" xfId="29047"/>
    <cellStyle name="Normal 2 3 5 2 4 2" xfId="29048"/>
    <cellStyle name="Normal 2 3 5 2 4 3" xfId="29049"/>
    <cellStyle name="Normal 2 3 5 2 4 4" xfId="29050"/>
    <cellStyle name="Normal 2 3 5 2 5" xfId="29051"/>
    <cellStyle name="Normal 2 3 5 2 6" xfId="29052"/>
    <cellStyle name="Normal 2 3 5 2 7" xfId="29053"/>
    <cellStyle name="Normal 2 3 5 2 8" xfId="29054"/>
    <cellStyle name="Normal 2 3 5 3" xfId="29055"/>
    <cellStyle name="Normal 2 3 5 3 2" xfId="29056"/>
    <cellStyle name="Normal 2 3 5 3 2 2" xfId="29057"/>
    <cellStyle name="Normal 2 3 5 3 2 2 2" xfId="29058"/>
    <cellStyle name="Normal 2 3 5 3 2 2 3" xfId="29059"/>
    <cellStyle name="Normal 2 3 5 3 2 2 4" xfId="29060"/>
    <cellStyle name="Normal 2 3 5 3 2 3" xfId="29061"/>
    <cellStyle name="Normal 2 3 5 3 2 4" xfId="29062"/>
    <cellStyle name="Normal 2 3 5 3 2 5" xfId="29063"/>
    <cellStyle name="Normal 2 3 5 3 3" xfId="29064"/>
    <cellStyle name="Normal 2 3 5 3 3 2" xfId="29065"/>
    <cellStyle name="Normal 2 3 5 3 3 3" xfId="29066"/>
    <cellStyle name="Normal 2 3 5 3 3 4" xfId="29067"/>
    <cellStyle name="Normal 2 3 5 3 4" xfId="29068"/>
    <cellStyle name="Normal 2 3 5 3 5" xfId="29069"/>
    <cellStyle name="Normal 2 3 5 3 6" xfId="29070"/>
    <cellStyle name="Normal 2 3 5 4" xfId="29071"/>
    <cellStyle name="Normal 2 3 5 4 2" xfId="29072"/>
    <cellStyle name="Normal 2 3 5 4 2 2" xfId="29073"/>
    <cellStyle name="Normal 2 3 5 4 2 3" xfId="29074"/>
    <cellStyle name="Normal 2 3 5 4 2 4" xfId="29075"/>
    <cellStyle name="Normal 2 3 5 4 3" xfId="29076"/>
    <cellStyle name="Normal 2 3 5 4 4" xfId="29077"/>
    <cellStyle name="Normal 2 3 5 4 5" xfId="29078"/>
    <cellStyle name="Normal 2 3 5 4 6" xfId="29079"/>
    <cellStyle name="Normal 2 3 5 5" xfId="29080"/>
    <cellStyle name="Normal 2 3 5 5 2" xfId="29081"/>
    <cellStyle name="Normal 2 3 5 5 3" xfId="29082"/>
    <cellStyle name="Normal 2 3 5 5 4" xfId="29083"/>
    <cellStyle name="Normal 2 3 5 6" xfId="29084"/>
    <cellStyle name="Normal 2 3 5 7" xfId="29085"/>
    <cellStyle name="Normal 2 3 5 8" xfId="29086"/>
    <cellStyle name="Normal 2 3 5 9" xfId="29087"/>
    <cellStyle name="Normal 2 3 6" xfId="29088"/>
    <cellStyle name="Normal 2 30" xfId="29089"/>
    <cellStyle name="Normal 2 31" xfId="29090"/>
    <cellStyle name="Normal 2 32" xfId="29091"/>
    <cellStyle name="Normal 2 33" xfId="29092"/>
    <cellStyle name="Normal 2 34" xfId="29093"/>
    <cellStyle name="Normal 2 35" xfId="29094"/>
    <cellStyle name="Normal 2 36" xfId="29095"/>
    <cellStyle name="Normal 2 37" xfId="29096"/>
    <cellStyle name="Normal 2 38" xfId="29097"/>
    <cellStyle name="Normal 2 39" xfId="29098"/>
    <cellStyle name="Normal 2 4" xfId="29099"/>
    <cellStyle name="Normal 2 4 2" xfId="29100"/>
    <cellStyle name="Normal 2 4 3" xfId="29101"/>
    <cellStyle name="Normal 2 4 4" xfId="29102"/>
    <cellStyle name="Normal 2 40" xfId="29103"/>
    <cellStyle name="Normal 2 41" xfId="29104"/>
    <cellStyle name="Normal 2 42" xfId="29105"/>
    <cellStyle name="Normal 2 43" xfId="29106"/>
    <cellStyle name="Normal 2 44" xfId="29107"/>
    <cellStyle name="Normal 2 45" xfId="29108"/>
    <cellStyle name="Normal 2 46" xfId="29109"/>
    <cellStyle name="Normal 2 47" xfId="29110"/>
    <cellStyle name="Normal 2 48" xfId="29111"/>
    <cellStyle name="Normal 2 49" xfId="29112"/>
    <cellStyle name="Normal 2 5" xfId="29113"/>
    <cellStyle name="Normal 2 5 2" xfId="29114"/>
    <cellStyle name="Normal 2 50" xfId="29115"/>
    <cellStyle name="Normal 2 51" xfId="29116"/>
    <cellStyle name="Normal 2 52" xfId="29117"/>
    <cellStyle name="Normal 2 53" xfId="29118"/>
    <cellStyle name="Normal 2 54" xfId="29119"/>
    <cellStyle name="Normal 2 55" xfId="29120"/>
    <cellStyle name="Normal 2 56" xfId="29121"/>
    <cellStyle name="Normal 2 57" xfId="29122"/>
    <cellStyle name="Normal 2 58" xfId="29123"/>
    <cellStyle name="Normal 2 59" xfId="29124"/>
    <cellStyle name="Normal 2 6" xfId="29125"/>
    <cellStyle name="Normal 2 60" xfId="29126"/>
    <cellStyle name="Normal 2 61" xfId="29127"/>
    <cellStyle name="Normal 2 62" xfId="29128"/>
    <cellStyle name="Normal 2 63" xfId="29129"/>
    <cellStyle name="Normal 2 64" xfId="29130"/>
    <cellStyle name="Normal 2 65" xfId="29131"/>
    <cellStyle name="Normal 2 66" xfId="29132"/>
    <cellStyle name="Normal 2 66 2" xfId="62065"/>
    <cellStyle name="Normal 2 67" xfId="29133"/>
    <cellStyle name="Normal 2 7" xfId="29134"/>
    <cellStyle name="Normal 2 8" xfId="29135"/>
    <cellStyle name="Normal 2 9" xfId="29136"/>
    <cellStyle name="Normal 2_Rec Tributaria" xfId="29137"/>
    <cellStyle name="Normal 20" xfId="29138"/>
    <cellStyle name="Normal 20 10" xfId="29139"/>
    <cellStyle name="Normal 20 10 2" xfId="29140"/>
    <cellStyle name="Normal 20 10 2 2" xfId="29141"/>
    <cellStyle name="Normal 20 10 2 2 2" xfId="29142"/>
    <cellStyle name="Normal 20 10 2 2 2 2" xfId="29143"/>
    <cellStyle name="Normal 20 10 2 2 2 3" xfId="29144"/>
    <cellStyle name="Normal 20 10 2 2 2 4" xfId="29145"/>
    <cellStyle name="Normal 20 10 2 2 3" xfId="29146"/>
    <cellStyle name="Normal 20 10 2 2 4" xfId="29147"/>
    <cellStyle name="Normal 20 10 2 2 5" xfId="29148"/>
    <cellStyle name="Normal 20 10 2 3" xfId="29149"/>
    <cellStyle name="Normal 20 10 2 3 2" xfId="29150"/>
    <cellStyle name="Normal 20 10 2 3 3" xfId="29151"/>
    <cellStyle name="Normal 20 10 2 3 4" xfId="29152"/>
    <cellStyle name="Normal 20 10 2 4" xfId="29153"/>
    <cellStyle name="Normal 20 10 2 5" xfId="29154"/>
    <cellStyle name="Normal 20 10 2 6" xfId="29155"/>
    <cellStyle name="Normal 20 10 3" xfId="29156"/>
    <cellStyle name="Normal 20 10 3 2" xfId="29157"/>
    <cellStyle name="Normal 20 10 3 2 2" xfId="29158"/>
    <cellStyle name="Normal 20 10 3 2 3" xfId="29159"/>
    <cellStyle name="Normal 20 10 3 2 4" xfId="29160"/>
    <cellStyle name="Normal 20 10 3 3" xfId="29161"/>
    <cellStyle name="Normal 20 10 3 4" xfId="29162"/>
    <cellStyle name="Normal 20 10 3 5" xfId="29163"/>
    <cellStyle name="Normal 20 10 3 6" xfId="29164"/>
    <cellStyle name="Normal 20 10 4" xfId="29165"/>
    <cellStyle name="Normal 20 10 4 2" xfId="29166"/>
    <cellStyle name="Normal 20 10 4 3" xfId="29167"/>
    <cellStyle name="Normal 20 10 4 4" xfId="29168"/>
    <cellStyle name="Normal 20 10 5" xfId="29169"/>
    <cellStyle name="Normal 20 10 6" xfId="29170"/>
    <cellStyle name="Normal 20 10 7" xfId="29171"/>
    <cellStyle name="Normal 20 10 8" xfId="29172"/>
    <cellStyle name="Normal 20 11" xfId="29173"/>
    <cellStyle name="Normal 20 11 2" xfId="29174"/>
    <cellStyle name="Normal 20 11 2 2" xfId="29175"/>
    <cellStyle name="Normal 20 11 2 2 2" xfId="29176"/>
    <cellStyle name="Normal 20 11 2 2 3" xfId="29177"/>
    <cellStyle name="Normal 20 11 2 2 4" xfId="29178"/>
    <cellStyle name="Normal 20 11 2 3" xfId="29179"/>
    <cellStyle name="Normal 20 11 2 4" xfId="29180"/>
    <cellStyle name="Normal 20 11 2 5" xfId="29181"/>
    <cellStyle name="Normal 20 11 2 6" xfId="29182"/>
    <cellStyle name="Normal 20 11 3" xfId="29183"/>
    <cellStyle name="Normal 20 11 3 2" xfId="29184"/>
    <cellStyle name="Normal 20 11 3 3" xfId="29185"/>
    <cellStyle name="Normal 20 11 3 4" xfId="29186"/>
    <cellStyle name="Normal 20 11 4" xfId="29187"/>
    <cellStyle name="Normal 20 11 5" xfId="29188"/>
    <cellStyle name="Normal 20 11 6" xfId="29189"/>
    <cellStyle name="Normal 20 11 7" xfId="29190"/>
    <cellStyle name="Normal 20 12" xfId="29191"/>
    <cellStyle name="Normal 20 12 2" xfId="29192"/>
    <cellStyle name="Normal 20 12 2 2" xfId="29193"/>
    <cellStyle name="Normal 20 12 2 2 2" xfId="29194"/>
    <cellStyle name="Normal 20 12 2 2 3" xfId="29195"/>
    <cellStyle name="Normal 20 12 2 2 4" xfId="29196"/>
    <cellStyle name="Normal 20 12 2 3" xfId="29197"/>
    <cellStyle name="Normal 20 12 2 4" xfId="29198"/>
    <cellStyle name="Normal 20 12 2 5" xfId="29199"/>
    <cellStyle name="Normal 20 12 3" xfId="29200"/>
    <cellStyle name="Normal 20 12 3 2" xfId="29201"/>
    <cellStyle name="Normal 20 12 3 3" xfId="29202"/>
    <cellStyle name="Normal 20 12 3 4" xfId="29203"/>
    <cellStyle name="Normal 20 12 4" xfId="29204"/>
    <cellStyle name="Normal 20 12 5" xfId="29205"/>
    <cellStyle name="Normal 20 12 6" xfId="29206"/>
    <cellStyle name="Normal 20 13" xfId="29207"/>
    <cellStyle name="Normal 20 13 2" xfId="29208"/>
    <cellStyle name="Normal 20 13 2 2" xfId="29209"/>
    <cellStyle name="Normal 20 13 2 3" xfId="29210"/>
    <cellStyle name="Normal 20 13 2 4" xfId="29211"/>
    <cellStyle name="Normal 20 13 3" xfId="29212"/>
    <cellStyle name="Normal 20 13 4" xfId="29213"/>
    <cellStyle name="Normal 20 13 5" xfId="29214"/>
    <cellStyle name="Normal 20 13 6" xfId="29215"/>
    <cellStyle name="Normal 20 14" xfId="29216"/>
    <cellStyle name="Normal 20 14 2" xfId="29217"/>
    <cellStyle name="Normal 20 14 3" xfId="29218"/>
    <cellStyle name="Normal 20 14 4" xfId="29219"/>
    <cellStyle name="Normal 20 15" xfId="29220"/>
    <cellStyle name="Normal 20 16" xfId="29221"/>
    <cellStyle name="Normal 20 17" xfId="29222"/>
    <cellStyle name="Normal 20 18" xfId="29223"/>
    <cellStyle name="Normal 20 2" xfId="29224"/>
    <cellStyle name="Normal 20 2 10" xfId="29225"/>
    <cellStyle name="Normal 20 2 10 2" xfId="29226"/>
    <cellStyle name="Normal 20 2 10 3" xfId="29227"/>
    <cellStyle name="Normal 20 2 10 4" xfId="29228"/>
    <cellStyle name="Normal 20 2 11" xfId="29229"/>
    <cellStyle name="Normal 20 2 12" xfId="29230"/>
    <cellStyle name="Normal 20 2 13" xfId="29231"/>
    <cellStyle name="Normal 20 2 14" xfId="29232"/>
    <cellStyle name="Normal 20 2 2" xfId="29233"/>
    <cellStyle name="Normal 20 2 2 10" xfId="29234"/>
    <cellStyle name="Normal 20 2 2 11" xfId="29235"/>
    <cellStyle name="Normal 20 2 2 12" xfId="29236"/>
    <cellStyle name="Normal 20 2 2 2" xfId="29237"/>
    <cellStyle name="Normal 20 2 2 2 2" xfId="29238"/>
    <cellStyle name="Normal 20 2 2 2 2 2" xfId="29239"/>
    <cellStyle name="Normal 20 2 2 2 2 2 2" xfId="29240"/>
    <cellStyle name="Normal 20 2 2 2 2 2 2 2" xfId="29241"/>
    <cellStyle name="Normal 20 2 2 2 2 2 2 2 2" xfId="29242"/>
    <cellStyle name="Normal 20 2 2 2 2 2 2 2 3" xfId="29243"/>
    <cellStyle name="Normal 20 2 2 2 2 2 2 2 4" xfId="29244"/>
    <cellStyle name="Normal 20 2 2 2 2 2 2 3" xfId="29245"/>
    <cellStyle name="Normal 20 2 2 2 2 2 2 4" xfId="29246"/>
    <cellStyle name="Normal 20 2 2 2 2 2 2 5" xfId="29247"/>
    <cellStyle name="Normal 20 2 2 2 2 2 3" xfId="29248"/>
    <cellStyle name="Normal 20 2 2 2 2 2 3 2" xfId="29249"/>
    <cellStyle name="Normal 20 2 2 2 2 2 3 3" xfId="29250"/>
    <cellStyle name="Normal 20 2 2 2 2 2 3 4" xfId="29251"/>
    <cellStyle name="Normal 20 2 2 2 2 2 4" xfId="29252"/>
    <cellStyle name="Normal 20 2 2 2 2 2 5" xfId="29253"/>
    <cellStyle name="Normal 20 2 2 2 2 2 6" xfId="29254"/>
    <cellStyle name="Normal 20 2 2 2 2 3" xfId="29255"/>
    <cellStyle name="Normal 20 2 2 2 2 3 2" xfId="29256"/>
    <cellStyle name="Normal 20 2 2 2 2 3 2 2" xfId="29257"/>
    <cellStyle name="Normal 20 2 2 2 2 3 2 3" xfId="29258"/>
    <cellStyle name="Normal 20 2 2 2 2 3 2 4" xfId="29259"/>
    <cellStyle name="Normal 20 2 2 2 2 3 3" xfId="29260"/>
    <cellStyle name="Normal 20 2 2 2 2 3 4" xfId="29261"/>
    <cellStyle name="Normal 20 2 2 2 2 3 5" xfId="29262"/>
    <cellStyle name="Normal 20 2 2 2 2 3 6" xfId="29263"/>
    <cellStyle name="Normal 20 2 2 2 2 4" xfId="29264"/>
    <cellStyle name="Normal 20 2 2 2 2 4 2" xfId="29265"/>
    <cellStyle name="Normal 20 2 2 2 2 4 3" xfId="29266"/>
    <cellStyle name="Normal 20 2 2 2 2 4 4" xfId="29267"/>
    <cellStyle name="Normal 20 2 2 2 2 5" xfId="29268"/>
    <cellStyle name="Normal 20 2 2 2 2 6" xfId="29269"/>
    <cellStyle name="Normal 20 2 2 2 2 7" xfId="29270"/>
    <cellStyle name="Normal 20 2 2 2 2 8" xfId="29271"/>
    <cellStyle name="Normal 20 2 2 2 3" xfId="29272"/>
    <cellStyle name="Normal 20 2 2 2 3 2" xfId="29273"/>
    <cellStyle name="Normal 20 2 2 2 3 2 2" xfId="29274"/>
    <cellStyle name="Normal 20 2 2 2 3 2 2 2" xfId="29275"/>
    <cellStyle name="Normal 20 2 2 2 3 2 2 3" xfId="29276"/>
    <cellStyle name="Normal 20 2 2 2 3 2 2 4" xfId="29277"/>
    <cellStyle name="Normal 20 2 2 2 3 2 3" xfId="29278"/>
    <cellStyle name="Normal 20 2 2 2 3 2 4" xfId="29279"/>
    <cellStyle name="Normal 20 2 2 2 3 2 5" xfId="29280"/>
    <cellStyle name="Normal 20 2 2 2 3 3" xfId="29281"/>
    <cellStyle name="Normal 20 2 2 2 3 3 2" xfId="29282"/>
    <cellStyle name="Normal 20 2 2 2 3 3 3" xfId="29283"/>
    <cellStyle name="Normal 20 2 2 2 3 3 4" xfId="29284"/>
    <cellStyle name="Normal 20 2 2 2 3 4" xfId="29285"/>
    <cellStyle name="Normal 20 2 2 2 3 5" xfId="29286"/>
    <cellStyle name="Normal 20 2 2 2 3 6" xfId="29287"/>
    <cellStyle name="Normal 20 2 2 2 4" xfId="29288"/>
    <cellStyle name="Normal 20 2 2 2 4 2" xfId="29289"/>
    <cellStyle name="Normal 20 2 2 2 4 2 2" xfId="29290"/>
    <cellStyle name="Normal 20 2 2 2 4 2 3" xfId="29291"/>
    <cellStyle name="Normal 20 2 2 2 4 2 4" xfId="29292"/>
    <cellStyle name="Normal 20 2 2 2 4 3" xfId="29293"/>
    <cellStyle name="Normal 20 2 2 2 4 4" xfId="29294"/>
    <cellStyle name="Normal 20 2 2 2 4 5" xfId="29295"/>
    <cellStyle name="Normal 20 2 2 2 4 6" xfId="29296"/>
    <cellStyle name="Normal 20 2 2 2 5" xfId="29297"/>
    <cellStyle name="Normal 20 2 2 2 5 2" xfId="29298"/>
    <cellStyle name="Normal 20 2 2 2 5 3" xfId="29299"/>
    <cellStyle name="Normal 20 2 2 2 5 4" xfId="29300"/>
    <cellStyle name="Normal 20 2 2 2 6" xfId="29301"/>
    <cellStyle name="Normal 20 2 2 2 7" xfId="29302"/>
    <cellStyle name="Normal 20 2 2 2 8" xfId="29303"/>
    <cellStyle name="Normal 20 2 2 2 9" xfId="29304"/>
    <cellStyle name="Normal 20 2 2 3" xfId="29305"/>
    <cellStyle name="Normal 20 2 2 3 2" xfId="29306"/>
    <cellStyle name="Normal 20 2 2 3 2 2" xfId="29307"/>
    <cellStyle name="Normal 20 2 2 3 2 2 2" xfId="29308"/>
    <cellStyle name="Normal 20 2 2 3 2 2 2 2" xfId="29309"/>
    <cellStyle name="Normal 20 2 2 3 2 2 2 2 2" xfId="29310"/>
    <cellStyle name="Normal 20 2 2 3 2 2 2 2 3" xfId="29311"/>
    <cellStyle name="Normal 20 2 2 3 2 2 2 2 4" xfId="29312"/>
    <cellStyle name="Normal 20 2 2 3 2 2 2 3" xfId="29313"/>
    <cellStyle name="Normal 20 2 2 3 2 2 2 4" xfId="29314"/>
    <cellStyle name="Normal 20 2 2 3 2 2 2 5" xfId="29315"/>
    <cellStyle name="Normal 20 2 2 3 2 2 3" xfId="29316"/>
    <cellStyle name="Normal 20 2 2 3 2 2 3 2" xfId="29317"/>
    <cellStyle name="Normal 20 2 2 3 2 2 3 3" xfId="29318"/>
    <cellStyle name="Normal 20 2 2 3 2 2 3 4" xfId="29319"/>
    <cellStyle name="Normal 20 2 2 3 2 2 4" xfId="29320"/>
    <cellStyle name="Normal 20 2 2 3 2 2 5" xfId="29321"/>
    <cellStyle name="Normal 20 2 2 3 2 2 6" xfId="29322"/>
    <cellStyle name="Normal 20 2 2 3 2 3" xfId="29323"/>
    <cellStyle name="Normal 20 2 2 3 2 3 2" xfId="29324"/>
    <cellStyle name="Normal 20 2 2 3 2 3 2 2" xfId="29325"/>
    <cellStyle name="Normal 20 2 2 3 2 3 2 3" xfId="29326"/>
    <cellStyle name="Normal 20 2 2 3 2 3 2 4" xfId="29327"/>
    <cellStyle name="Normal 20 2 2 3 2 3 3" xfId="29328"/>
    <cellStyle name="Normal 20 2 2 3 2 3 4" xfId="29329"/>
    <cellStyle name="Normal 20 2 2 3 2 3 5" xfId="29330"/>
    <cellStyle name="Normal 20 2 2 3 2 3 6" xfId="29331"/>
    <cellStyle name="Normal 20 2 2 3 2 4" xfId="29332"/>
    <cellStyle name="Normal 20 2 2 3 2 4 2" xfId="29333"/>
    <cellStyle name="Normal 20 2 2 3 2 4 3" xfId="29334"/>
    <cellStyle name="Normal 20 2 2 3 2 4 4" xfId="29335"/>
    <cellStyle name="Normal 20 2 2 3 2 5" xfId="29336"/>
    <cellStyle name="Normal 20 2 2 3 2 6" xfId="29337"/>
    <cellStyle name="Normal 20 2 2 3 2 7" xfId="29338"/>
    <cellStyle name="Normal 20 2 2 3 2 8" xfId="29339"/>
    <cellStyle name="Normal 20 2 2 3 3" xfId="29340"/>
    <cellStyle name="Normal 20 2 2 3 3 2" xfId="29341"/>
    <cellStyle name="Normal 20 2 2 3 3 2 2" xfId="29342"/>
    <cellStyle name="Normal 20 2 2 3 3 2 2 2" xfId="29343"/>
    <cellStyle name="Normal 20 2 2 3 3 2 2 3" xfId="29344"/>
    <cellStyle name="Normal 20 2 2 3 3 2 2 4" xfId="29345"/>
    <cellStyle name="Normal 20 2 2 3 3 2 3" xfId="29346"/>
    <cellStyle name="Normal 20 2 2 3 3 2 4" xfId="29347"/>
    <cellStyle name="Normal 20 2 2 3 3 2 5" xfId="29348"/>
    <cellStyle name="Normal 20 2 2 3 3 3" xfId="29349"/>
    <cellStyle name="Normal 20 2 2 3 3 3 2" xfId="29350"/>
    <cellStyle name="Normal 20 2 2 3 3 3 3" xfId="29351"/>
    <cellStyle name="Normal 20 2 2 3 3 3 4" xfId="29352"/>
    <cellStyle name="Normal 20 2 2 3 3 4" xfId="29353"/>
    <cellStyle name="Normal 20 2 2 3 3 5" xfId="29354"/>
    <cellStyle name="Normal 20 2 2 3 3 6" xfId="29355"/>
    <cellStyle name="Normal 20 2 2 3 4" xfId="29356"/>
    <cellStyle name="Normal 20 2 2 3 4 2" xfId="29357"/>
    <cellStyle name="Normal 20 2 2 3 4 2 2" xfId="29358"/>
    <cellStyle name="Normal 20 2 2 3 4 2 3" xfId="29359"/>
    <cellStyle name="Normal 20 2 2 3 4 2 4" xfId="29360"/>
    <cellStyle name="Normal 20 2 2 3 4 3" xfId="29361"/>
    <cellStyle name="Normal 20 2 2 3 4 4" xfId="29362"/>
    <cellStyle name="Normal 20 2 2 3 4 5" xfId="29363"/>
    <cellStyle name="Normal 20 2 2 3 4 6" xfId="29364"/>
    <cellStyle name="Normal 20 2 2 3 5" xfId="29365"/>
    <cellStyle name="Normal 20 2 2 3 5 2" xfId="29366"/>
    <cellStyle name="Normal 20 2 2 3 5 3" xfId="29367"/>
    <cellStyle name="Normal 20 2 2 3 5 4" xfId="29368"/>
    <cellStyle name="Normal 20 2 2 3 6" xfId="29369"/>
    <cellStyle name="Normal 20 2 2 3 7" xfId="29370"/>
    <cellStyle name="Normal 20 2 2 3 8" xfId="29371"/>
    <cellStyle name="Normal 20 2 2 3 9" xfId="29372"/>
    <cellStyle name="Normal 20 2 2 4" xfId="29373"/>
    <cellStyle name="Normal 20 2 2 4 2" xfId="29374"/>
    <cellStyle name="Normal 20 2 2 4 2 2" xfId="29375"/>
    <cellStyle name="Normal 20 2 2 4 2 2 2" xfId="29376"/>
    <cellStyle name="Normal 20 2 2 4 2 2 2 2" xfId="29377"/>
    <cellStyle name="Normal 20 2 2 4 2 2 2 3" xfId="29378"/>
    <cellStyle name="Normal 20 2 2 4 2 2 2 4" xfId="29379"/>
    <cellStyle name="Normal 20 2 2 4 2 2 3" xfId="29380"/>
    <cellStyle name="Normal 20 2 2 4 2 2 4" xfId="29381"/>
    <cellStyle name="Normal 20 2 2 4 2 2 5" xfId="29382"/>
    <cellStyle name="Normal 20 2 2 4 2 3" xfId="29383"/>
    <cellStyle name="Normal 20 2 2 4 2 3 2" xfId="29384"/>
    <cellStyle name="Normal 20 2 2 4 2 3 3" xfId="29385"/>
    <cellStyle name="Normal 20 2 2 4 2 3 4" xfId="29386"/>
    <cellStyle name="Normal 20 2 2 4 2 4" xfId="29387"/>
    <cellStyle name="Normal 20 2 2 4 2 5" xfId="29388"/>
    <cellStyle name="Normal 20 2 2 4 2 6" xfId="29389"/>
    <cellStyle name="Normal 20 2 2 4 3" xfId="29390"/>
    <cellStyle name="Normal 20 2 2 4 3 2" xfId="29391"/>
    <cellStyle name="Normal 20 2 2 4 3 2 2" xfId="29392"/>
    <cellStyle name="Normal 20 2 2 4 3 2 3" xfId="29393"/>
    <cellStyle name="Normal 20 2 2 4 3 2 4" xfId="29394"/>
    <cellStyle name="Normal 20 2 2 4 3 3" xfId="29395"/>
    <cellStyle name="Normal 20 2 2 4 3 4" xfId="29396"/>
    <cellStyle name="Normal 20 2 2 4 3 5" xfId="29397"/>
    <cellStyle name="Normal 20 2 2 4 3 6" xfId="29398"/>
    <cellStyle name="Normal 20 2 2 4 4" xfId="29399"/>
    <cellStyle name="Normal 20 2 2 4 4 2" xfId="29400"/>
    <cellStyle name="Normal 20 2 2 4 4 3" xfId="29401"/>
    <cellStyle name="Normal 20 2 2 4 4 4" xfId="29402"/>
    <cellStyle name="Normal 20 2 2 4 5" xfId="29403"/>
    <cellStyle name="Normal 20 2 2 4 6" xfId="29404"/>
    <cellStyle name="Normal 20 2 2 4 7" xfId="29405"/>
    <cellStyle name="Normal 20 2 2 4 8" xfId="29406"/>
    <cellStyle name="Normal 20 2 2 5" xfId="29407"/>
    <cellStyle name="Normal 20 2 2 5 2" xfId="29408"/>
    <cellStyle name="Normal 20 2 2 5 2 2" xfId="29409"/>
    <cellStyle name="Normal 20 2 2 5 2 2 2" xfId="29410"/>
    <cellStyle name="Normal 20 2 2 5 2 2 3" xfId="29411"/>
    <cellStyle name="Normal 20 2 2 5 2 2 4" xfId="29412"/>
    <cellStyle name="Normal 20 2 2 5 2 3" xfId="29413"/>
    <cellStyle name="Normal 20 2 2 5 2 4" xfId="29414"/>
    <cellStyle name="Normal 20 2 2 5 2 5" xfId="29415"/>
    <cellStyle name="Normal 20 2 2 5 2 6" xfId="29416"/>
    <cellStyle name="Normal 20 2 2 5 3" xfId="29417"/>
    <cellStyle name="Normal 20 2 2 5 3 2" xfId="29418"/>
    <cellStyle name="Normal 20 2 2 5 3 3" xfId="29419"/>
    <cellStyle name="Normal 20 2 2 5 3 4" xfId="29420"/>
    <cellStyle name="Normal 20 2 2 5 4" xfId="29421"/>
    <cellStyle name="Normal 20 2 2 5 5" xfId="29422"/>
    <cellStyle name="Normal 20 2 2 5 6" xfId="29423"/>
    <cellStyle name="Normal 20 2 2 5 7" xfId="29424"/>
    <cellStyle name="Normal 20 2 2 6" xfId="29425"/>
    <cellStyle name="Normal 20 2 2 6 2" xfId="29426"/>
    <cellStyle name="Normal 20 2 2 6 2 2" xfId="29427"/>
    <cellStyle name="Normal 20 2 2 6 2 2 2" xfId="29428"/>
    <cellStyle name="Normal 20 2 2 6 2 2 3" xfId="29429"/>
    <cellStyle name="Normal 20 2 2 6 2 2 4" xfId="29430"/>
    <cellStyle name="Normal 20 2 2 6 2 3" xfId="29431"/>
    <cellStyle name="Normal 20 2 2 6 2 4" xfId="29432"/>
    <cellStyle name="Normal 20 2 2 6 2 5" xfId="29433"/>
    <cellStyle name="Normal 20 2 2 6 3" xfId="29434"/>
    <cellStyle name="Normal 20 2 2 6 3 2" xfId="29435"/>
    <cellStyle name="Normal 20 2 2 6 3 3" xfId="29436"/>
    <cellStyle name="Normal 20 2 2 6 3 4" xfId="29437"/>
    <cellStyle name="Normal 20 2 2 6 4" xfId="29438"/>
    <cellStyle name="Normal 20 2 2 6 5" xfId="29439"/>
    <cellStyle name="Normal 20 2 2 6 6" xfId="29440"/>
    <cellStyle name="Normal 20 2 2 7" xfId="29441"/>
    <cellStyle name="Normal 20 2 2 7 2" xfId="29442"/>
    <cellStyle name="Normal 20 2 2 7 2 2" xfId="29443"/>
    <cellStyle name="Normal 20 2 2 7 2 3" xfId="29444"/>
    <cellStyle name="Normal 20 2 2 7 2 4" xfId="29445"/>
    <cellStyle name="Normal 20 2 2 7 3" xfId="29446"/>
    <cellStyle name="Normal 20 2 2 7 4" xfId="29447"/>
    <cellStyle name="Normal 20 2 2 7 5" xfId="29448"/>
    <cellStyle name="Normal 20 2 2 7 6" xfId="29449"/>
    <cellStyle name="Normal 20 2 2 8" xfId="29450"/>
    <cellStyle name="Normal 20 2 2 8 2" xfId="29451"/>
    <cellStyle name="Normal 20 2 2 8 3" xfId="29452"/>
    <cellStyle name="Normal 20 2 2 8 4" xfId="29453"/>
    <cellStyle name="Normal 20 2 2 9" xfId="29454"/>
    <cellStyle name="Normal 20 2 3" xfId="29455"/>
    <cellStyle name="Normal 20 2 3 10" xfId="29456"/>
    <cellStyle name="Normal 20 2 3 2" xfId="29457"/>
    <cellStyle name="Normal 20 2 3 2 2" xfId="29458"/>
    <cellStyle name="Normal 20 2 3 2 2 2" xfId="29459"/>
    <cellStyle name="Normal 20 2 3 2 2 2 2" xfId="29460"/>
    <cellStyle name="Normal 20 2 3 2 2 2 2 2" xfId="29461"/>
    <cellStyle name="Normal 20 2 3 2 2 2 2 2 2" xfId="29462"/>
    <cellStyle name="Normal 20 2 3 2 2 2 2 2 3" xfId="29463"/>
    <cellStyle name="Normal 20 2 3 2 2 2 2 2 4" xfId="29464"/>
    <cellStyle name="Normal 20 2 3 2 2 2 2 3" xfId="29465"/>
    <cellStyle name="Normal 20 2 3 2 2 2 2 4" xfId="29466"/>
    <cellStyle name="Normal 20 2 3 2 2 2 2 5" xfId="29467"/>
    <cellStyle name="Normal 20 2 3 2 2 2 3" xfId="29468"/>
    <cellStyle name="Normal 20 2 3 2 2 2 3 2" xfId="29469"/>
    <cellStyle name="Normal 20 2 3 2 2 2 3 3" xfId="29470"/>
    <cellStyle name="Normal 20 2 3 2 2 2 3 4" xfId="29471"/>
    <cellStyle name="Normal 20 2 3 2 2 2 4" xfId="29472"/>
    <cellStyle name="Normal 20 2 3 2 2 2 5" xfId="29473"/>
    <cellStyle name="Normal 20 2 3 2 2 2 6" xfId="29474"/>
    <cellStyle name="Normal 20 2 3 2 2 3" xfId="29475"/>
    <cellStyle name="Normal 20 2 3 2 2 3 2" xfId="29476"/>
    <cellStyle name="Normal 20 2 3 2 2 3 2 2" xfId="29477"/>
    <cellStyle name="Normal 20 2 3 2 2 3 2 3" xfId="29478"/>
    <cellStyle name="Normal 20 2 3 2 2 3 2 4" xfId="29479"/>
    <cellStyle name="Normal 20 2 3 2 2 3 3" xfId="29480"/>
    <cellStyle name="Normal 20 2 3 2 2 3 4" xfId="29481"/>
    <cellStyle name="Normal 20 2 3 2 2 3 5" xfId="29482"/>
    <cellStyle name="Normal 20 2 3 2 2 3 6" xfId="29483"/>
    <cellStyle name="Normal 20 2 3 2 2 4" xfId="29484"/>
    <cellStyle name="Normal 20 2 3 2 2 4 2" xfId="29485"/>
    <cellStyle name="Normal 20 2 3 2 2 4 3" xfId="29486"/>
    <cellStyle name="Normal 20 2 3 2 2 4 4" xfId="29487"/>
    <cellStyle name="Normal 20 2 3 2 2 5" xfId="29488"/>
    <cellStyle name="Normal 20 2 3 2 2 6" xfId="29489"/>
    <cellStyle name="Normal 20 2 3 2 2 7" xfId="29490"/>
    <cellStyle name="Normal 20 2 3 2 2 8" xfId="29491"/>
    <cellStyle name="Normal 20 2 3 2 3" xfId="29492"/>
    <cellStyle name="Normal 20 2 3 2 3 2" xfId="29493"/>
    <cellStyle name="Normal 20 2 3 2 3 2 2" xfId="29494"/>
    <cellStyle name="Normal 20 2 3 2 3 2 2 2" xfId="29495"/>
    <cellStyle name="Normal 20 2 3 2 3 2 2 3" xfId="29496"/>
    <cellStyle name="Normal 20 2 3 2 3 2 2 4" xfId="29497"/>
    <cellStyle name="Normal 20 2 3 2 3 2 3" xfId="29498"/>
    <cellStyle name="Normal 20 2 3 2 3 2 4" xfId="29499"/>
    <cellStyle name="Normal 20 2 3 2 3 2 5" xfId="29500"/>
    <cellStyle name="Normal 20 2 3 2 3 3" xfId="29501"/>
    <cellStyle name="Normal 20 2 3 2 3 3 2" xfId="29502"/>
    <cellStyle name="Normal 20 2 3 2 3 3 3" xfId="29503"/>
    <cellStyle name="Normal 20 2 3 2 3 3 4" xfId="29504"/>
    <cellStyle name="Normal 20 2 3 2 3 4" xfId="29505"/>
    <cellStyle name="Normal 20 2 3 2 3 5" xfId="29506"/>
    <cellStyle name="Normal 20 2 3 2 3 6" xfId="29507"/>
    <cellStyle name="Normal 20 2 3 2 4" xfId="29508"/>
    <cellStyle name="Normal 20 2 3 2 4 2" xfId="29509"/>
    <cellStyle name="Normal 20 2 3 2 4 2 2" xfId="29510"/>
    <cellStyle name="Normal 20 2 3 2 4 2 3" xfId="29511"/>
    <cellStyle name="Normal 20 2 3 2 4 2 4" xfId="29512"/>
    <cellStyle name="Normal 20 2 3 2 4 3" xfId="29513"/>
    <cellStyle name="Normal 20 2 3 2 4 4" xfId="29514"/>
    <cellStyle name="Normal 20 2 3 2 4 5" xfId="29515"/>
    <cellStyle name="Normal 20 2 3 2 4 6" xfId="29516"/>
    <cellStyle name="Normal 20 2 3 2 5" xfId="29517"/>
    <cellStyle name="Normal 20 2 3 2 5 2" xfId="29518"/>
    <cellStyle name="Normal 20 2 3 2 5 3" xfId="29519"/>
    <cellStyle name="Normal 20 2 3 2 5 4" xfId="29520"/>
    <cellStyle name="Normal 20 2 3 2 6" xfId="29521"/>
    <cellStyle name="Normal 20 2 3 2 7" xfId="29522"/>
    <cellStyle name="Normal 20 2 3 2 8" xfId="29523"/>
    <cellStyle name="Normal 20 2 3 2 9" xfId="29524"/>
    <cellStyle name="Normal 20 2 3 3" xfId="29525"/>
    <cellStyle name="Normal 20 2 3 3 2" xfId="29526"/>
    <cellStyle name="Normal 20 2 3 3 2 2" xfId="29527"/>
    <cellStyle name="Normal 20 2 3 3 2 2 2" xfId="29528"/>
    <cellStyle name="Normal 20 2 3 3 2 2 2 2" xfId="29529"/>
    <cellStyle name="Normal 20 2 3 3 2 2 2 3" xfId="29530"/>
    <cellStyle name="Normal 20 2 3 3 2 2 2 4" xfId="29531"/>
    <cellStyle name="Normal 20 2 3 3 2 2 3" xfId="29532"/>
    <cellStyle name="Normal 20 2 3 3 2 2 4" xfId="29533"/>
    <cellStyle name="Normal 20 2 3 3 2 2 5" xfId="29534"/>
    <cellStyle name="Normal 20 2 3 3 2 3" xfId="29535"/>
    <cellStyle name="Normal 20 2 3 3 2 3 2" xfId="29536"/>
    <cellStyle name="Normal 20 2 3 3 2 3 3" xfId="29537"/>
    <cellStyle name="Normal 20 2 3 3 2 3 4" xfId="29538"/>
    <cellStyle name="Normal 20 2 3 3 2 4" xfId="29539"/>
    <cellStyle name="Normal 20 2 3 3 2 5" xfId="29540"/>
    <cellStyle name="Normal 20 2 3 3 2 6" xfId="29541"/>
    <cellStyle name="Normal 20 2 3 3 3" xfId="29542"/>
    <cellStyle name="Normal 20 2 3 3 3 2" xfId="29543"/>
    <cellStyle name="Normal 20 2 3 3 3 2 2" xfId="29544"/>
    <cellStyle name="Normal 20 2 3 3 3 2 3" xfId="29545"/>
    <cellStyle name="Normal 20 2 3 3 3 2 4" xfId="29546"/>
    <cellStyle name="Normal 20 2 3 3 3 3" xfId="29547"/>
    <cellStyle name="Normal 20 2 3 3 3 4" xfId="29548"/>
    <cellStyle name="Normal 20 2 3 3 3 5" xfId="29549"/>
    <cellStyle name="Normal 20 2 3 3 3 6" xfId="29550"/>
    <cellStyle name="Normal 20 2 3 3 4" xfId="29551"/>
    <cellStyle name="Normal 20 2 3 3 4 2" xfId="29552"/>
    <cellStyle name="Normal 20 2 3 3 4 3" xfId="29553"/>
    <cellStyle name="Normal 20 2 3 3 4 4" xfId="29554"/>
    <cellStyle name="Normal 20 2 3 3 5" xfId="29555"/>
    <cellStyle name="Normal 20 2 3 3 6" xfId="29556"/>
    <cellStyle name="Normal 20 2 3 3 7" xfId="29557"/>
    <cellStyle name="Normal 20 2 3 3 8" xfId="29558"/>
    <cellStyle name="Normal 20 2 3 4" xfId="29559"/>
    <cellStyle name="Normal 20 2 3 4 2" xfId="29560"/>
    <cellStyle name="Normal 20 2 3 4 2 2" xfId="29561"/>
    <cellStyle name="Normal 20 2 3 4 2 2 2" xfId="29562"/>
    <cellStyle name="Normal 20 2 3 4 2 2 3" xfId="29563"/>
    <cellStyle name="Normal 20 2 3 4 2 2 4" xfId="29564"/>
    <cellStyle name="Normal 20 2 3 4 2 3" xfId="29565"/>
    <cellStyle name="Normal 20 2 3 4 2 4" xfId="29566"/>
    <cellStyle name="Normal 20 2 3 4 2 5" xfId="29567"/>
    <cellStyle name="Normal 20 2 3 4 3" xfId="29568"/>
    <cellStyle name="Normal 20 2 3 4 3 2" xfId="29569"/>
    <cellStyle name="Normal 20 2 3 4 3 3" xfId="29570"/>
    <cellStyle name="Normal 20 2 3 4 3 4" xfId="29571"/>
    <cellStyle name="Normal 20 2 3 4 4" xfId="29572"/>
    <cellStyle name="Normal 20 2 3 4 5" xfId="29573"/>
    <cellStyle name="Normal 20 2 3 4 6" xfId="29574"/>
    <cellStyle name="Normal 20 2 3 5" xfId="29575"/>
    <cellStyle name="Normal 20 2 3 5 2" xfId="29576"/>
    <cellStyle name="Normal 20 2 3 5 2 2" xfId="29577"/>
    <cellStyle name="Normal 20 2 3 5 2 3" xfId="29578"/>
    <cellStyle name="Normal 20 2 3 5 2 4" xfId="29579"/>
    <cellStyle name="Normal 20 2 3 5 3" xfId="29580"/>
    <cellStyle name="Normal 20 2 3 5 4" xfId="29581"/>
    <cellStyle name="Normal 20 2 3 5 5" xfId="29582"/>
    <cellStyle name="Normal 20 2 3 5 6" xfId="29583"/>
    <cellStyle name="Normal 20 2 3 6" xfId="29584"/>
    <cellStyle name="Normal 20 2 3 6 2" xfId="29585"/>
    <cellStyle name="Normal 20 2 3 6 3" xfId="29586"/>
    <cellStyle name="Normal 20 2 3 6 4" xfId="29587"/>
    <cellStyle name="Normal 20 2 3 7" xfId="29588"/>
    <cellStyle name="Normal 20 2 3 8" xfId="29589"/>
    <cellStyle name="Normal 20 2 3 9" xfId="29590"/>
    <cellStyle name="Normal 20 2 4" xfId="29591"/>
    <cellStyle name="Normal 20 2 4 2" xfId="29592"/>
    <cellStyle name="Normal 20 2 4 2 2" xfId="29593"/>
    <cellStyle name="Normal 20 2 4 2 2 2" xfId="29594"/>
    <cellStyle name="Normal 20 2 4 2 2 2 2" xfId="29595"/>
    <cellStyle name="Normal 20 2 4 2 2 2 2 2" xfId="29596"/>
    <cellStyle name="Normal 20 2 4 2 2 2 2 3" xfId="29597"/>
    <cellStyle name="Normal 20 2 4 2 2 2 2 4" xfId="29598"/>
    <cellStyle name="Normal 20 2 4 2 2 2 3" xfId="29599"/>
    <cellStyle name="Normal 20 2 4 2 2 2 4" xfId="29600"/>
    <cellStyle name="Normal 20 2 4 2 2 2 5" xfId="29601"/>
    <cellStyle name="Normal 20 2 4 2 2 3" xfId="29602"/>
    <cellStyle name="Normal 20 2 4 2 2 3 2" xfId="29603"/>
    <cellStyle name="Normal 20 2 4 2 2 3 3" xfId="29604"/>
    <cellStyle name="Normal 20 2 4 2 2 3 4" xfId="29605"/>
    <cellStyle name="Normal 20 2 4 2 2 4" xfId="29606"/>
    <cellStyle name="Normal 20 2 4 2 2 5" xfId="29607"/>
    <cellStyle name="Normal 20 2 4 2 2 6" xfId="29608"/>
    <cellStyle name="Normal 20 2 4 2 3" xfId="29609"/>
    <cellStyle name="Normal 20 2 4 2 3 2" xfId="29610"/>
    <cellStyle name="Normal 20 2 4 2 3 2 2" xfId="29611"/>
    <cellStyle name="Normal 20 2 4 2 3 2 3" xfId="29612"/>
    <cellStyle name="Normal 20 2 4 2 3 2 4" xfId="29613"/>
    <cellStyle name="Normal 20 2 4 2 3 3" xfId="29614"/>
    <cellStyle name="Normal 20 2 4 2 3 4" xfId="29615"/>
    <cellStyle name="Normal 20 2 4 2 3 5" xfId="29616"/>
    <cellStyle name="Normal 20 2 4 2 3 6" xfId="29617"/>
    <cellStyle name="Normal 20 2 4 2 4" xfId="29618"/>
    <cellStyle name="Normal 20 2 4 2 4 2" xfId="29619"/>
    <cellStyle name="Normal 20 2 4 2 4 3" xfId="29620"/>
    <cellStyle name="Normal 20 2 4 2 4 4" xfId="29621"/>
    <cellStyle name="Normal 20 2 4 2 5" xfId="29622"/>
    <cellStyle name="Normal 20 2 4 2 6" xfId="29623"/>
    <cellStyle name="Normal 20 2 4 2 7" xfId="29624"/>
    <cellStyle name="Normal 20 2 4 2 8" xfId="29625"/>
    <cellStyle name="Normal 20 2 4 3" xfId="29626"/>
    <cellStyle name="Normal 20 2 4 3 2" xfId="29627"/>
    <cellStyle name="Normal 20 2 4 3 2 2" xfId="29628"/>
    <cellStyle name="Normal 20 2 4 3 2 2 2" xfId="29629"/>
    <cellStyle name="Normal 20 2 4 3 2 2 3" xfId="29630"/>
    <cellStyle name="Normal 20 2 4 3 2 2 4" xfId="29631"/>
    <cellStyle name="Normal 20 2 4 3 2 3" xfId="29632"/>
    <cellStyle name="Normal 20 2 4 3 2 4" xfId="29633"/>
    <cellStyle name="Normal 20 2 4 3 2 5" xfId="29634"/>
    <cellStyle name="Normal 20 2 4 3 3" xfId="29635"/>
    <cellStyle name="Normal 20 2 4 3 3 2" xfId="29636"/>
    <cellStyle name="Normal 20 2 4 3 3 3" xfId="29637"/>
    <cellStyle name="Normal 20 2 4 3 3 4" xfId="29638"/>
    <cellStyle name="Normal 20 2 4 3 4" xfId="29639"/>
    <cellStyle name="Normal 20 2 4 3 5" xfId="29640"/>
    <cellStyle name="Normal 20 2 4 3 6" xfId="29641"/>
    <cellStyle name="Normal 20 2 4 4" xfId="29642"/>
    <cellStyle name="Normal 20 2 4 4 2" xfId="29643"/>
    <cellStyle name="Normal 20 2 4 4 2 2" xfId="29644"/>
    <cellStyle name="Normal 20 2 4 4 2 3" xfId="29645"/>
    <cellStyle name="Normal 20 2 4 4 2 4" xfId="29646"/>
    <cellStyle name="Normal 20 2 4 4 3" xfId="29647"/>
    <cellStyle name="Normal 20 2 4 4 4" xfId="29648"/>
    <cellStyle name="Normal 20 2 4 4 5" xfId="29649"/>
    <cellStyle name="Normal 20 2 4 4 6" xfId="29650"/>
    <cellStyle name="Normal 20 2 4 5" xfId="29651"/>
    <cellStyle name="Normal 20 2 4 5 2" xfId="29652"/>
    <cellStyle name="Normal 20 2 4 5 3" xfId="29653"/>
    <cellStyle name="Normal 20 2 4 5 4" xfId="29654"/>
    <cellStyle name="Normal 20 2 4 6" xfId="29655"/>
    <cellStyle name="Normal 20 2 4 7" xfId="29656"/>
    <cellStyle name="Normal 20 2 4 8" xfId="29657"/>
    <cellStyle name="Normal 20 2 4 9" xfId="29658"/>
    <cellStyle name="Normal 20 2 5" xfId="29659"/>
    <cellStyle name="Normal 20 2 5 2" xfId="29660"/>
    <cellStyle name="Normal 20 2 5 2 2" xfId="29661"/>
    <cellStyle name="Normal 20 2 5 2 2 2" xfId="29662"/>
    <cellStyle name="Normal 20 2 5 2 2 2 2" xfId="29663"/>
    <cellStyle name="Normal 20 2 5 2 2 2 2 2" xfId="29664"/>
    <cellStyle name="Normal 20 2 5 2 2 2 2 3" xfId="29665"/>
    <cellStyle name="Normal 20 2 5 2 2 2 2 4" xfId="29666"/>
    <cellStyle name="Normal 20 2 5 2 2 2 3" xfId="29667"/>
    <cellStyle name="Normal 20 2 5 2 2 2 4" xfId="29668"/>
    <cellStyle name="Normal 20 2 5 2 2 2 5" xfId="29669"/>
    <cellStyle name="Normal 20 2 5 2 2 3" xfId="29670"/>
    <cellStyle name="Normal 20 2 5 2 2 3 2" xfId="29671"/>
    <cellStyle name="Normal 20 2 5 2 2 3 3" xfId="29672"/>
    <cellStyle name="Normal 20 2 5 2 2 3 4" xfId="29673"/>
    <cellStyle name="Normal 20 2 5 2 2 4" xfId="29674"/>
    <cellStyle name="Normal 20 2 5 2 2 5" xfId="29675"/>
    <cellStyle name="Normal 20 2 5 2 2 6" xfId="29676"/>
    <cellStyle name="Normal 20 2 5 2 3" xfId="29677"/>
    <cellStyle name="Normal 20 2 5 2 3 2" xfId="29678"/>
    <cellStyle name="Normal 20 2 5 2 3 2 2" xfId="29679"/>
    <cellStyle name="Normal 20 2 5 2 3 2 3" xfId="29680"/>
    <cellStyle name="Normal 20 2 5 2 3 2 4" xfId="29681"/>
    <cellStyle name="Normal 20 2 5 2 3 3" xfId="29682"/>
    <cellStyle name="Normal 20 2 5 2 3 4" xfId="29683"/>
    <cellStyle name="Normal 20 2 5 2 3 5" xfId="29684"/>
    <cellStyle name="Normal 20 2 5 2 3 6" xfId="29685"/>
    <cellStyle name="Normal 20 2 5 2 4" xfId="29686"/>
    <cellStyle name="Normal 20 2 5 2 4 2" xfId="29687"/>
    <cellStyle name="Normal 20 2 5 2 4 3" xfId="29688"/>
    <cellStyle name="Normal 20 2 5 2 4 4" xfId="29689"/>
    <cellStyle name="Normal 20 2 5 2 5" xfId="29690"/>
    <cellStyle name="Normal 20 2 5 2 6" xfId="29691"/>
    <cellStyle name="Normal 20 2 5 2 7" xfId="29692"/>
    <cellStyle name="Normal 20 2 5 2 8" xfId="29693"/>
    <cellStyle name="Normal 20 2 5 3" xfId="29694"/>
    <cellStyle name="Normal 20 2 5 3 2" xfId="29695"/>
    <cellStyle name="Normal 20 2 5 3 2 2" xfId="29696"/>
    <cellStyle name="Normal 20 2 5 3 2 2 2" xfId="29697"/>
    <cellStyle name="Normal 20 2 5 3 2 2 3" xfId="29698"/>
    <cellStyle name="Normal 20 2 5 3 2 2 4" xfId="29699"/>
    <cellStyle name="Normal 20 2 5 3 2 3" xfId="29700"/>
    <cellStyle name="Normal 20 2 5 3 2 4" xfId="29701"/>
    <cellStyle name="Normal 20 2 5 3 2 5" xfId="29702"/>
    <cellStyle name="Normal 20 2 5 3 3" xfId="29703"/>
    <cellStyle name="Normal 20 2 5 3 3 2" xfId="29704"/>
    <cellStyle name="Normal 20 2 5 3 3 3" xfId="29705"/>
    <cellStyle name="Normal 20 2 5 3 3 4" xfId="29706"/>
    <cellStyle name="Normal 20 2 5 3 4" xfId="29707"/>
    <cellStyle name="Normal 20 2 5 3 5" xfId="29708"/>
    <cellStyle name="Normal 20 2 5 3 6" xfId="29709"/>
    <cellStyle name="Normal 20 2 5 4" xfId="29710"/>
    <cellStyle name="Normal 20 2 5 4 2" xfId="29711"/>
    <cellStyle name="Normal 20 2 5 4 2 2" xfId="29712"/>
    <cellStyle name="Normal 20 2 5 4 2 3" xfId="29713"/>
    <cellStyle name="Normal 20 2 5 4 2 4" xfId="29714"/>
    <cellStyle name="Normal 20 2 5 4 3" xfId="29715"/>
    <cellStyle name="Normal 20 2 5 4 4" xfId="29716"/>
    <cellStyle name="Normal 20 2 5 4 5" xfId="29717"/>
    <cellStyle name="Normal 20 2 5 4 6" xfId="29718"/>
    <cellStyle name="Normal 20 2 5 5" xfId="29719"/>
    <cellStyle name="Normal 20 2 5 5 2" xfId="29720"/>
    <cellStyle name="Normal 20 2 5 5 3" xfId="29721"/>
    <cellStyle name="Normal 20 2 5 5 4" xfId="29722"/>
    <cellStyle name="Normal 20 2 5 6" xfId="29723"/>
    <cellStyle name="Normal 20 2 5 7" xfId="29724"/>
    <cellStyle name="Normal 20 2 5 8" xfId="29725"/>
    <cellStyle name="Normal 20 2 5 9" xfId="29726"/>
    <cellStyle name="Normal 20 2 6" xfId="29727"/>
    <cellStyle name="Normal 20 2 6 2" xfId="29728"/>
    <cellStyle name="Normal 20 2 6 2 2" xfId="29729"/>
    <cellStyle name="Normal 20 2 6 2 2 2" xfId="29730"/>
    <cellStyle name="Normal 20 2 6 2 2 2 2" xfId="29731"/>
    <cellStyle name="Normal 20 2 6 2 2 2 3" xfId="29732"/>
    <cellStyle name="Normal 20 2 6 2 2 2 4" xfId="29733"/>
    <cellStyle name="Normal 20 2 6 2 2 3" xfId="29734"/>
    <cellStyle name="Normal 20 2 6 2 2 4" xfId="29735"/>
    <cellStyle name="Normal 20 2 6 2 2 5" xfId="29736"/>
    <cellStyle name="Normal 20 2 6 2 3" xfId="29737"/>
    <cellStyle name="Normal 20 2 6 2 3 2" xfId="29738"/>
    <cellStyle name="Normal 20 2 6 2 3 3" xfId="29739"/>
    <cellStyle name="Normal 20 2 6 2 3 4" xfId="29740"/>
    <cellStyle name="Normal 20 2 6 2 4" xfId="29741"/>
    <cellStyle name="Normal 20 2 6 2 5" xfId="29742"/>
    <cellStyle name="Normal 20 2 6 2 6" xfId="29743"/>
    <cellStyle name="Normal 20 2 6 3" xfId="29744"/>
    <cellStyle name="Normal 20 2 6 3 2" xfId="29745"/>
    <cellStyle name="Normal 20 2 6 3 2 2" xfId="29746"/>
    <cellStyle name="Normal 20 2 6 3 2 3" xfId="29747"/>
    <cellStyle name="Normal 20 2 6 3 2 4" xfId="29748"/>
    <cellStyle name="Normal 20 2 6 3 3" xfId="29749"/>
    <cellStyle name="Normal 20 2 6 3 4" xfId="29750"/>
    <cellStyle name="Normal 20 2 6 3 5" xfId="29751"/>
    <cellStyle name="Normal 20 2 6 3 6" xfId="29752"/>
    <cellStyle name="Normal 20 2 6 4" xfId="29753"/>
    <cellStyle name="Normal 20 2 6 4 2" xfId="29754"/>
    <cellStyle name="Normal 20 2 6 4 3" xfId="29755"/>
    <cellStyle name="Normal 20 2 6 4 4" xfId="29756"/>
    <cellStyle name="Normal 20 2 6 5" xfId="29757"/>
    <cellStyle name="Normal 20 2 6 6" xfId="29758"/>
    <cellStyle name="Normal 20 2 6 7" xfId="29759"/>
    <cellStyle name="Normal 20 2 6 8" xfId="29760"/>
    <cellStyle name="Normal 20 2 7" xfId="29761"/>
    <cellStyle name="Normal 20 2 7 2" xfId="29762"/>
    <cellStyle name="Normal 20 2 7 2 2" xfId="29763"/>
    <cellStyle name="Normal 20 2 7 2 2 2" xfId="29764"/>
    <cellStyle name="Normal 20 2 7 2 2 3" xfId="29765"/>
    <cellStyle name="Normal 20 2 7 2 2 4" xfId="29766"/>
    <cellStyle name="Normal 20 2 7 2 3" xfId="29767"/>
    <cellStyle name="Normal 20 2 7 2 4" xfId="29768"/>
    <cellStyle name="Normal 20 2 7 2 5" xfId="29769"/>
    <cellStyle name="Normal 20 2 7 2 6" xfId="29770"/>
    <cellStyle name="Normal 20 2 7 3" xfId="29771"/>
    <cellStyle name="Normal 20 2 7 3 2" xfId="29772"/>
    <cellStyle name="Normal 20 2 7 3 3" xfId="29773"/>
    <cellStyle name="Normal 20 2 7 3 4" xfId="29774"/>
    <cellStyle name="Normal 20 2 7 4" xfId="29775"/>
    <cellStyle name="Normal 20 2 7 5" xfId="29776"/>
    <cellStyle name="Normal 20 2 7 6" xfId="29777"/>
    <cellStyle name="Normal 20 2 7 7" xfId="29778"/>
    <cellStyle name="Normal 20 2 8" xfId="29779"/>
    <cellStyle name="Normal 20 2 8 2" xfId="29780"/>
    <cellStyle name="Normal 20 2 8 2 2" xfId="29781"/>
    <cellStyle name="Normal 20 2 8 2 2 2" xfId="29782"/>
    <cellStyle name="Normal 20 2 8 2 2 3" xfId="29783"/>
    <cellStyle name="Normal 20 2 8 2 2 4" xfId="29784"/>
    <cellStyle name="Normal 20 2 8 2 3" xfId="29785"/>
    <cellStyle name="Normal 20 2 8 2 4" xfId="29786"/>
    <cellStyle name="Normal 20 2 8 2 5" xfId="29787"/>
    <cellStyle name="Normal 20 2 8 3" xfId="29788"/>
    <cellStyle name="Normal 20 2 8 3 2" xfId="29789"/>
    <cellStyle name="Normal 20 2 8 3 3" xfId="29790"/>
    <cellStyle name="Normal 20 2 8 3 4" xfId="29791"/>
    <cellStyle name="Normal 20 2 8 4" xfId="29792"/>
    <cellStyle name="Normal 20 2 8 5" xfId="29793"/>
    <cellStyle name="Normal 20 2 8 6" xfId="29794"/>
    <cellStyle name="Normal 20 2 9" xfId="29795"/>
    <cellStyle name="Normal 20 2 9 2" xfId="29796"/>
    <cellStyle name="Normal 20 2 9 2 2" xfId="29797"/>
    <cellStyle name="Normal 20 2 9 2 3" xfId="29798"/>
    <cellStyle name="Normal 20 2 9 2 4" xfId="29799"/>
    <cellStyle name="Normal 20 2 9 3" xfId="29800"/>
    <cellStyle name="Normal 20 2 9 4" xfId="29801"/>
    <cellStyle name="Normal 20 2 9 5" xfId="29802"/>
    <cellStyle name="Normal 20 2 9 6" xfId="29803"/>
    <cellStyle name="Normal 20 2_Rec Tributaria" xfId="29804"/>
    <cellStyle name="Normal 20 3" xfId="29805"/>
    <cellStyle name="Normal 20 3 10" xfId="29806"/>
    <cellStyle name="Normal 20 3 11" xfId="29807"/>
    <cellStyle name="Normal 20 3 12" xfId="29808"/>
    <cellStyle name="Normal 20 3 2" xfId="29809"/>
    <cellStyle name="Normal 20 3 2 2" xfId="29810"/>
    <cellStyle name="Normal 20 3 2 2 2" xfId="29811"/>
    <cellStyle name="Normal 20 3 2 2 2 2" xfId="29812"/>
    <cellStyle name="Normal 20 3 2 2 2 2 2" xfId="29813"/>
    <cellStyle name="Normal 20 3 2 2 2 2 2 2" xfId="29814"/>
    <cellStyle name="Normal 20 3 2 2 2 2 2 3" xfId="29815"/>
    <cellStyle name="Normal 20 3 2 2 2 2 2 4" xfId="29816"/>
    <cellStyle name="Normal 20 3 2 2 2 2 3" xfId="29817"/>
    <cellStyle name="Normal 20 3 2 2 2 2 4" xfId="29818"/>
    <cellStyle name="Normal 20 3 2 2 2 2 5" xfId="29819"/>
    <cellStyle name="Normal 20 3 2 2 2 3" xfId="29820"/>
    <cellStyle name="Normal 20 3 2 2 2 3 2" xfId="29821"/>
    <cellStyle name="Normal 20 3 2 2 2 3 3" xfId="29822"/>
    <cellStyle name="Normal 20 3 2 2 2 3 4" xfId="29823"/>
    <cellStyle name="Normal 20 3 2 2 2 4" xfId="29824"/>
    <cellStyle name="Normal 20 3 2 2 2 5" xfId="29825"/>
    <cellStyle name="Normal 20 3 2 2 2 6" xfId="29826"/>
    <cellStyle name="Normal 20 3 2 2 3" xfId="29827"/>
    <cellStyle name="Normal 20 3 2 2 3 2" xfId="29828"/>
    <cellStyle name="Normal 20 3 2 2 3 2 2" xfId="29829"/>
    <cellStyle name="Normal 20 3 2 2 3 2 3" xfId="29830"/>
    <cellStyle name="Normal 20 3 2 2 3 2 4" xfId="29831"/>
    <cellStyle name="Normal 20 3 2 2 3 3" xfId="29832"/>
    <cellStyle name="Normal 20 3 2 2 3 4" xfId="29833"/>
    <cellStyle name="Normal 20 3 2 2 3 5" xfId="29834"/>
    <cellStyle name="Normal 20 3 2 2 3 6" xfId="29835"/>
    <cellStyle name="Normal 20 3 2 2 4" xfId="29836"/>
    <cellStyle name="Normal 20 3 2 2 4 2" xfId="29837"/>
    <cellStyle name="Normal 20 3 2 2 4 3" xfId="29838"/>
    <cellStyle name="Normal 20 3 2 2 4 4" xfId="29839"/>
    <cellStyle name="Normal 20 3 2 2 5" xfId="29840"/>
    <cellStyle name="Normal 20 3 2 2 6" xfId="29841"/>
    <cellStyle name="Normal 20 3 2 2 7" xfId="29842"/>
    <cellStyle name="Normal 20 3 2 2 8" xfId="29843"/>
    <cellStyle name="Normal 20 3 2 3" xfId="29844"/>
    <cellStyle name="Normal 20 3 2 3 2" xfId="29845"/>
    <cellStyle name="Normal 20 3 2 3 2 2" xfId="29846"/>
    <cellStyle name="Normal 20 3 2 3 2 2 2" xfId="29847"/>
    <cellStyle name="Normal 20 3 2 3 2 2 3" xfId="29848"/>
    <cellStyle name="Normal 20 3 2 3 2 2 4" xfId="29849"/>
    <cellStyle name="Normal 20 3 2 3 2 3" xfId="29850"/>
    <cellStyle name="Normal 20 3 2 3 2 4" xfId="29851"/>
    <cellStyle name="Normal 20 3 2 3 2 5" xfId="29852"/>
    <cellStyle name="Normal 20 3 2 3 3" xfId="29853"/>
    <cellStyle name="Normal 20 3 2 3 3 2" xfId="29854"/>
    <cellStyle name="Normal 20 3 2 3 3 3" xfId="29855"/>
    <cellStyle name="Normal 20 3 2 3 3 4" xfId="29856"/>
    <cellStyle name="Normal 20 3 2 3 4" xfId="29857"/>
    <cellStyle name="Normal 20 3 2 3 5" xfId="29858"/>
    <cellStyle name="Normal 20 3 2 3 6" xfId="29859"/>
    <cellStyle name="Normal 20 3 2 4" xfId="29860"/>
    <cellStyle name="Normal 20 3 2 4 2" xfId="29861"/>
    <cellStyle name="Normal 20 3 2 4 2 2" xfId="29862"/>
    <cellStyle name="Normal 20 3 2 4 2 3" xfId="29863"/>
    <cellStyle name="Normal 20 3 2 4 2 4" xfId="29864"/>
    <cellStyle name="Normal 20 3 2 4 3" xfId="29865"/>
    <cellStyle name="Normal 20 3 2 4 4" xfId="29866"/>
    <cellStyle name="Normal 20 3 2 4 5" xfId="29867"/>
    <cellStyle name="Normal 20 3 2 4 6" xfId="29868"/>
    <cellStyle name="Normal 20 3 2 5" xfId="29869"/>
    <cellStyle name="Normal 20 3 2 5 2" xfId="29870"/>
    <cellStyle name="Normal 20 3 2 5 3" xfId="29871"/>
    <cellStyle name="Normal 20 3 2 5 4" xfId="29872"/>
    <cellStyle name="Normal 20 3 2 6" xfId="29873"/>
    <cellStyle name="Normal 20 3 2 7" xfId="29874"/>
    <cellStyle name="Normal 20 3 2 8" xfId="29875"/>
    <cellStyle name="Normal 20 3 2 9" xfId="29876"/>
    <cellStyle name="Normal 20 3 3" xfId="29877"/>
    <cellStyle name="Normal 20 3 3 2" xfId="29878"/>
    <cellStyle name="Normal 20 3 3 2 2" xfId="29879"/>
    <cellStyle name="Normal 20 3 3 2 2 2" xfId="29880"/>
    <cellStyle name="Normal 20 3 3 2 2 2 2" xfId="29881"/>
    <cellStyle name="Normal 20 3 3 2 2 2 2 2" xfId="29882"/>
    <cellStyle name="Normal 20 3 3 2 2 2 2 3" xfId="29883"/>
    <cellStyle name="Normal 20 3 3 2 2 2 2 4" xfId="29884"/>
    <cellStyle name="Normal 20 3 3 2 2 2 3" xfId="29885"/>
    <cellStyle name="Normal 20 3 3 2 2 2 4" xfId="29886"/>
    <cellStyle name="Normal 20 3 3 2 2 2 5" xfId="29887"/>
    <cellStyle name="Normal 20 3 3 2 2 3" xfId="29888"/>
    <cellStyle name="Normal 20 3 3 2 2 3 2" xfId="29889"/>
    <cellStyle name="Normal 20 3 3 2 2 3 3" xfId="29890"/>
    <cellStyle name="Normal 20 3 3 2 2 3 4" xfId="29891"/>
    <cellStyle name="Normal 20 3 3 2 2 4" xfId="29892"/>
    <cellStyle name="Normal 20 3 3 2 2 5" xfId="29893"/>
    <cellStyle name="Normal 20 3 3 2 2 6" xfId="29894"/>
    <cellStyle name="Normal 20 3 3 2 3" xfId="29895"/>
    <cellStyle name="Normal 20 3 3 2 3 2" xfId="29896"/>
    <cellStyle name="Normal 20 3 3 2 3 2 2" xfId="29897"/>
    <cellStyle name="Normal 20 3 3 2 3 2 3" xfId="29898"/>
    <cellStyle name="Normal 20 3 3 2 3 2 4" xfId="29899"/>
    <cellStyle name="Normal 20 3 3 2 3 3" xfId="29900"/>
    <cellStyle name="Normal 20 3 3 2 3 4" xfId="29901"/>
    <cellStyle name="Normal 20 3 3 2 3 5" xfId="29902"/>
    <cellStyle name="Normal 20 3 3 2 3 6" xfId="29903"/>
    <cellStyle name="Normal 20 3 3 2 4" xfId="29904"/>
    <cellStyle name="Normal 20 3 3 2 4 2" xfId="29905"/>
    <cellStyle name="Normal 20 3 3 2 4 3" xfId="29906"/>
    <cellStyle name="Normal 20 3 3 2 4 4" xfId="29907"/>
    <cellStyle name="Normal 20 3 3 2 5" xfId="29908"/>
    <cellStyle name="Normal 20 3 3 2 6" xfId="29909"/>
    <cellStyle name="Normal 20 3 3 2 7" xfId="29910"/>
    <cellStyle name="Normal 20 3 3 2 8" xfId="29911"/>
    <cellStyle name="Normal 20 3 3 3" xfId="29912"/>
    <cellStyle name="Normal 20 3 3 3 2" xfId="29913"/>
    <cellStyle name="Normal 20 3 3 3 2 2" xfId="29914"/>
    <cellStyle name="Normal 20 3 3 3 2 2 2" xfId="29915"/>
    <cellStyle name="Normal 20 3 3 3 2 2 3" xfId="29916"/>
    <cellStyle name="Normal 20 3 3 3 2 2 4" xfId="29917"/>
    <cellStyle name="Normal 20 3 3 3 2 3" xfId="29918"/>
    <cellStyle name="Normal 20 3 3 3 2 4" xfId="29919"/>
    <cellStyle name="Normal 20 3 3 3 2 5" xfId="29920"/>
    <cellStyle name="Normal 20 3 3 3 3" xfId="29921"/>
    <cellStyle name="Normal 20 3 3 3 3 2" xfId="29922"/>
    <cellStyle name="Normal 20 3 3 3 3 3" xfId="29923"/>
    <cellStyle name="Normal 20 3 3 3 3 4" xfId="29924"/>
    <cellStyle name="Normal 20 3 3 3 4" xfId="29925"/>
    <cellStyle name="Normal 20 3 3 3 5" xfId="29926"/>
    <cellStyle name="Normal 20 3 3 3 6" xfId="29927"/>
    <cellStyle name="Normal 20 3 3 4" xfId="29928"/>
    <cellStyle name="Normal 20 3 3 4 2" xfId="29929"/>
    <cellStyle name="Normal 20 3 3 4 2 2" xfId="29930"/>
    <cellStyle name="Normal 20 3 3 4 2 3" xfId="29931"/>
    <cellStyle name="Normal 20 3 3 4 2 4" xfId="29932"/>
    <cellStyle name="Normal 20 3 3 4 3" xfId="29933"/>
    <cellStyle name="Normal 20 3 3 4 4" xfId="29934"/>
    <cellStyle name="Normal 20 3 3 4 5" xfId="29935"/>
    <cellStyle name="Normal 20 3 3 4 6" xfId="29936"/>
    <cellStyle name="Normal 20 3 3 5" xfId="29937"/>
    <cellStyle name="Normal 20 3 3 5 2" xfId="29938"/>
    <cellStyle name="Normal 20 3 3 5 3" xfId="29939"/>
    <cellStyle name="Normal 20 3 3 5 4" xfId="29940"/>
    <cellStyle name="Normal 20 3 3 6" xfId="29941"/>
    <cellStyle name="Normal 20 3 3 7" xfId="29942"/>
    <cellStyle name="Normal 20 3 3 8" xfId="29943"/>
    <cellStyle name="Normal 20 3 3 9" xfId="29944"/>
    <cellStyle name="Normal 20 3 4" xfId="29945"/>
    <cellStyle name="Normal 20 3 4 2" xfId="29946"/>
    <cellStyle name="Normal 20 3 4 2 2" xfId="29947"/>
    <cellStyle name="Normal 20 3 4 2 2 2" xfId="29948"/>
    <cellStyle name="Normal 20 3 4 2 2 2 2" xfId="29949"/>
    <cellStyle name="Normal 20 3 4 2 2 2 3" xfId="29950"/>
    <cellStyle name="Normal 20 3 4 2 2 2 4" xfId="29951"/>
    <cellStyle name="Normal 20 3 4 2 2 3" xfId="29952"/>
    <cellStyle name="Normal 20 3 4 2 2 4" xfId="29953"/>
    <cellStyle name="Normal 20 3 4 2 2 5" xfId="29954"/>
    <cellStyle name="Normal 20 3 4 2 3" xfId="29955"/>
    <cellStyle name="Normal 20 3 4 2 3 2" xfId="29956"/>
    <cellStyle name="Normal 20 3 4 2 3 3" xfId="29957"/>
    <cellStyle name="Normal 20 3 4 2 3 4" xfId="29958"/>
    <cellStyle name="Normal 20 3 4 2 4" xfId="29959"/>
    <cellStyle name="Normal 20 3 4 2 5" xfId="29960"/>
    <cellStyle name="Normal 20 3 4 2 6" xfId="29961"/>
    <cellStyle name="Normal 20 3 4 3" xfId="29962"/>
    <cellStyle name="Normal 20 3 4 3 2" xfId="29963"/>
    <cellStyle name="Normal 20 3 4 3 2 2" xfId="29964"/>
    <cellStyle name="Normal 20 3 4 3 2 3" xfId="29965"/>
    <cellStyle name="Normal 20 3 4 3 2 4" xfId="29966"/>
    <cellStyle name="Normal 20 3 4 3 3" xfId="29967"/>
    <cellStyle name="Normal 20 3 4 3 4" xfId="29968"/>
    <cellStyle name="Normal 20 3 4 3 5" xfId="29969"/>
    <cellStyle name="Normal 20 3 4 3 6" xfId="29970"/>
    <cellStyle name="Normal 20 3 4 4" xfId="29971"/>
    <cellStyle name="Normal 20 3 4 4 2" xfId="29972"/>
    <cellStyle name="Normal 20 3 4 4 3" xfId="29973"/>
    <cellStyle name="Normal 20 3 4 4 4" xfId="29974"/>
    <cellStyle name="Normal 20 3 4 5" xfId="29975"/>
    <cellStyle name="Normal 20 3 4 6" xfId="29976"/>
    <cellStyle name="Normal 20 3 4 7" xfId="29977"/>
    <cellStyle name="Normal 20 3 4 8" xfId="29978"/>
    <cellStyle name="Normal 20 3 5" xfId="29979"/>
    <cellStyle name="Normal 20 3 5 2" xfId="29980"/>
    <cellStyle name="Normal 20 3 5 2 2" xfId="29981"/>
    <cellStyle name="Normal 20 3 5 2 2 2" xfId="29982"/>
    <cellStyle name="Normal 20 3 5 2 2 3" xfId="29983"/>
    <cellStyle name="Normal 20 3 5 2 2 4" xfId="29984"/>
    <cellStyle name="Normal 20 3 5 2 3" xfId="29985"/>
    <cellStyle name="Normal 20 3 5 2 4" xfId="29986"/>
    <cellStyle name="Normal 20 3 5 2 5" xfId="29987"/>
    <cellStyle name="Normal 20 3 5 2 6" xfId="29988"/>
    <cellStyle name="Normal 20 3 5 3" xfId="29989"/>
    <cellStyle name="Normal 20 3 5 3 2" xfId="29990"/>
    <cellStyle name="Normal 20 3 5 3 3" xfId="29991"/>
    <cellStyle name="Normal 20 3 5 3 4" xfId="29992"/>
    <cellStyle name="Normal 20 3 5 4" xfId="29993"/>
    <cellStyle name="Normal 20 3 5 5" xfId="29994"/>
    <cellStyle name="Normal 20 3 5 6" xfId="29995"/>
    <cellStyle name="Normal 20 3 5 7" xfId="29996"/>
    <cellStyle name="Normal 20 3 6" xfId="29997"/>
    <cellStyle name="Normal 20 3 6 2" xfId="29998"/>
    <cellStyle name="Normal 20 3 6 2 2" xfId="29999"/>
    <cellStyle name="Normal 20 3 6 2 2 2" xfId="30000"/>
    <cellStyle name="Normal 20 3 6 2 2 3" xfId="30001"/>
    <cellStyle name="Normal 20 3 6 2 2 4" xfId="30002"/>
    <cellStyle name="Normal 20 3 6 2 3" xfId="30003"/>
    <cellStyle name="Normal 20 3 6 2 4" xfId="30004"/>
    <cellStyle name="Normal 20 3 6 2 5" xfId="30005"/>
    <cellStyle name="Normal 20 3 6 3" xfId="30006"/>
    <cellStyle name="Normal 20 3 6 3 2" xfId="30007"/>
    <cellStyle name="Normal 20 3 6 3 3" xfId="30008"/>
    <cellStyle name="Normal 20 3 6 3 4" xfId="30009"/>
    <cellStyle name="Normal 20 3 6 4" xfId="30010"/>
    <cellStyle name="Normal 20 3 6 5" xfId="30011"/>
    <cellStyle name="Normal 20 3 6 6" xfId="30012"/>
    <cellStyle name="Normal 20 3 7" xfId="30013"/>
    <cellStyle name="Normal 20 3 7 2" xfId="30014"/>
    <cellStyle name="Normal 20 3 7 2 2" xfId="30015"/>
    <cellStyle name="Normal 20 3 7 2 3" xfId="30016"/>
    <cellStyle name="Normal 20 3 7 2 4" xfId="30017"/>
    <cellStyle name="Normal 20 3 7 3" xfId="30018"/>
    <cellStyle name="Normal 20 3 7 4" xfId="30019"/>
    <cellStyle name="Normal 20 3 7 5" xfId="30020"/>
    <cellStyle name="Normal 20 3 7 6" xfId="30021"/>
    <cellStyle name="Normal 20 3 8" xfId="30022"/>
    <cellStyle name="Normal 20 3 8 2" xfId="30023"/>
    <cellStyle name="Normal 20 3 8 3" xfId="30024"/>
    <cellStyle name="Normal 20 3 8 4" xfId="30025"/>
    <cellStyle name="Normal 20 3 9" xfId="30026"/>
    <cellStyle name="Normal 20 4" xfId="30027"/>
    <cellStyle name="Normal 20 4 10" xfId="30028"/>
    <cellStyle name="Normal 20 4 2" xfId="30029"/>
    <cellStyle name="Normal 20 4 2 2" xfId="30030"/>
    <cellStyle name="Normal 20 4 2 2 2" xfId="30031"/>
    <cellStyle name="Normal 20 4 2 2 2 2" xfId="30032"/>
    <cellStyle name="Normal 20 4 2 2 2 2 2" xfId="30033"/>
    <cellStyle name="Normal 20 4 2 2 2 2 2 2" xfId="30034"/>
    <cellStyle name="Normal 20 4 2 2 2 2 2 3" xfId="30035"/>
    <cellStyle name="Normal 20 4 2 2 2 2 2 4" xfId="30036"/>
    <cellStyle name="Normal 20 4 2 2 2 2 3" xfId="30037"/>
    <cellStyle name="Normal 20 4 2 2 2 2 4" xfId="30038"/>
    <cellStyle name="Normal 20 4 2 2 2 2 5" xfId="30039"/>
    <cellStyle name="Normal 20 4 2 2 2 3" xfId="30040"/>
    <cellStyle name="Normal 20 4 2 2 2 3 2" xfId="30041"/>
    <cellStyle name="Normal 20 4 2 2 2 3 3" xfId="30042"/>
    <cellStyle name="Normal 20 4 2 2 2 3 4" xfId="30043"/>
    <cellStyle name="Normal 20 4 2 2 2 4" xfId="30044"/>
    <cellStyle name="Normal 20 4 2 2 2 5" xfId="30045"/>
    <cellStyle name="Normal 20 4 2 2 2 6" xfId="30046"/>
    <cellStyle name="Normal 20 4 2 2 3" xfId="30047"/>
    <cellStyle name="Normal 20 4 2 2 3 2" xfId="30048"/>
    <cellStyle name="Normal 20 4 2 2 3 2 2" xfId="30049"/>
    <cellStyle name="Normal 20 4 2 2 3 2 3" xfId="30050"/>
    <cellStyle name="Normal 20 4 2 2 3 2 4" xfId="30051"/>
    <cellStyle name="Normal 20 4 2 2 3 3" xfId="30052"/>
    <cellStyle name="Normal 20 4 2 2 3 4" xfId="30053"/>
    <cellStyle name="Normal 20 4 2 2 3 5" xfId="30054"/>
    <cellStyle name="Normal 20 4 2 2 3 6" xfId="30055"/>
    <cellStyle name="Normal 20 4 2 2 4" xfId="30056"/>
    <cellStyle name="Normal 20 4 2 2 4 2" xfId="30057"/>
    <cellStyle name="Normal 20 4 2 2 4 3" xfId="30058"/>
    <cellStyle name="Normal 20 4 2 2 4 4" xfId="30059"/>
    <cellStyle name="Normal 20 4 2 2 5" xfId="30060"/>
    <cellStyle name="Normal 20 4 2 2 6" xfId="30061"/>
    <cellStyle name="Normal 20 4 2 2 7" xfId="30062"/>
    <cellStyle name="Normal 20 4 2 2 8" xfId="30063"/>
    <cellStyle name="Normal 20 4 2 3" xfId="30064"/>
    <cellStyle name="Normal 20 4 2 3 2" xfId="30065"/>
    <cellStyle name="Normal 20 4 2 3 2 2" xfId="30066"/>
    <cellStyle name="Normal 20 4 2 3 2 2 2" xfId="30067"/>
    <cellStyle name="Normal 20 4 2 3 2 2 3" xfId="30068"/>
    <cellStyle name="Normal 20 4 2 3 2 2 4" xfId="30069"/>
    <cellStyle name="Normal 20 4 2 3 2 3" xfId="30070"/>
    <cellStyle name="Normal 20 4 2 3 2 4" xfId="30071"/>
    <cellStyle name="Normal 20 4 2 3 2 5" xfId="30072"/>
    <cellStyle name="Normal 20 4 2 3 3" xfId="30073"/>
    <cellStyle name="Normal 20 4 2 3 3 2" xfId="30074"/>
    <cellStyle name="Normal 20 4 2 3 3 3" xfId="30075"/>
    <cellStyle name="Normal 20 4 2 3 3 4" xfId="30076"/>
    <cellStyle name="Normal 20 4 2 3 4" xfId="30077"/>
    <cellStyle name="Normal 20 4 2 3 5" xfId="30078"/>
    <cellStyle name="Normal 20 4 2 3 6" xfId="30079"/>
    <cellStyle name="Normal 20 4 2 4" xfId="30080"/>
    <cellStyle name="Normal 20 4 2 4 2" xfId="30081"/>
    <cellStyle name="Normal 20 4 2 4 2 2" xfId="30082"/>
    <cellStyle name="Normal 20 4 2 4 2 3" xfId="30083"/>
    <cellStyle name="Normal 20 4 2 4 2 4" xfId="30084"/>
    <cellStyle name="Normal 20 4 2 4 3" xfId="30085"/>
    <cellStyle name="Normal 20 4 2 4 4" xfId="30086"/>
    <cellStyle name="Normal 20 4 2 4 5" xfId="30087"/>
    <cellStyle name="Normal 20 4 2 4 6" xfId="30088"/>
    <cellStyle name="Normal 20 4 2 5" xfId="30089"/>
    <cellStyle name="Normal 20 4 2 5 2" xfId="30090"/>
    <cellStyle name="Normal 20 4 2 5 3" xfId="30091"/>
    <cellStyle name="Normal 20 4 2 5 4" xfId="30092"/>
    <cellStyle name="Normal 20 4 2 6" xfId="30093"/>
    <cellStyle name="Normal 20 4 2 7" xfId="30094"/>
    <cellStyle name="Normal 20 4 2 8" xfId="30095"/>
    <cellStyle name="Normal 20 4 2 9" xfId="30096"/>
    <cellStyle name="Normal 20 4 3" xfId="30097"/>
    <cellStyle name="Normal 20 4 3 2" xfId="30098"/>
    <cellStyle name="Normal 20 4 3 2 2" xfId="30099"/>
    <cellStyle name="Normal 20 4 3 2 2 2" xfId="30100"/>
    <cellStyle name="Normal 20 4 3 2 2 2 2" xfId="30101"/>
    <cellStyle name="Normal 20 4 3 2 2 2 3" xfId="30102"/>
    <cellStyle name="Normal 20 4 3 2 2 2 4" xfId="30103"/>
    <cellStyle name="Normal 20 4 3 2 2 3" xfId="30104"/>
    <cellStyle name="Normal 20 4 3 2 2 4" xfId="30105"/>
    <cellStyle name="Normal 20 4 3 2 2 5" xfId="30106"/>
    <cellStyle name="Normal 20 4 3 2 3" xfId="30107"/>
    <cellStyle name="Normal 20 4 3 2 3 2" xfId="30108"/>
    <cellStyle name="Normal 20 4 3 2 3 3" xfId="30109"/>
    <cellStyle name="Normal 20 4 3 2 3 4" xfId="30110"/>
    <cellStyle name="Normal 20 4 3 2 4" xfId="30111"/>
    <cellStyle name="Normal 20 4 3 2 5" xfId="30112"/>
    <cellStyle name="Normal 20 4 3 2 6" xfId="30113"/>
    <cellStyle name="Normal 20 4 3 3" xfId="30114"/>
    <cellStyle name="Normal 20 4 3 3 2" xfId="30115"/>
    <cellStyle name="Normal 20 4 3 3 2 2" xfId="30116"/>
    <cellStyle name="Normal 20 4 3 3 2 3" xfId="30117"/>
    <cellStyle name="Normal 20 4 3 3 2 4" xfId="30118"/>
    <cellStyle name="Normal 20 4 3 3 3" xfId="30119"/>
    <cellStyle name="Normal 20 4 3 3 4" xfId="30120"/>
    <cellStyle name="Normal 20 4 3 3 5" xfId="30121"/>
    <cellStyle name="Normal 20 4 3 3 6" xfId="30122"/>
    <cellStyle name="Normal 20 4 3 4" xfId="30123"/>
    <cellStyle name="Normal 20 4 3 4 2" xfId="30124"/>
    <cellStyle name="Normal 20 4 3 4 3" xfId="30125"/>
    <cellStyle name="Normal 20 4 3 4 4" xfId="30126"/>
    <cellStyle name="Normal 20 4 3 5" xfId="30127"/>
    <cellStyle name="Normal 20 4 3 6" xfId="30128"/>
    <cellStyle name="Normal 20 4 3 7" xfId="30129"/>
    <cellStyle name="Normal 20 4 3 8" xfId="30130"/>
    <cellStyle name="Normal 20 4 4" xfId="30131"/>
    <cellStyle name="Normal 20 4 4 2" xfId="30132"/>
    <cellStyle name="Normal 20 4 4 2 2" xfId="30133"/>
    <cellStyle name="Normal 20 4 4 2 2 2" xfId="30134"/>
    <cellStyle name="Normal 20 4 4 2 2 3" xfId="30135"/>
    <cellStyle name="Normal 20 4 4 2 2 4" xfId="30136"/>
    <cellStyle name="Normal 20 4 4 2 3" xfId="30137"/>
    <cellStyle name="Normal 20 4 4 2 4" xfId="30138"/>
    <cellStyle name="Normal 20 4 4 2 5" xfId="30139"/>
    <cellStyle name="Normal 20 4 4 3" xfId="30140"/>
    <cellStyle name="Normal 20 4 4 3 2" xfId="30141"/>
    <cellStyle name="Normal 20 4 4 3 3" xfId="30142"/>
    <cellStyle name="Normal 20 4 4 3 4" xfId="30143"/>
    <cellStyle name="Normal 20 4 4 4" xfId="30144"/>
    <cellStyle name="Normal 20 4 4 5" xfId="30145"/>
    <cellStyle name="Normal 20 4 4 6" xfId="30146"/>
    <cellStyle name="Normal 20 4 5" xfId="30147"/>
    <cellStyle name="Normal 20 4 5 2" xfId="30148"/>
    <cellStyle name="Normal 20 4 5 2 2" xfId="30149"/>
    <cellStyle name="Normal 20 4 5 2 3" xfId="30150"/>
    <cellStyle name="Normal 20 4 5 2 4" xfId="30151"/>
    <cellStyle name="Normal 20 4 5 3" xfId="30152"/>
    <cellStyle name="Normal 20 4 5 4" xfId="30153"/>
    <cellStyle name="Normal 20 4 5 5" xfId="30154"/>
    <cellStyle name="Normal 20 4 5 6" xfId="30155"/>
    <cellStyle name="Normal 20 4 6" xfId="30156"/>
    <cellStyle name="Normal 20 4 6 2" xfId="30157"/>
    <cellStyle name="Normal 20 4 6 3" xfId="30158"/>
    <cellStyle name="Normal 20 4 6 4" xfId="30159"/>
    <cellStyle name="Normal 20 4 7" xfId="30160"/>
    <cellStyle name="Normal 20 4 8" xfId="30161"/>
    <cellStyle name="Normal 20 4 9" xfId="30162"/>
    <cellStyle name="Normal 20 5" xfId="30163"/>
    <cellStyle name="Normal 20 5 2" xfId="30164"/>
    <cellStyle name="Normal 20 5 2 2" xfId="30165"/>
    <cellStyle name="Normal 20 5 2 2 2" xfId="30166"/>
    <cellStyle name="Normal 20 5 2 2 2 2" xfId="30167"/>
    <cellStyle name="Normal 20 5 2 2 2 2 2" xfId="30168"/>
    <cellStyle name="Normal 20 5 2 2 2 2 3" xfId="30169"/>
    <cellStyle name="Normal 20 5 2 2 2 2 4" xfId="30170"/>
    <cellStyle name="Normal 20 5 2 2 2 3" xfId="30171"/>
    <cellStyle name="Normal 20 5 2 2 2 4" xfId="30172"/>
    <cellStyle name="Normal 20 5 2 2 2 5" xfId="30173"/>
    <cellStyle name="Normal 20 5 2 2 3" xfId="30174"/>
    <cellStyle name="Normal 20 5 2 2 3 2" xfId="30175"/>
    <cellStyle name="Normal 20 5 2 2 3 3" xfId="30176"/>
    <cellStyle name="Normal 20 5 2 2 3 4" xfId="30177"/>
    <cellStyle name="Normal 20 5 2 2 4" xfId="30178"/>
    <cellStyle name="Normal 20 5 2 2 5" xfId="30179"/>
    <cellStyle name="Normal 20 5 2 2 6" xfId="30180"/>
    <cellStyle name="Normal 20 5 2 3" xfId="30181"/>
    <cellStyle name="Normal 20 5 2 3 2" xfId="30182"/>
    <cellStyle name="Normal 20 5 2 3 2 2" xfId="30183"/>
    <cellStyle name="Normal 20 5 2 3 2 3" xfId="30184"/>
    <cellStyle name="Normal 20 5 2 3 2 4" xfId="30185"/>
    <cellStyle name="Normal 20 5 2 3 3" xfId="30186"/>
    <cellStyle name="Normal 20 5 2 3 4" xfId="30187"/>
    <cellStyle name="Normal 20 5 2 3 5" xfId="30188"/>
    <cellStyle name="Normal 20 5 2 3 6" xfId="30189"/>
    <cellStyle name="Normal 20 5 2 4" xfId="30190"/>
    <cellStyle name="Normal 20 5 2 4 2" xfId="30191"/>
    <cellStyle name="Normal 20 5 2 4 3" xfId="30192"/>
    <cellStyle name="Normal 20 5 2 4 4" xfId="30193"/>
    <cellStyle name="Normal 20 5 2 5" xfId="30194"/>
    <cellStyle name="Normal 20 5 2 6" xfId="30195"/>
    <cellStyle name="Normal 20 5 2 7" xfId="30196"/>
    <cellStyle name="Normal 20 5 2 8" xfId="30197"/>
    <cellStyle name="Normal 20 5 3" xfId="30198"/>
    <cellStyle name="Normal 20 5 3 2" xfId="30199"/>
    <cellStyle name="Normal 20 5 3 2 2" xfId="30200"/>
    <cellStyle name="Normal 20 5 3 2 2 2" xfId="30201"/>
    <cellStyle name="Normal 20 5 3 2 2 3" xfId="30202"/>
    <cellStyle name="Normal 20 5 3 2 2 4" xfId="30203"/>
    <cellStyle name="Normal 20 5 3 2 3" xfId="30204"/>
    <cellStyle name="Normal 20 5 3 2 4" xfId="30205"/>
    <cellStyle name="Normal 20 5 3 2 5" xfId="30206"/>
    <cellStyle name="Normal 20 5 3 3" xfId="30207"/>
    <cellStyle name="Normal 20 5 3 3 2" xfId="30208"/>
    <cellStyle name="Normal 20 5 3 3 3" xfId="30209"/>
    <cellStyle name="Normal 20 5 3 3 4" xfId="30210"/>
    <cellStyle name="Normal 20 5 3 4" xfId="30211"/>
    <cellStyle name="Normal 20 5 3 5" xfId="30212"/>
    <cellStyle name="Normal 20 5 3 6" xfId="30213"/>
    <cellStyle name="Normal 20 5 4" xfId="30214"/>
    <cellStyle name="Normal 20 5 4 2" xfId="30215"/>
    <cellStyle name="Normal 20 5 4 2 2" xfId="30216"/>
    <cellStyle name="Normal 20 5 4 2 3" xfId="30217"/>
    <cellStyle name="Normal 20 5 4 2 4" xfId="30218"/>
    <cellStyle name="Normal 20 5 4 3" xfId="30219"/>
    <cellStyle name="Normal 20 5 4 4" xfId="30220"/>
    <cellStyle name="Normal 20 5 4 5" xfId="30221"/>
    <cellStyle name="Normal 20 5 4 6" xfId="30222"/>
    <cellStyle name="Normal 20 5 5" xfId="30223"/>
    <cellStyle name="Normal 20 5 5 2" xfId="30224"/>
    <cellStyle name="Normal 20 5 5 3" xfId="30225"/>
    <cellStyle name="Normal 20 5 5 4" xfId="30226"/>
    <cellStyle name="Normal 20 5 6" xfId="30227"/>
    <cellStyle name="Normal 20 5 7" xfId="30228"/>
    <cellStyle name="Normal 20 5 8" xfId="30229"/>
    <cellStyle name="Normal 20 5 9" xfId="30230"/>
    <cellStyle name="Normal 20 6" xfId="30231"/>
    <cellStyle name="Normal 20 6 2" xfId="30232"/>
    <cellStyle name="Normal 20 6 2 2" xfId="30233"/>
    <cellStyle name="Normal 20 6 2 2 2" xfId="30234"/>
    <cellStyle name="Normal 20 6 2 2 2 2" xfId="30235"/>
    <cellStyle name="Normal 20 6 2 2 2 2 2" xfId="30236"/>
    <cellStyle name="Normal 20 6 2 2 2 2 3" xfId="30237"/>
    <cellStyle name="Normal 20 6 2 2 2 2 4" xfId="30238"/>
    <cellStyle name="Normal 20 6 2 2 2 3" xfId="30239"/>
    <cellStyle name="Normal 20 6 2 2 2 4" xfId="30240"/>
    <cellStyle name="Normal 20 6 2 2 2 5" xfId="30241"/>
    <cellStyle name="Normal 20 6 2 2 3" xfId="30242"/>
    <cellStyle name="Normal 20 6 2 2 3 2" xfId="30243"/>
    <cellStyle name="Normal 20 6 2 2 3 3" xfId="30244"/>
    <cellStyle name="Normal 20 6 2 2 3 4" xfId="30245"/>
    <cellStyle name="Normal 20 6 2 2 4" xfId="30246"/>
    <cellStyle name="Normal 20 6 2 2 5" xfId="30247"/>
    <cellStyle name="Normal 20 6 2 2 6" xfId="30248"/>
    <cellStyle name="Normal 20 6 2 3" xfId="30249"/>
    <cellStyle name="Normal 20 6 2 3 2" xfId="30250"/>
    <cellStyle name="Normal 20 6 2 3 2 2" xfId="30251"/>
    <cellStyle name="Normal 20 6 2 3 2 3" xfId="30252"/>
    <cellStyle name="Normal 20 6 2 3 2 4" xfId="30253"/>
    <cellStyle name="Normal 20 6 2 3 3" xfId="30254"/>
    <cellStyle name="Normal 20 6 2 3 4" xfId="30255"/>
    <cellStyle name="Normal 20 6 2 3 5" xfId="30256"/>
    <cellStyle name="Normal 20 6 2 3 6" xfId="30257"/>
    <cellStyle name="Normal 20 6 2 4" xfId="30258"/>
    <cellStyle name="Normal 20 6 2 4 2" xfId="30259"/>
    <cellStyle name="Normal 20 6 2 4 3" xfId="30260"/>
    <cellStyle name="Normal 20 6 2 4 4" xfId="30261"/>
    <cellStyle name="Normal 20 6 2 5" xfId="30262"/>
    <cellStyle name="Normal 20 6 2 6" xfId="30263"/>
    <cellStyle name="Normal 20 6 2 7" xfId="30264"/>
    <cellStyle name="Normal 20 6 2 8" xfId="30265"/>
    <cellStyle name="Normal 20 6 3" xfId="30266"/>
    <cellStyle name="Normal 20 6 3 2" xfId="30267"/>
    <cellStyle name="Normal 20 6 3 2 2" xfId="30268"/>
    <cellStyle name="Normal 20 6 3 2 2 2" xfId="30269"/>
    <cellStyle name="Normal 20 6 3 2 2 3" xfId="30270"/>
    <cellStyle name="Normal 20 6 3 2 2 4" xfId="30271"/>
    <cellStyle name="Normal 20 6 3 2 3" xfId="30272"/>
    <cellStyle name="Normal 20 6 3 2 4" xfId="30273"/>
    <cellStyle name="Normal 20 6 3 2 5" xfId="30274"/>
    <cellStyle name="Normal 20 6 3 3" xfId="30275"/>
    <cellStyle name="Normal 20 6 3 3 2" xfId="30276"/>
    <cellStyle name="Normal 20 6 3 3 3" xfId="30277"/>
    <cellStyle name="Normal 20 6 3 3 4" xfId="30278"/>
    <cellStyle name="Normal 20 6 3 4" xfId="30279"/>
    <cellStyle name="Normal 20 6 3 5" xfId="30280"/>
    <cellStyle name="Normal 20 6 3 6" xfId="30281"/>
    <cellStyle name="Normal 20 6 4" xfId="30282"/>
    <cellStyle name="Normal 20 6 4 2" xfId="30283"/>
    <cellStyle name="Normal 20 6 4 2 2" xfId="30284"/>
    <cellStyle name="Normal 20 6 4 2 3" xfId="30285"/>
    <cellStyle name="Normal 20 6 4 2 4" xfId="30286"/>
    <cellStyle name="Normal 20 6 4 3" xfId="30287"/>
    <cellStyle name="Normal 20 6 4 4" xfId="30288"/>
    <cellStyle name="Normal 20 6 4 5" xfId="30289"/>
    <cellStyle name="Normal 20 6 4 6" xfId="30290"/>
    <cellStyle name="Normal 20 6 5" xfId="30291"/>
    <cellStyle name="Normal 20 6 5 2" xfId="30292"/>
    <cellStyle name="Normal 20 6 5 3" xfId="30293"/>
    <cellStyle name="Normal 20 6 5 4" xfId="30294"/>
    <cellStyle name="Normal 20 6 6" xfId="30295"/>
    <cellStyle name="Normal 20 6 7" xfId="30296"/>
    <cellStyle name="Normal 20 6 8" xfId="30297"/>
    <cellStyle name="Normal 20 6 9" xfId="30298"/>
    <cellStyle name="Normal 20 7" xfId="30299"/>
    <cellStyle name="Normal 20 7 2" xfId="30300"/>
    <cellStyle name="Normal 20 7 2 2" xfId="30301"/>
    <cellStyle name="Normal 20 7 2 2 2" xfId="30302"/>
    <cellStyle name="Normal 20 7 2 2 2 2" xfId="30303"/>
    <cellStyle name="Normal 20 7 2 2 2 2 2" xfId="30304"/>
    <cellStyle name="Normal 20 7 2 2 2 2 3" xfId="30305"/>
    <cellStyle name="Normal 20 7 2 2 2 2 4" xfId="30306"/>
    <cellStyle name="Normal 20 7 2 2 2 3" xfId="30307"/>
    <cellStyle name="Normal 20 7 2 2 2 4" xfId="30308"/>
    <cellStyle name="Normal 20 7 2 2 2 5" xfId="30309"/>
    <cellStyle name="Normal 20 7 2 2 3" xfId="30310"/>
    <cellStyle name="Normal 20 7 2 2 3 2" xfId="30311"/>
    <cellStyle name="Normal 20 7 2 2 3 3" xfId="30312"/>
    <cellStyle name="Normal 20 7 2 2 3 4" xfId="30313"/>
    <cellStyle name="Normal 20 7 2 2 4" xfId="30314"/>
    <cellStyle name="Normal 20 7 2 2 5" xfId="30315"/>
    <cellStyle name="Normal 20 7 2 2 6" xfId="30316"/>
    <cellStyle name="Normal 20 7 2 3" xfId="30317"/>
    <cellStyle name="Normal 20 7 2 3 2" xfId="30318"/>
    <cellStyle name="Normal 20 7 2 3 2 2" xfId="30319"/>
    <cellStyle name="Normal 20 7 2 3 2 3" xfId="30320"/>
    <cellStyle name="Normal 20 7 2 3 2 4" xfId="30321"/>
    <cellStyle name="Normal 20 7 2 3 3" xfId="30322"/>
    <cellStyle name="Normal 20 7 2 3 4" xfId="30323"/>
    <cellStyle name="Normal 20 7 2 3 5" xfId="30324"/>
    <cellStyle name="Normal 20 7 2 3 6" xfId="30325"/>
    <cellStyle name="Normal 20 7 2 4" xfId="30326"/>
    <cellStyle name="Normal 20 7 2 4 2" xfId="30327"/>
    <cellStyle name="Normal 20 7 2 4 3" xfId="30328"/>
    <cellStyle name="Normal 20 7 2 4 4" xfId="30329"/>
    <cellStyle name="Normal 20 7 2 5" xfId="30330"/>
    <cellStyle name="Normal 20 7 2 6" xfId="30331"/>
    <cellStyle name="Normal 20 7 2 7" xfId="30332"/>
    <cellStyle name="Normal 20 7 2 8" xfId="30333"/>
    <cellStyle name="Normal 20 7 3" xfId="30334"/>
    <cellStyle name="Normal 20 7 3 2" xfId="30335"/>
    <cellStyle name="Normal 20 7 3 2 2" xfId="30336"/>
    <cellStyle name="Normal 20 7 3 2 2 2" xfId="30337"/>
    <cellStyle name="Normal 20 7 3 2 2 3" xfId="30338"/>
    <cellStyle name="Normal 20 7 3 2 2 4" xfId="30339"/>
    <cellStyle name="Normal 20 7 3 2 3" xfId="30340"/>
    <cellStyle name="Normal 20 7 3 2 4" xfId="30341"/>
    <cellStyle name="Normal 20 7 3 2 5" xfId="30342"/>
    <cellStyle name="Normal 20 7 3 3" xfId="30343"/>
    <cellStyle name="Normal 20 7 3 3 2" xfId="30344"/>
    <cellStyle name="Normal 20 7 3 3 3" xfId="30345"/>
    <cellStyle name="Normal 20 7 3 3 4" xfId="30346"/>
    <cellStyle name="Normal 20 7 3 4" xfId="30347"/>
    <cellStyle name="Normal 20 7 3 5" xfId="30348"/>
    <cellStyle name="Normal 20 7 3 6" xfId="30349"/>
    <cellStyle name="Normal 20 7 4" xfId="30350"/>
    <cellStyle name="Normal 20 7 4 2" xfId="30351"/>
    <cellStyle name="Normal 20 7 4 2 2" xfId="30352"/>
    <cellStyle name="Normal 20 7 4 2 3" xfId="30353"/>
    <cellStyle name="Normal 20 7 4 2 4" xfId="30354"/>
    <cellStyle name="Normal 20 7 4 3" xfId="30355"/>
    <cellStyle name="Normal 20 7 4 4" xfId="30356"/>
    <cellStyle name="Normal 20 7 4 5" xfId="30357"/>
    <cellStyle name="Normal 20 7 4 6" xfId="30358"/>
    <cellStyle name="Normal 20 7 5" xfId="30359"/>
    <cellStyle name="Normal 20 7 5 2" xfId="30360"/>
    <cellStyle name="Normal 20 7 5 3" xfId="30361"/>
    <cellStyle name="Normal 20 7 5 4" xfId="30362"/>
    <cellStyle name="Normal 20 7 6" xfId="30363"/>
    <cellStyle name="Normal 20 7 7" xfId="30364"/>
    <cellStyle name="Normal 20 7 8" xfId="30365"/>
    <cellStyle name="Normal 20 7 9" xfId="30366"/>
    <cellStyle name="Normal 20 8" xfId="30367"/>
    <cellStyle name="Normal 20 8 2" xfId="30368"/>
    <cellStyle name="Normal 20 8 2 2" xfId="30369"/>
    <cellStyle name="Normal 20 8 2 2 2" xfId="30370"/>
    <cellStyle name="Normal 20 8 2 2 2 2" xfId="30371"/>
    <cellStyle name="Normal 20 8 2 2 2 2 2" xfId="30372"/>
    <cellStyle name="Normal 20 8 2 2 2 2 3" xfId="30373"/>
    <cellStyle name="Normal 20 8 2 2 2 2 4" xfId="30374"/>
    <cellStyle name="Normal 20 8 2 2 2 3" xfId="30375"/>
    <cellStyle name="Normal 20 8 2 2 2 4" xfId="30376"/>
    <cellStyle name="Normal 20 8 2 2 2 5" xfId="30377"/>
    <cellStyle name="Normal 20 8 2 2 3" xfId="30378"/>
    <cellStyle name="Normal 20 8 2 2 3 2" xfId="30379"/>
    <cellStyle name="Normal 20 8 2 2 3 3" xfId="30380"/>
    <cellStyle name="Normal 20 8 2 2 3 4" xfId="30381"/>
    <cellStyle name="Normal 20 8 2 2 4" xfId="30382"/>
    <cellStyle name="Normal 20 8 2 2 5" xfId="30383"/>
    <cellStyle name="Normal 20 8 2 2 6" xfId="30384"/>
    <cellStyle name="Normal 20 8 2 3" xfId="30385"/>
    <cellStyle name="Normal 20 8 2 3 2" xfId="30386"/>
    <cellStyle name="Normal 20 8 2 3 2 2" xfId="30387"/>
    <cellStyle name="Normal 20 8 2 3 2 3" xfId="30388"/>
    <cellStyle name="Normal 20 8 2 3 2 4" xfId="30389"/>
    <cellStyle name="Normal 20 8 2 3 3" xfId="30390"/>
    <cellStyle name="Normal 20 8 2 3 4" xfId="30391"/>
    <cellStyle name="Normal 20 8 2 3 5" xfId="30392"/>
    <cellStyle name="Normal 20 8 2 3 6" xfId="30393"/>
    <cellStyle name="Normal 20 8 2 4" xfId="30394"/>
    <cellStyle name="Normal 20 8 2 4 2" xfId="30395"/>
    <cellStyle name="Normal 20 8 2 4 3" xfId="30396"/>
    <cellStyle name="Normal 20 8 2 4 4" xfId="30397"/>
    <cellStyle name="Normal 20 8 2 5" xfId="30398"/>
    <cellStyle name="Normal 20 8 2 6" xfId="30399"/>
    <cellStyle name="Normal 20 8 2 7" xfId="30400"/>
    <cellStyle name="Normal 20 8 2 8" xfId="30401"/>
    <cellStyle name="Normal 20 8 3" xfId="30402"/>
    <cellStyle name="Normal 20 8 3 2" xfId="30403"/>
    <cellStyle name="Normal 20 8 3 2 2" xfId="30404"/>
    <cellStyle name="Normal 20 8 3 2 2 2" xfId="30405"/>
    <cellStyle name="Normal 20 8 3 2 2 3" xfId="30406"/>
    <cellStyle name="Normal 20 8 3 2 2 4" xfId="30407"/>
    <cellStyle name="Normal 20 8 3 2 3" xfId="30408"/>
    <cellStyle name="Normal 20 8 3 2 4" xfId="30409"/>
    <cellStyle name="Normal 20 8 3 2 5" xfId="30410"/>
    <cellStyle name="Normal 20 8 3 3" xfId="30411"/>
    <cellStyle name="Normal 20 8 3 3 2" xfId="30412"/>
    <cellStyle name="Normal 20 8 3 3 3" xfId="30413"/>
    <cellStyle name="Normal 20 8 3 3 4" xfId="30414"/>
    <cellStyle name="Normal 20 8 3 4" xfId="30415"/>
    <cellStyle name="Normal 20 8 3 5" xfId="30416"/>
    <cellStyle name="Normal 20 8 3 6" xfId="30417"/>
    <cellStyle name="Normal 20 8 4" xfId="30418"/>
    <cellStyle name="Normal 20 8 4 2" xfId="30419"/>
    <cellStyle name="Normal 20 8 4 2 2" xfId="30420"/>
    <cellStyle name="Normal 20 8 4 2 3" xfId="30421"/>
    <cellStyle name="Normal 20 8 4 2 4" xfId="30422"/>
    <cellStyle name="Normal 20 8 4 3" xfId="30423"/>
    <cellStyle name="Normal 20 8 4 4" xfId="30424"/>
    <cellStyle name="Normal 20 8 4 5" xfId="30425"/>
    <cellStyle name="Normal 20 8 4 6" xfId="30426"/>
    <cellStyle name="Normal 20 8 5" xfId="30427"/>
    <cellStyle name="Normal 20 8 5 2" xfId="30428"/>
    <cellStyle name="Normal 20 8 5 3" xfId="30429"/>
    <cellStyle name="Normal 20 8 5 4" xfId="30430"/>
    <cellStyle name="Normal 20 8 6" xfId="30431"/>
    <cellStyle name="Normal 20 8 7" xfId="30432"/>
    <cellStyle name="Normal 20 8 8" xfId="30433"/>
    <cellStyle name="Normal 20 8 9" xfId="30434"/>
    <cellStyle name="Normal 20 9" xfId="30435"/>
    <cellStyle name="Normal 20 9 2" xfId="30436"/>
    <cellStyle name="Normal 20 9 2 2" xfId="30437"/>
    <cellStyle name="Normal 20 9 2 2 2" xfId="30438"/>
    <cellStyle name="Normal 20 9 2 2 2 2" xfId="30439"/>
    <cellStyle name="Normal 20 9 2 2 2 2 2" xfId="30440"/>
    <cellStyle name="Normal 20 9 2 2 2 2 3" xfId="30441"/>
    <cellStyle name="Normal 20 9 2 2 2 2 4" xfId="30442"/>
    <cellStyle name="Normal 20 9 2 2 2 3" xfId="30443"/>
    <cellStyle name="Normal 20 9 2 2 2 4" xfId="30444"/>
    <cellStyle name="Normal 20 9 2 2 2 5" xfId="30445"/>
    <cellStyle name="Normal 20 9 2 2 3" xfId="30446"/>
    <cellStyle name="Normal 20 9 2 2 3 2" xfId="30447"/>
    <cellStyle name="Normal 20 9 2 2 3 3" xfId="30448"/>
    <cellStyle name="Normal 20 9 2 2 3 4" xfId="30449"/>
    <cellStyle name="Normal 20 9 2 2 4" xfId="30450"/>
    <cellStyle name="Normal 20 9 2 2 5" xfId="30451"/>
    <cellStyle name="Normal 20 9 2 2 6" xfId="30452"/>
    <cellStyle name="Normal 20 9 2 3" xfId="30453"/>
    <cellStyle name="Normal 20 9 2 3 2" xfId="30454"/>
    <cellStyle name="Normal 20 9 2 3 2 2" xfId="30455"/>
    <cellStyle name="Normal 20 9 2 3 2 3" xfId="30456"/>
    <cellStyle name="Normal 20 9 2 3 2 4" xfId="30457"/>
    <cellStyle name="Normal 20 9 2 3 3" xfId="30458"/>
    <cellStyle name="Normal 20 9 2 3 4" xfId="30459"/>
    <cellStyle name="Normal 20 9 2 3 5" xfId="30460"/>
    <cellStyle name="Normal 20 9 2 3 6" xfId="30461"/>
    <cellStyle name="Normal 20 9 2 4" xfId="30462"/>
    <cellStyle name="Normal 20 9 2 4 2" xfId="30463"/>
    <cellStyle name="Normal 20 9 2 4 3" xfId="30464"/>
    <cellStyle name="Normal 20 9 2 4 4" xfId="30465"/>
    <cellStyle name="Normal 20 9 2 5" xfId="30466"/>
    <cellStyle name="Normal 20 9 2 6" xfId="30467"/>
    <cellStyle name="Normal 20 9 2 7" xfId="30468"/>
    <cellStyle name="Normal 20 9 2 8" xfId="30469"/>
    <cellStyle name="Normal 20 9 3" xfId="30470"/>
    <cellStyle name="Normal 20 9 3 2" xfId="30471"/>
    <cellStyle name="Normal 20 9 3 2 2" xfId="30472"/>
    <cellStyle name="Normal 20 9 3 2 2 2" xfId="30473"/>
    <cellStyle name="Normal 20 9 3 2 2 3" xfId="30474"/>
    <cellStyle name="Normal 20 9 3 2 2 4" xfId="30475"/>
    <cellStyle name="Normal 20 9 3 2 3" xfId="30476"/>
    <cellStyle name="Normal 20 9 3 2 4" xfId="30477"/>
    <cellStyle name="Normal 20 9 3 2 5" xfId="30478"/>
    <cellStyle name="Normal 20 9 3 3" xfId="30479"/>
    <cellStyle name="Normal 20 9 3 3 2" xfId="30480"/>
    <cellStyle name="Normal 20 9 3 3 3" xfId="30481"/>
    <cellStyle name="Normal 20 9 3 3 4" xfId="30482"/>
    <cellStyle name="Normal 20 9 3 4" xfId="30483"/>
    <cellStyle name="Normal 20 9 3 5" xfId="30484"/>
    <cellStyle name="Normal 20 9 3 6" xfId="30485"/>
    <cellStyle name="Normal 20 9 4" xfId="30486"/>
    <cellStyle name="Normal 20 9 4 2" xfId="30487"/>
    <cellStyle name="Normal 20 9 4 2 2" xfId="30488"/>
    <cellStyle name="Normal 20 9 4 2 3" xfId="30489"/>
    <cellStyle name="Normal 20 9 4 2 4" xfId="30490"/>
    <cellStyle name="Normal 20 9 4 3" xfId="30491"/>
    <cellStyle name="Normal 20 9 4 4" xfId="30492"/>
    <cellStyle name="Normal 20 9 4 5" xfId="30493"/>
    <cellStyle name="Normal 20 9 4 6" xfId="30494"/>
    <cellStyle name="Normal 20 9 5" xfId="30495"/>
    <cellStyle name="Normal 20 9 5 2" xfId="30496"/>
    <cellStyle name="Normal 20 9 5 3" xfId="30497"/>
    <cellStyle name="Normal 20 9 5 4" xfId="30498"/>
    <cellStyle name="Normal 20 9 6" xfId="30499"/>
    <cellStyle name="Normal 20 9 7" xfId="30500"/>
    <cellStyle name="Normal 20 9 8" xfId="30501"/>
    <cellStyle name="Normal 20 9 9" xfId="30502"/>
    <cellStyle name="Normal 20_Rec Tributaria" xfId="30503"/>
    <cellStyle name="Normal 200" xfId="62066"/>
    <cellStyle name="Normal 2000" xfId="62067"/>
    <cellStyle name="Normal 2001" xfId="62068"/>
    <cellStyle name="Normal 2002" xfId="62069"/>
    <cellStyle name="Normal 2003" xfId="62070"/>
    <cellStyle name="Normal 2004" xfId="62071"/>
    <cellStyle name="Normal 2005" xfId="62072"/>
    <cellStyle name="Normal 2006" xfId="62073"/>
    <cellStyle name="Normal 2007" xfId="62074"/>
    <cellStyle name="Normal 2008" xfId="62075"/>
    <cellStyle name="Normal 2009" xfId="62076"/>
    <cellStyle name="Normal 201" xfId="62077"/>
    <cellStyle name="Normal 2010" xfId="62078"/>
    <cellStyle name="Normal 2011" xfId="62079"/>
    <cellStyle name="Normal 2012" xfId="62080"/>
    <cellStyle name="Normal 2013" xfId="62081"/>
    <cellStyle name="Normal 2014" xfId="62082"/>
    <cellStyle name="Normal 2015" xfId="62083"/>
    <cellStyle name="Normal 2016" xfId="62084"/>
    <cellStyle name="Normal 2017" xfId="62085"/>
    <cellStyle name="Normal 2018" xfId="62086"/>
    <cellStyle name="Normal 2019" xfId="62087"/>
    <cellStyle name="Normal 202" xfId="62088"/>
    <cellStyle name="Normal 2020" xfId="62089"/>
    <cellStyle name="Normal 2021" xfId="62090"/>
    <cellStyle name="Normal 2022" xfId="62091"/>
    <cellStyle name="Normal 2023" xfId="62092"/>
    <cellStyle name="Normal 2024" xfId="62093"/>
    <cellStyle name="Normal 2025" xfId="62094"/>
    <cellStyle name="Normal 2026" xfId="62095"/>
    <cellStyle name="Normal 2027" xfId="62096"/>
    <cellStyle name="Normal 2028" xfId="62097"/>
    <cellStyle name="Normal 2029" xfId="62098"/>
    <cellStyle name="Normal 203" xfId="62099"/>
    <cellStyle name="Normal 2030" xfId="62100"/>
    <cellStyle name="Normal 2031" xfId="62101"/>
    <cellStyle name="Normal 2032" xfId="62102"/>
    <cellStyle name="Normal 2033" xfId="62103"/>
    <cellStyle name="Normal 2034" xfId="62104"/>
    <cellStyle name="Normal 2035" xfId="62105"/>
    <cellStyle name="Normal 2036" xfId="62106"/>
    <cellStyle name="Normal 2037" xfId="62107"/>
    <cellStyle name="Normal 2038" xfId="62108"/>
    <cellStyle name="Normal 2039" xfId="62109"/>
    <cellStyle name="Normal 204" xfId="62110"/>
    <cellStyle name="Normal 2040" xfId="62111"/>
    <cellStyle name="Normal 2041" xfId="62112"/>
    <cellStyle name="Normal 2042" xfId="62113"/>
    <cellStyle name="Normal 2043" xfId="62114"/>
    <cellStyle name="Normal 2044" xfId="62115"/>
    <cellStyle name="Normal 2045" xfId="62116"/>
    <cellStyle name="Normal 2046" xfId="62117"/>
    <cellStyle name="Normal 2047" xfId="62118"/>
    <cellStyle name="Normal 2048" xfId="62119"/>
    <cellStyle name="Normal 2049" xfId="62120"/>
    <cellStyle name="Normal 205" xfId="62121"/>
    <cellStyle name="Normal 2050" xfId="62122"/>
    <cellStyle name="Normal 2051" xfId="62123"/>
    <cellStyle name="Normal 2052" xfId="62124"/>
    <cellStyle name="Normal 2053" xfId="62125"/>
    <cellStyle name="Normal 2054" xfId="62126"/>
    <cellStyle name="Normal 2055" xfId="62127"/>
    <cellStyle name="Normal 2056" xfId="62128"/>
    <cellStyle name="Normal 2057" xfId="62129"/>
    <cellStyle name="Normal 2058" xfId="62130"/>
    <cellStyle name="Normal 2059" xfId="62131"/>
    <cellStyle name="Normal 206" xfId="62132"/>
    <cellStyle name="Normal 2060" xfId="62133"/>
    <cellStyle name="Normal 2061" xfId="62134"/>
    <cellStyle name="Normal 2062" xfId="62135"/>
    <cellStyle name="Normal 2063" xfId="62136"/>
    <cellStyle name="Normal 2064" xfId="62137"/>
    <cellStyle name="Normal 2065" xfId="62138"/>
    <cellStyle name="Normal 2066" xfId="62139"/>
    <cellStyle name="Normal 2067" xfId="62140"/>
    <cellStyle name="Normal 2068" xfId="62141"/>
    <cellStyle name="Normal 2069" xfId="62142"/>
    <cellStyle name="Normal 207" xfId="62143"/>
    <cellStyle name="Normal 2070" xfId="62144"/>
    <cellStyle name="Normal 2071" xfId="62145"/>
    <cellStyle name="Normal 2072" xfId="62146"/>
    <cellStyle name="Normal 2073" xfId="62147"/>
    <cellStyle name="Normal 2074" xfId="62148"/>
    <cellStyle name="Normal 2075" xfId="62149"/>
    <cellStyle name="Normal 2076" xfId="62150"/>
    <cellStyle name="Normal 2077" xfId="62151"/>
    <cellStyle name="Normal 2078" xfId="62152"/>
    <cellStyle name="Normal 2079" xfId="62153"/>
    <cellStyle name="Normal 208" xfId="62154"/>
    <cellStyle name="Normal 2080" xfId="62155"/>
    <cellStyle name="Normal 2081" xfId="62156"/>
    <cellStyle name="Normal 2082" xfId="62157"/>
    <cellStyle name="Normal 2083" xfId="62158"/>
    <cellStyle name="Normal 2084" xfId="62159"/>
    <cellStyle name="Normal 2085" xfId="62160"/>
    <cellStyle name="Normal 2086" xfId="62161"/>
    <cellStyle name="Normal 2087" xfId="62162"/>
    <cellStyle name="Normal 2088" xfId="62163"/>
    <cellStyle name="Normal 2089" xfId="62164"/>
    <cellStyle name="Normal 209" xfId="62165"/>
    <cellStyle name="Normal 2090" xfId="62166"/>
    <cellStyle name="Normal 2091" xfId="62167"/>
    <cellStyle name="Normal 2092" xfId="62168"/>
    <cellStyle name="Normal 2093" xfId="62169"/>
    <cellStyle name="Normal 2094" xfId="62170"/>
    <cellStyle name="Normal 2095" xfId="62171"/>
    <cellStyle name="Normal 2096" xfId="62172"/>
    <cellStyle name="Normal 2097" xfId="62173"/>
    <cellStyle name="Normal 2098" xfId="62174"/>
    <cellStyle name="Normal 2099" xfId="62175"/>
    <cellStyle name="Normal 21" xfId="30504"/>
    <cellStyle name="Normal 21 2" xfId="30505"/>
    <cellStyle name="Normal 21 2 2" xfId="30506"/>
    <cellStyle name="Normal 21 2 2 10" xfId="30507"/>
    <cellStyle name="Normal 21 2 2 11" xfId="30508"/>
    <cellStyle name="Normal 21 2 2 12" xfId="30509"/>
    <cellStyle name="Normal 21 2 2 2" xfId="30510"/>
    <cellStyle name="Normal 21 2 2 2 2" xfId="30511"/>
    <cellStyle name="Normal 21 2 2 2 2 2" xfId="30512"/>
    <cellStyle name="Normal 21 2 2 2 2 2 2" xfId="30513"/>
    <cellStyle name="Normal 21 2 2 2 2 2 2 2" xfId="30514"/>
    <cellStyle name="Normal 21 2 2 2 2 2 2 2 2" xfId="30515"/>
    <cellStyle name="Normal 21 2 2 2 2 2 2 2 3" xfId="30516"/>
    <cellStyle name="Normal 21 2 2 2 2 2 2 2 4" xfId="30517"/>
    <cellStyle name="Normal 21 2 2 2 2 2 2 3" xfId="30518"/>
    <cellStyle name="Normal 21 2 2 2 2 2 2 4" xfId="30519"/>
    <cellStyle name="Normal 21 2 2 2 2 2 2 5" xfId="30520"/>
    <cellStyle name="Normal 21 2 2 2 2 2 3" xfId="30521"/>
    <cellStyle name="Normal 21 2 2 2 2 2 3 2" xfId="30522"/>
    <cellStyle name="Normal 21 2 2 2 2 2 3 3" xfId="30523"/>
    <cellStyle name="Normal 21 2 2 2 2 2 3 4" xfId="30524"/>
    <cellStyle name="Normal 21 2 2 2 2 2 4" xfId="30525"/>
    <cellStyle name="Normal 21 2 2 2 2 2 5" xfId="30526"/>
    <cellStyle name="Normal 21 2 2 2 2 2 6" xfId="30527"/>
    <cellStyle name="Normal 21 2 2 2 2 3" xfId="30528"/>
    <cellStyle name="Normal 21 2 2 2 2 3 2" xfId="30529"/>
    <cellStyle name="Normal 21 2 2 2 2 3 2 2" xfId="30530"/>
    <cellStyle name="Normal 21 2 2 2 2 3 2 3" xfId="30531"/>
    <cellStyle name="Normal 21 2 2 2 2 3 2 4" xfId="30532"/>
    <cellStyle name="Normal 21 2 2 2 2 3 3" xfId="30533"/>
    <cellStyle name="Normal 21 2 2 2 2 3 4" xfId="30534"/>
    <cellStyle name="Normal 21 2 2 2 2 3 5" xfId="30535"/>
    <cellStyle name="Normal 21 2 2 2 2 3 6" xfId="30536"/>
    <cellStyle name="Normal 21 2 2 2 2 4" xfId="30537"/>
    <cellStyle name="Normal 21 2 2 2 2 4 2" xfId="30538"/>
    <cellStyle name="Normal 21 2 2 2 2 4 3" xfId="30539"/>
    <cellStyle name="Normal 21 2 2 2 2 4 4" xfId="30540"/>
    <cellStyle name="Normal 21 2 2 2 2 5" xfId="30541"/>
    <cellStyle name="Normal 21 2 2 2 2 6" xfId="30542"/>
    <cellStyle name="Normal 21 2 2 2 2 7" xfId="30543"/>
    <cellStyle name="Normal 21 2 2 2 2 8" xfId="30544"/>
    <cellStyle name="Normal 21 2 2 2 3" xfId="30545"/>
    <cellStyle name="Normal 21 2 2 2 3 2" xfId="30546"/>
    <cellStyle name="Normal 21 2 2 2 3 2 2" xfId="30547"/>
    <cellStyle name="Normal 21 2 2 2 3 2 2 2" xfId="30548"/>
    <cellStyle name="Normal 21 2 2 2 3 2 2 3" xfId="30549"/>
    <cellStyle name="Normal 21 2 2 2 3 2 2 4" xfId="30550"/>
    <cellStyle name="Normal 21 2 2 2 3 2 3" xfId="30551"/>
    <cellStyle name="Normal 21 2 2 2 3 2 4" xfId="30552"/>
    <cellStyle name="Normal 21 2 2 2 3 2 5" xfId="30553"/>
    <cellStyle name="Normal 21 2 2 2 3 3" xfId="30554"/>
    <cellStyle name="Normal 21 2 2 2 3 3 2" xfId="30555"/>
    <cellStyle name="Normal 21 2 2 2 3 3 3" xfId="30556"/>
    <cellStyle name="Normal 21 2 2 2 3 3 4" xfId="30557"/>
    <cellStyle name="Normal 21 2 2 2 3 4" xfId="30558"/>
    <cellStyle name="Normal 21 2 2 2 3 5" xfId="30559"/>
    <cellStyle name="Normal 21 2 2 2 3 6" xfId="30560"/>
    <cellStyle name="Normal 21 2 2 2 4" xfId="30561"/>
    <cellStyle name="Normal 21 2 2 2 4 2" xfId="30562"/>
    <cellStyle name="Normal 21 2 2 2 4 2 2" xfId="30563"/>
    <cellStyle name="Normal 21 2 2 2 4 2 3" xfId="30564"/>
    <cellStyle name="Normal 21 2 2 2 4 2 4" xfId="30565"/>
    <cellStyle name="Normal 21 2 2 2 4 3" xfId="30566"/>
    <cellStyle name="Normal 21 2 2 2 4 4" xfId="30567"/>
    <cellStyle name="Normal 21 2 2 2 4 5" xfId="30568"/>
    <cellStyle name="Normal 21 2 2 2 4 6" xfId="30569"/>
    <cellStyle name="Normal 21 2 2 2 5" xfId="30570"/>
    <cellStyle name="Normal 21 2 2 2 5 2" xfId="30571"/>
    <cellStyle name="Normal 21 2 2 2 5 3" xfId="30572"/>
    <cellStyle name="Normal 21 2 2 2 5 4" xfId="30573"/>
    <cellStyle name="Normal 21 2 2 2 6" xfId="30574"/>
    <cellStyle name="Normal 21 2 2 2 7" xfId="30575"/>
    <cellStyle name="Normal 21 2 2 2 8" xfId="30576"/>
    <cellStyle name="Normal 21 2 2 2 9" xfId="30577"/>
    <cellStyle name="Normal 21 2 2 3" xfId="30578"/>
    <cellStyle name="Normal 21 2 2 3 2" xfId="30579"/>
    <cellStyle name="Normal 21 2 2 3 2 2" xfId="30580"/>
    <cellStyle name="Normal 21 2 2 3 2 2 2" xfId="30581"/>
    <cellStyle name="Normal 21 2 2 3 2 2 2 2" xfId="30582"/>
    <cellStyle name="Normal 21 2 2 3 2 2 2 2 2" xfId="30583"/>
    <cellStyle name="Normal 21 2 2 3 2 2 2 2 3" xfId="30584"/>
    <cellStyle name="Normal 21 2 2 3 2 2 2 2 4" xfId="30585"/>
    <cellStyle name="Normal 21 2 2 3 2 2 2 3" xfId="30586"/>
    <cellStyle name="Normal 21 2 2 3 2 2 2 4" xfId="30587"/>
    <cellStyle name="Normal 21 2 2 3 2 2 2 5" xfId="30588"/>
    <cellStyle name="Normal 21 2 2 3 2 2 3" xfId="30589"/>
    <cellStyle name="Normal 21 2 2 3 2 2 3 2" xfId="30590"/>
    <cellStyle name="Normal 21 2 2 3 2 2 3 3" xfId="30591"/>
    <cellStyle name="Normal 21 2 2 3 2 2 3 4" xfId="30592"/>
    <cellStyle name="Normal 21 2 2 3 2 2 4" xfId="30593"/>
    <cellStyle name="Normal 21 2 2 3 2 2 5" xfId="30594"/>
    <cellStyle name="Normal 21 2 2 3 2 2 6" xfId="30595"/>
    <cellStyle name="Normal 21 2 2 3 2 3" xfId="30596"/>
    <cellStyle name="Normal 21 2 2 3 2 3 2" xfId="30597"/>
    <cellStyle name="Normal 21 2 2 3 2 3 2 2" xfId="30598"/>
    <cellStyle name="Normal 21 2 2 3 2 3 2 3" xfId="30599"/>
    <cellStyle name="Normal 21 2 2 3 2 3 2 4" xfId="30600"/>
    <cellStyle name="Normal 21 2 2 3 2 3 3" xfId="30601"/>
    <cellStyle name="Normal 21 2 2 3 2 3 4" xfId="30602"/>
    <cellStyle name="Normal 21 2 2 3 2 3 5" xfId="30603"/>
    <cellStyle name="Normal 21 2 2 3 2 3 6" xfId="30604"/>
    <cellStyle name="Normal 21 2 2 3 2 4" xfId="30605"/>
    <cellStyle name="Normal 21 2 2 3 2 4 2" xfId="30606"/>
    <cellStyle name="Normal 21 2 2 3 2 4 3" xfId="30607"/>
    <cellStyle name="Normal 21 2 2 3 2 4 4" xfId="30608"/>
    <cellStyle name="Normal 21 2 2 3 2 5" xfId="30609"/>
    <cellStyle name="Normal 21 2 2 3 2 6" xfId="30610"/>
    <cellStyle name="Normal 21 2 2 3 2 7" xfId="30611"/>
    <cellStyle name="Normal 21 2 2 3 2 8" xfId="30612"/>
    <cellStyle name="Normal 21 2 2 3 3" xfId="30613"/>
    <cellStyle name="Normal 21 2 2 3 3 2" xfId="30614"/>
    <cellStyle name="Normal 21 2 2 3 3 2 2" xfId="30615"/>
    <cellStyle name="Normal 21 2 2 3 3 2 2 2" xfId="30616"/>
    <cellStyle name="Normal 21 2 2 3 3 2 2 3" xfId="30617"/>
    <cellStyle name="Normal 21 2 2 3 3 2 2 4" xfId="30618"/>
    <cellStyle name="Normal 21 2 2 3 3 2 3" xfId="30619"/>
    <cellStyle name="Normal 21 2 2 3 3 2 4" xfId="30620"/>
    <cellStyle name="Normal 21 2 2 3 3 2 5" xfId="30621"/>
    <cellStyle name="Normal 21 2 2 3 3 3" xfId="30622"/>
    <cellStyle name="Normal 21 2 2 3 3 3 2" xfId="30623"/>
    <cellStyle name="Normal 21 2 2 3 3 3 3" xfId="30624"/>
    <cellStyle name="Normal 21 2 2 3 3 3 4" xfId="30625"/>
    <cellStyle name="Normal 21 2 2 3 3 4" xfId="30626"/>
    <cellStyle name="Normal 21 2 2 3 3 5" xfId="30627"/>
    <cellStyle name="Normal 21 2 2 3 3 6" xfId="30628"/>
    <cellStyle name="Normal 21 2 2 3 4" xfId="30629"/>
    <cellStyle name="Normal 21 2 2 3 4 2" xfId="30630"/>
    <cellStyle name="Normal 21 2 2 3 4 2 2" xfId="30631"/>
    <cellStyle name="Normal 21 2 2 3 4 2 3" xfId="30632"/>
    <cellStyle name="Normal 21 2 2 3 4 2 4" xfId="30633"/>
    <cellStyle name="Normal 21 2 2 3 4 3" xfId="30634"/>
    <cellStyle name="Normal 21 2 2 3 4 4" xfId="30635"/>
    <cellStyle name="Normal 21 2 2 3 4 5" xfId="30636"/>
    <cellStyle name="Normal 21 2 2 3 4 6" xfId="30637"/>
    <cellStyle name="Normal 21 2 2 3 5" xfId="30638"/>
    <cellStyle name="Normal 21 2 2 3 5 2" xfId="30639"/>
    <cellStyle name="Normal 21 2 2 3 5 3" xfId="30640"/>
    <cellStyle name="Normal 21 2 2 3 5 4" xfId="30641"/>
    <cellStyle name="Normal 21 2 2 3 6" xfId="30642"/>
    <cellStyle name="Normal 21 2 2 3 7" xfId="30643"/>
    <cellStyle name="Normal 21 2 2 3 8" xfId="30644"/>
    <cellStyle name="Normal 21 2 2 3 9" xfId="30645"/>
    <cellStyle name="Normal 21 2 2 4" xfId="30646"/>
    <cellStyle name="Normal 21 2 2 4 2" xfId="30647"/>
    <cellStyle name="Normal 21 2 2 4 2 2" xfId="30648"/>
    <cellStyle name="Normal 21 2 2 4 2 2 2" xfId="30649"/>
    <cellStyle name="Normal 21 2 2 4 2 2 2 2" xfId="30650"/>
    <cellStyle name="Normal 21 2 2 4 2 2 2 3" xfId="30651"/>
    <cellStyle name="Normal 21 2 2 4 2 2 2 4" xfId="30652"/>
    <cellStyle name="Normal 21 2 2 4 2 2 3" xfId="30653"/>
    <cellStyle name="Normal 21 2 2 4 2 2 4" xfId="30654"/>
    <cellStyle name="Normal 21 2 2 4 2 2 5" xfId="30655"/>
    <cellStyle name="Normal 21 2 2 4 2 3" xfId="30656"/>
    <cellStyle name="Normal 21 2 2 4 2 3 2" xfId="30657"/>
    <cellStyle name="Normal 21 2 2 4 2 3 3" xfId="30658"/>
    <cellStyle name="Normal 21 2 2 4 2 3 4" xfId="30659"/>
    <cellStyle name="Normal 21 2 2 4 2 4" xfId="30660"/>
    <cellStyle name="Normal 21 2 2 4 2 5" xfId="30661"/>
    <cellStyle name="Normal 21 2 2 4 2 6" xfId="30662"/>
    <cellStyle name="Normal 21 2 2 4 3" xfId="30663"/>
    <cellStyle name="Normal 21 2 2 4 3 2" xfId="30664"/>
    <cellStyle name="Normal 21 2 2 4 3 2 2" xfId="30665"/>
    <cellStyle name="Normal 21 2 2 4 3 2 3" xfId="30666"/>
    <cellStyle name="Normal 21 2 2 4 3 2 4" xfId="30667"/>
    <cellStyle name="Normal 21 2 2 4 3 3" xfId="30668"/>
    <cellStyle name="Normal 21 2 2 4 3 4" xfId="30669"/>
    <cellStyle name="Normal 21 2 2 4 3 5" xfId="30670"/>
    <cellStyle name="Normal 21 2 2 4 3 6" xfId="30671"/>
    <cellStyle name="Normal 21 2 2 4 4" xfId="30672"/>
    <cellStyle name="Normal 21 2 2 4 4 2" xfId="30673"/>
    <cellStyle name="Normal 21 2 2 4 4 3" xfId="30674"/>
    <cellStyle name="Normal 21 2 2 4 4 4" xfId="30675"/>
    <cellStyle name="Normal 21 2 2 4 5" xfId="30676"/>
    <cellStyle name="Normal 21 2 2 4 6" xfId="30677"/>
    <cellStyle name="Normal 21 2 2 4 7" xfId="30678"/>
    <cellStyle name="Normal 21 2 2 4 8" xfId="30679"/>
    <cellStyle name="Normal 21 2 2 5" xfId="30680"/>
    <cellStyle name="Normal 21 2 2 5 2" xfId="30681"/>
    <cellStyle name="Normal 21 2 2 5 2 2" xfId="30682"/>
    <cellStyle name="Normal 21 2 2 5 2 2 2" xfId="30683"/>
    <cellStyle name="Normal 21 2 2 5 2 2 3" xfId="30684"/>
    <cellStyle name="Normal 21 2 2 5 2 2 4" xfId="30685"/>
    <cellStyle name="Normal 21 2 2 5 2 3" xfId="30686"/>
    <cellStyle name="Normal 21 2 2 5 2 4" xfId="30687"/>
    <cellStyle name="Normal 21 2 2 5 2 5" xfId="30688"/>
    <cellStyle name="Normal 21 2 2 5 2 6" xfId="30689"/>
    <cellStyle name="Normal 21 2 2 5 3" xfId="30690"/>
    <cellStyle name="Normal 21 2 2 5 3 2" xfId="30691"/>
    <cellStyle name="Normal 21 2 2 5 3 3" xfId="30692"/>
    <cellStyle name="Normal 21 2 2 5 3 4" xfId="30693"/>
    <cellStyle name="Normal 21 2 2 5 4" xfId="30694"/>
    <cellStyle name="Normal 21 2 2 5 5" xfId="30695"/>
    <cellStyle name="Normal 21 2 2 5 6" xfId="30696"/>
    <cellStyle name="Normal 21 2 2 5 7" xfId="30697"/>
    <cellStyle name="Normal 21 2 2 6" xfId="30698"/>
    <cellStyle name="Normal 21 2 2 6 2" xfId="30699"/>
    <cellStyle name="Normal 21 2 2 6 2 2" xfId="30700"/>
    <cellStyle name="Normal 21 2 2 6 2 2 2" xfId="30701"/>
    <cellStyle name="Normal 21 2 2 6 2 2 3" xfId="30702"/>
    <cellStyle name="Normal 21 2 2 6 2 2 4" xfId="30703"/>
    <cellStyle name="Normal 21 2 2 6 2 3" xfId="30704"/>
    <cellStyle name="Normal 21 2 2 6 2 4" xfId="30705"/>
    <cellStyle name="Normal 21 2 2 6 2 5" xfId="30706"/>
    <cellStyle name="Normal 21 2 2 6 3" xfId="30707"/>
    <cellStyle name="Normal 21 2 2 6 3 2" xfId="30708"/>
    <cellStyle name="Normal 21 2 2 6 3 3" xfId="30709"/>
    <cellStyle name="Normal 21 2 2 6 3 4" xfId="30710"/>
    <cellStyle name="Normal 21 2 2 6 4" xfId="30711"/>
    <cellStyle name="Normal 21 2 2 6 5" xfId="30712"/>
    <cellStyle name="Normal 21 2 2 6 6" xfId="30713"/>
    <cellStyle name="Normal 21 2 2 7" xfId="30714"/>
    <cellStyle name="Normal 21 2 2 7 2" xfId="30715"/>
    <cellStyle name="Normal 21 2 2 7 2 2" xfId="30716"/>
    <cellStyle name="Normal 21 2 2 7 2 3" xfId="30717"/>
    <cellStyle name="Normal 21 2 2 7 2 4" xfId="30718"/>
    <cellStyle name="Normal 21 2 2 7 3" xfId="30719"/>
    <cellStyle name="Normal 21 2 2 7 4" xfId="30720"/>
    <cellStyle name="Normal 21 2 2 7 5" xfId="30721"/>
    <cellStyle name="Normal 21 2 2 7 6" xfId="30722"/>
    <cellStyle name="Normal 21 2 2 8" xfId="30723"/>
    <cellStyle name="Normal 21 2 2 8 2" xfId="30724"/>
    <cellStyle name="Normal 21 2 2 8 3" xfId="30725"/>
    <cellStyle name="Normal 21 2 2 8 4" xfId="30726"/>
    <cellStyle name="Normal 21 2 2 9" xfId="30727"/>
    <cellStyle name="Normal 21 2 3" xfId="30728"/>
    <cellStyle name="Normal 21 2 3 10" xfId="30729"/>
    <cellStyle name="Normal 21 2 3 2" xfId="30730"/>
    <cellStyle name="Normal 21 2 3 2 2" xfId="30731"/>
    <cellStyle name="Normal 21 2 3 2 2 2" xfId="30732"/>
    <cellStyle name="Normal 21 2 3 2 2 2 2" xfId="30733"/>
    <cellStyle name="Normal 21 2 3 2 2 2 2 2" xfId="30734"/>
    <cellStyle name="Normal 21 2 3 2 2 2 2 2 2" xfId="30735"/>
    <cellStyle name="Normal 21 2 3 2 2 2 2 2 3" xfId="30736"/>
    <cellStyle name="Normal 21 2 3 2 2 2 2 2 4" xfId="30737"/>
    <cellStyle name="Normal 21 2 3 2 2 2 2 3" xfId="30738"/>
    <cellStyle name="Normal 21 2 3 2 2 2 2 4" xfId="30739"/>
    <cellStyle name="Normal 21 2 3 2 2 2 2 5" xfId="30740"/>
    <cellStyle name="Normal 21 2 3 2 2 2 3" xfId="30741"/>
    <cellStyle name="Normal 21 2 3 2 2 2 3 2" xfId="30742"/>
    <cellStyle name="Normal 21 2 3 2 2 2 3 3" xfId="30743"/>
    <cellStyle name="Normal 21 2 3 2 2 2 3 4" xfId="30744"/>
    <cellStyle name="Normal 21 2 3 2 2 2 4" xfId="30745"/>
    <cellStyle name="Normal 21 2 3 2 2 2 5" xfId="30746"/>
    <cellStyle name="Normal 21 2 3 2 2 2 6" xfId="30747"/>
    <cellStyle name="Normal 21 2 3 2 2 3" xfId="30748"/>
    <cellStyle name="Normal 21 2 3 2 2 3 2" xfId="30749"/>
    <cellStyle name="Normal 21 2 3 2 2 3 2 2" xfId="30750"/>
    <cellStyle name="Normal 21 2 3 2 2 3 2 3" xfId="30751"/>
    <cellStyle name="Normal 21 2 3 2 2 3 2 4" xfId="30752"/>
    <cellStyle name="Normal 21 2 3 2 2 3 3" xfId="30753"/>
    <cellStyle name="Normal 21 2 3 2 2 3 4" xfId="30754"/>
    <cellStyle name="Normal 21 2 3 2 2 3 5" xfId="30755"/>
    <cellStyle name="Normal 21 2 3 2 2 3 6" xfId="30756"/>
    <cellStyle name="Normal 21 2 3 2 2 4" xfId="30757"/>
    <cellStyle name="Normal 21 2 3 2 2 4 2" xfId="30758"/>
    <cellStyle name="Normal 21 2 3 2 2 4 3" xfId="30759"/>
    <cellStyle name="Normal 21 2 3 2 2 4 4" xfId="30760"/>
    <cellStyle name="Normal 21 2 3 2 2 5" xfId="30761"/>
    <cellStyle name="Normal 21 2 3 2 2 6" xfId="30762"/>
    <cellStyle name="Normal 21 2 3 2 2 7" xfId="30763"/>
    <cellStyle name="Normal 21 2 3 2 2 8" xfId="30764"/>
    <cellStyle name="Normal 21 2 3 2 3" xfId="30765"/>
    <cellStyle name="Normal 21 2 3 2 3 2" xfId="30766"/>
    <cellStyle name="Normal 21 2 3 2 3 2 2" xfId="30767"/>
    <cellStyle name="Normal 21 2 3 2 3 2 2 2" xfId="30768"/>
    <cellStyle name="Normal 21 2 3 2 3 2 2 3" xfId="30769"/>
    <cellStyle name="Normal 21 2 3 2 3 2 2 4" xfId="30770"/>
    <cellStyle name="Normal 21 2 3 2 3 2 3" xfId="30771"/>
    <cellStyle name="Normal 21 2 3 2 3 2 4" xfId="30772"/>
    <cellStyle name="Normal 21 2 3 2 3 2 5" xfId="30773"/>
    <cellStyle name="Normal 21 2 3 2 3 3" xfId="30774"/>
    <cellStyle name="Normal 21 2 3 2 3 3 2" xfId="30775"/>
    <cellStyle name="Normal 21 2 3 2 3 3 3" xfId="30776"/>
    <cellStyle name="Normal 21 2 3 2 3 3 4" xfId="30777"/>
    <cellStyle name="Normal 21 2 3 2 3 4" xfId="30778"/>
    <cellStyle name="Normal 21 2 3 2 3 5" xfId="30779"/>
    <cellStyle name="Normal 21 2 3 2 3 6" xfId="30780"/>
    <cellStyle name="Normal 21 2 3 2 4" xfId="30781"/>
    <cellStyle name="Normal 21 2 3 2 4 2" xfId="30782"/>
    <cellStyle name="Normal 21 2 3 2 4 2 2" xfId="30783"/>
    <cellStyle name="Normal 21 2 3 2 4 2 3" xfId="30784"/>
    <cellStyle name="Normal 21 2 3 2 4 2 4" xfId="30785"/>
    <cellStyle name="Normal 21 2 3 2 4 3" xfId="30786"/>
    <cellStyle name="Normal 21 2 3 2 4 4" xfId="30787"/>
    <cellStyle name="Normal 21 2 3 2 4 5" xfId="30788"/>
    <cellStyle name="Normal 21 2 3 2 4 6" xfId="30789"/>
    <cellStyle name="Normal 21 2 3 2 5" xfId="30790"/>
    <cellStyle name="Normal 21 2 3 2 5 2" xfId="30791"/>
    <cellStyle name="Normal 21 2 3 2 5 3" xfId="30792"/>
    <cellStyle name="Normal 21 2 3 2 5 4" xfId="30793"/>
    <cellStyle name="Normal 21 2 3 2 6" xfId="30794"/>
    <cellStyle name="Normal 21 2 3 2 7" xfId="30795"/>
    <cellStyle name="Normal 21 2 3 2 8" xfId="30796"/>
    <cellStyle name="Normal 21 2 3 2 9" xfId="30797"/>
    <cellStyle name="Normal 21 2 3 3" xfId="30798"/>
    <cellStyle name="Normal 21 2 3 3 2" xfId="30799"/>
    <cellStyle name="Normal 21 2 3 3 2 2" xfId="30800"/>
    <cellStyle name="Normal 21 2 3 3 2 2 2" xfId="30801"/>
    <cellStyle name="Normal 21 2 3 3 2 2 2 2" xfId="30802"/>
    <cellStyle name="Normal 21 2 3 3 2 2 2 3" xfId="30803"/>
    <cellStyle name="Normal 21 2 3 3 2 2 2 4" xfId="30804"/>
    <cellStyle name="Normal 21 2 3 3 2 2 3" xfId="30805"/>
    <cellStyle name="Normal 21 2 3 3 2 2 4" xfId="30806"/>
    <cellStyle name="Normal 21 2 3 3 2 2 5" xfId="30807"/>
    <cellStyle name="Normal 21 2 3 3 2 3" xfId="30808"/>
    <cellStyle name="Normal 21 2 3 3 2 3 2" xfId="30809"/>
    <cellStyle name="Normal 21 2 3 3 2 3 3" xfId="30810"/>
    <cellStyle name="Normal 21 2 3 3 2 3 4" xfId="30811"/>
    <cellStyle name="Normal 21 2 3 3 2 4" xfId="30812"/>
    <cellStyle name="Normal 21 2 3 3 2 5" xfId="30813"/>
    <cellStyle name="Normal 21 2 3 3 2 6" xfId="30814"/>
    <cellStyle name="Normal 21 2 3 3 3" xfId="30815"/>
    <cellStyle name="Normal 21 2 3 3 3 2" xfId="30816"/>
    <cellStyle name="Normal 21 2 3 3 3 2 2" xfId="30817"/>
    <cellStyle name="Normal 21 2 3 3 3 2 3" xfId="30818"/>
    <cellStyle name="Normal 21 2 3 3 3 2 4" xfId="30819"/>
    <cellStyle name="Normal 21 2 3 3 3 3" xfId="30820"/>
    <cellStyle name="Normal 21 2 3 3 3 4" xfId="30821"/>
    <cellStyle name="Normal 21 2 3 3 3 5" xfId="30822"/>
    <cellStyle name="Normal 21 2 3 3 3 6" xfId="30823"/>
    <cellStyle name="Normal 21 2 3 3 4" xfId="30824"/>
    <cellStyle name="Normal 21 2 3 3 4 2" xfId="30825"/>
    <cellStyle name="Normal 21 2 3 3 4 3" xfId="30826"/>
    <cellStyle name="Normal 21 2 3 3 4 4" xfId="30827"/>
    <cellStyle name="Normal 21 2 3 3 5" xfId="30828"/>
    <cellStyle name="Normal 21 2 3 3 6" xfId="30829"/>
    <cellStyle name="Normal 21 2 3 3 7" xfId="30830"/>
    <cellStyle name="Normal 21 2 3 3 8" xfId="30831"/>
    <cellStyle name="Normal 21 2 3 4" xfId="30832"/>
    <cellStyle name="Normal 21 2 3 4 2" xfId="30833"/>
    <cellStyle name="Normal 21 2 3 4 2 2" xfId="30834"/>
    <cellStyle name="Normal 21 2 3 4 2 2 2" xfId="30835"/>
    <cellStyle name="Normal 21 2 3 4 2 2 3" xfId="30836"/>
    <cellStyle name="Normal 21 2 3 4 2 2 4" xfId="30837"/>
    <cellStyle name="Normal 21 2 3 4 2 3" xfId="30838"/>
    <cellStyle name="Normal 21 2 3 4 2 4" xfId="30839"/>
    <cellStyle name="Normal 21 2 3 4 2 5" xfId="30840"/>
    <cellStyle name="Normal 21 2 3 4 3" xfId="30841"/>
    <cellStyle name="Normal 21 2 3 4 3 2" xfId="30842"/>
    <cellStyle name="Normal 21 2 3 4 3 3" xfId="30843"/>
    <cellStyle name="Normal 21 2 3 4 3 4" xfId="30844"/>
    <cellStyle name="Normal 21 2 3 4 4" xfId="30845"/>
    <cellStyle name="Normal 21 2 3 4 5" xfId="30846"/>
    <cellStyle name="Normal 21 2 3 4 6" xfId="30847"/>
    <cellStyle name="Normal 21 2 3 5" xfId="30848"/>
    <cellStyle name="Normal 21 2 3 5 2" xfId="30849"/>
    <cellStyle name="Normal 21 2 3 5 2 2" xfId="30850"/>
    <cellStyle name="Normal 21 2 3 5 2 3" xfId="30851"/>
    <cellStyle name="Normal 21 2 3 5 2 4" xfId="30852"/>
    <cellStyle name="Normal 21 2 3 5 3" xfId="30853"/>
    <cellStyle name="Normal 21 2 3 5 4" xfId="30854"/>
    <cellStyle name="Normal 21 2 3 5 5" xfId="30855"/>
    <cellStyle name="Normal 21 2 3 5 6" xfId="30856"/>
    <cellStyle name="Normal 21 2 3 6" xfId="30857"/>
    <cellStyle name="Normal 21 2 3 6 2" xfId="30858"/>
    <cellStyle name="Normal 21 2 3 6 3" xfId="30859"/>
    <cellStyle name="Normal 21 2 3 6 4" xfId="30860"/>
    <cellStyle name="Normal 21 2 3 7" xfId="30861"/>
    <cellStyle name="Normal 21 2 3 8" xfId="30862"/>
    <cellStyle name="Normal 21 2 3 9" xfId="30863"/>
    <cellStyle name="Normal 21 2 4" xfId="30864"/>
    <cellStyle name="Normal 21 2 4 2" xfId="30865"/>
    <cellStyle name="Normal 21 2 4 2 2" xfId="30866"/>
    <cellStyle name="Normal 21 2 4 2 2 2" xfId="30867"/>
    <cellStyle name="Normal 21 2 4 2 2 2 2" xfId="30868"/>
    <cellStyle name="Normal 21 2 4 2 2 2 2 2" xfId="30869"/>
    <cellStyle name="Normal 21 2 4 2 2 2 2 3" xfId="30870"/>
    <cellStyle name="Normal 21 2 4 2 2 2 2 4" xfId="30871"/>
    <cellStyle name="Normal 21 2 4 2 2 2 3" xfId="30872"/>
    <cellStyle name="Normal 21 2 4 2 2 2 4" xfId="30873"/>
    <cellStyle name="Normal 21 2 4 2 2 2 5" xfId="30874"/>
    <cellStyle name="Normal 21 2 4 2 2 3" xfId="30875"/>
    <cellStyle name="Normal 21 2 4 2 2 3 2" xfId="30876"/>
    <cellStyle name="Normal 21 2 4 2 2 3 3" xfId="30877"/>
    <cellStyle name="Normal 21 2 4 2 2 3 4" xfId="30878"/>
    <cellStyle name="Normal 21 2 4 2 2 4" xfId="30879"/>
    <cellStyle name="Normal 21 2 4 2 2 5" xfId="30880"/>
    <cellStyle name="Normal 21 2 4 2 2 6" xfId="30881"/>
    <cellStyle name="Normal 21 2 4 2 3" xfId="30882"/>
    <cellStyle name="Normal 21 2 4 2 3 2" xfId="30883"/>
    <cellStyle name="Normal 21 2 4 2 3 2 2" xfId="30884"/>
    <cellStyle name="Normal 21 2 4 2 3 2 3" xfId="30885"/>
    <cellStyle name="Normal 21 2 4 2 3 2 4" xfId="30886"/>
    <cellStyle name="Normal 21 2 4 2 3 3" xfId="30887"/>
    <cellStyle name="Normal 21 2 4 2 3 4" xfId="30888"/>
    <cellStyle name="Normal 21 2 4 2 3 5" xfId="30889"/>
    <cellStyle name="Normal 21 2 4 2 3 6" xfId="30890"/>
    <cellStyle name="Normal 21 2 4 2 4" xfId="30891"/>
    <cellStyle name="Normal 21 2 4 2 4 2" xfId="30892"/>
    <cellStyle name="Normal 21 2 4 2 4 3" xfId="30893"/>
    <cellStyle name="Normal 21 2 4 2 4 4" xfId="30894"/>
    <cellStyle name="Normal 21 2 4 2 5" xfId="30895"/>
    <cellStyle name="Normal 21 2 4 2 6" xfId="30896"/>
    <cellStyle name="Normal 21 2 4 2 7" xfId="30897"/>
    <cellStyle name="Normal 21 2 4 2 8" xfId="30898"/>
    <cellStyle name="Normal 21 2 4 3" xfId="30899"/>
    <cellStyle name="Normal 21 2 4 3 2" xfId="30900"/>
    <cellStyle name="Normal 21 2 4 3 2 2" xfId="30901"/>
    <cellStyle name="Normal 21 2 4 3 2 2 2" xfId="30902"/>
    <cellStyle name="Normal 21 2 4 3 2 2 3" xfId="30903"/>
    <cellStyle name="Normal 21 2 4 3 2 2 4" xfId="30904"/>
    <cellStyle name="Normal 21 2 4 3 2 3" xfId="30905"/>
    <cellStyle name="Normal 21 2 4 3 2 4" xfId="30906"/>
    <cellStyle name="Normal 21 2 4 3 2 5" xfId="30907"/>
    <cellStyle name="Normal 21 2 4 3 3" xfId="30908"/>
    <cellStyle name="Normal 21 2 4 3 3 2" xfId="30909"/>
    <cellStyle name="Normal 21 2 4 3 3 3" xfId="30910"/>
    <cellStyle name="Normal 21 2 4 3 3 4" xfId="30911"/>
    <cellStyle name="Normal 21 2 4 3 4" xfId="30912"/>
    <cellStyle name="Normal 21 2 4 3 5" xfId="30913"/>
    <cellStyle name="Normal 21 2 4 3 6" xfId="30914"/>
    <cellStyle name="Normal 21 2 4 4" xfId="30915"/>
    <cellStyle name="Normal 21 2 4 4 2" xfId="30916"/>
    <cellStyle name="Normal 21 2 4 4 2 2" xfId="30917"/>
    <cellStyle name="Normal 21 2 4 4 2 3" xfId="30918"/>
    <cellStyle name="Normal 21 2 4 4 2 4" xfId="30919"/>
    <cellStyle name="Normal 21 2 4 4 3" xfId="30920"/>
    <cellStyle name="Normal 21 2 4 4 4" xfId="30921"/>
    <cellStyle name="Normal 21 2 4 4 5" xfId="30922"/>
    <cellStyle name="Normal 21 2 4 4 6" xfId="30923"/>
    <cellStyle name="Normal 21 2 4 5" xfId="30924"/>
    <cellStyle name="Normal 21 2 4 5 2" xfId="30925"/>
    <cellStyle name="Normal 21 2 4 5 3" xfId="30926"/>
    <cellStyle name="Normal 21 2 4 5 4" xfId="30927"/>
    <cellStyle name="Normal 21 2 4 6" xfId="30928"/>
    <cellStyle name="Normal 21 2 4 7" xfId="30929"/>
    <cellStyle name="Normal 21 2 4 8" xfId="30930"/>
    <cellStyle name="Normal 21 2 4 9" xfId="30931"/>
    <cellStyle name="Normal 21 2 5" xfId="30932"/>
    <cellStyle name="Normal 21 2 5 2" xfId="30933"/>
    <cellStyle name="Normal 21 2 5 2 2" xfId="30934"/>
    <cellStyle name="Normal 21 2 5 2 2 2" xfId="30935"/>
    <cellStyle name="Normal 21 2 5 2 2 3" xfId="30936"/>
    <cellStyle name="Normal 21 2 5 2 2 4" xfId="30937"/>
    <cellStyle name="Normal 21 2 5 2 3" xfId="30938"/>
    <cellStyle name="Normal 21 2 5 2 4" xfId="30939"/>
    <cellStyle name="Normal 21 2 5 2 5" xfId="30940"/>
    <cellStyle name="Normal 21 2 5 2 6" xfId="30941"/>
    <cellStyle name="Normal 21 2 5 3" xfId="30942"/>
    <cellStyle name="Normal 21 2 5 3 2" xfId="30943"/>
    <cellStyle name="Normal 21 2 5 3 3" xfId="30944"/>
    <cellStyle name="Normal 21 2 5 3 4" xfId="30945"/>
    <cellStyle name="Normal 21 2 5 4" xfId="30946"/>
    <cellStyle name="Normal 21 2 5 5" xfId="30947"/>
    <cellStyle name="Normal 21 2 5 6" xfId="30948"/>
    <cellStyle name="Normal 21 2 5 7" xfId="30949"/>
    <cellStyle name="Normal 21 2_Rec Tributaria" xfId="30950"/>
    <cellStyle name="Normal 21 3" xfId="30951"/>
    <cellStyle name="Normal 21 3 10" xfId="30952"/>
    <cellStyle name="Normal 21 3 11" xfId="30953"/>
    <cellStyle name="Normal 21 3 12" xfId="30954"/>
    <cellStyle name="Normal 21 3 2" xfId="30955"/>
    <cellStyle name="Normal 21 3 2 2" xfId="30956"/>
    <cellStyle name="Normal 21 3 2 2 2" xfId="30957"/>
    <cellStyle name="Normal 21 3 2 2 2 2" xfId="30958"/>
    <cellStyle name="Normal 21 3 2 2 2 2 2" xfId="30959"/>
    <cellStyle name="Normal 21 3 2 2 2 2 2 2" xfId="30960"/>
    <cellStyle name="Normal 21 3 2 2 2 2 2 3" xfId="30961"/>
    <cellStyle name="Normal 21 3 2 2 2 2 2 4" xfId="30962"/>
    <cellStyle name="Normal 21 3 2 2 2 2 3" xfId="30963"/>
    <cellStyle name="Normal 21 3 2 2 2 2 4" xfId="30964"/>
    <cellStyle name="Normal 21 3 2 2 2 2 5" xfId="30965"/>
    <cellStyle name="Normal 21 3 2 2 2 3" xfId="30966"/>
    <cellStyle name="Normal 21 3 2 2 2 3 2" xfId="30967"/>
    <cellStyle name="Normal 21 3 2 2 2 3 3" xfId="30968"/>
    <cellStyle name="Normal 21 3 2 2 2 3 4" xfId="30969"/>
    <cellStyle name="Normal 21 3 2 2 2 4" xfId="30970"/>
    <cellStyle name="Normal 21 3 2 2 2 5" xfId="30971"/>
    <cellStyle name="Normal 21 3 2 2 2 6" xfId="30972"/>
    <cellStyle name="Normal 21 3 2 2 3" xfId="30973"/>
    <cellStyle name="Normal 21 3 2 2 3 2" xfId="30974"/>
    <cellStyle name="Normal 21 3 2 2 3 2 2" xfId="30975"/>
    <cellStyle name="Normal 21 3 2 2 3 2 3" xfId="30976"/>
    <cellStyle name="Normal 21 3 2 2 3 2 4" xfId="30977"/>
    <cellStyle name="Normal 21 3 2 2 3 3" xfId="30978"/>
    <cellStyle name="Normal 21 3 2 2 3 4" xfId="30979"/>
    <cellStyle name="Normal 21 3 2 2 3 5" xfId="30980"/>
    <cellStyle name="Normal 21 3 2 2 3 6" xfId="30981"/>
    <cellStyle name="Normal 21 3 2 2 4" xfId="30982"/>
    <cellStyle name="Normal 21 3 2 2 4 2" xfId="30983"/>
    <cellStyle name="Normal 21 3 2 2 4 3" xfId="30984"/>
    <cellStyle name="Normal 21 3 2 2 4 4" xfId="30985"/>
    <cellStyle name="Normal 21 3 2 2 5" xfId="30986"/>
    <cellStyle name="Normal 21 3 2 2 6" xfId="30987"/>
    <cellStyle name="Normal 21 3 2 2 7" xfId="30988"/>
    <cellStyle name="Normal 21 3 2 2 8" xfId="30989"/>
    <cellStyle name="Normal 21 3 2 3" xfId="30990"/>
    <cellStyle name="Normal 21 3 2 3 2" xfId="30991"/>
    <cellStyle name="Normal 21 3 2 3 2 2" xfId="30992"/>
    <cellStyle name="Normal 21 3 2 3 2 2 2" xfId="30993"/>
    <cellStyle name="Normal 21 3 2 3 2 2 3" xfId="30994"/>
    <cellStyle name="Normal 21 3 2 3 2 2 4" xfId="30995"/>
    <cellStyle name="Normal 21 3 2 3 2 3" xfId="30996"/>
    <cellStyle name="Normal 21 3 2 3 2 4" xfId="30997"/>
    <cellStyle name="Normal 21 3 2 3 2 5" xfId="30998"/>
    <cellStyle name="Normal 21 3 2 3 3" xfId="30999"/>
    <cellStyle name="Normal 21 3 2 3 3 2" xfId="31000"/>
    <cellStyle name="Normal 21 3 2 3 3 3" xfId="31001"/>
    <cellStyle name="Normal 21 3 2 3 3 4" xfId="31002"/>
    <cellStyle name="Normal 21 3 2 3 4" xfId="31003"/>
    <cellStyle name="Normal 21 3 2 3 5" xfId="31004"/>
    <cellStyle name="Normal 21 3 2 3 6" xfId="31005"/>
    <cellStyle name="Normal 21 3 2 4" xfId="31006"/>
    <cellStyle name="Normal 21 3 2 4 2" xfId="31007"/>
    <cellStyle name="Normal 21 3 2 4 2 2" xfId="31008"/>
    <cellStyle name="Normal 21 3 2 4 2 3" xfId="31009"/>
    <cellStyle name="Normal 21 3 2 4 2 4" xfId="31010"/>
    <cellStyle name="Normal 21 3 2 4 3" xfId="31011"/>
    <cellStyle name="Normal 21 3 2 4 4" xfId="31012"/>
    <cellStyle name="Normal 21 3 2 4 5" xfId="31013"/>
    <cellStyle name="Normal 21 3 2 4 6" xfId="31014"/>
    <cellStyle name="Normal 21 3 2 5" xfId="31015"/>
    <cellStyle name="Normal 21 3 2 5 2" xfId="31016"/>
    <cellStyle name="Normal 21 3 2 5 3" xfId="31017"/>
    <cellStyle name="Normal 21 3 2 5 4" xfId="31018"/>
    <cellStyle name="Normal 21 3 2 6" xfId="31019"/>
    <cellStyle name="Normal 21 3 2 7" xfId="31020"/>
    <cellStyle name="Normal 21 3 2 8" xfId="31021"/>
    <cellStyle name="Normal 21 3 2 9" xfId="31022"/>
    <cellStyle name="Normal 21 3 3" xfId="31023"/>
    <cellStyle name="Normal 21 3 3 2" xfId="31024"/>
    <cellStyle name="Normal 21 3 3 2 2" xfId="31025"/>
    <cellStyle name="Normal 21 3 3 2 2 2" xfId="31026"/>
    <cellStyle name="Normal 21 3 3 2 2 2 2" xfId="31027"/>
    <cellStyle name="Normal 21 3 3 2 2 2 2 2" xfId="31028"/>
    <cellStyle name="Normal 21 3 3 2 2 2 2 3" xfId="31029"/>
    <cellStyle name="Normal 21 3 3 2 2 2 2 4" xfId="31030"/>
    <cellStyle name="Normal 21 3 3 2 2 2 3" xfId="31031"/>
    <cellStyle name="Normal 21 3 3 2 2 2 4" xfId="31032"/>
    <cellStyle name="Normal 21 3 3 2 2 2 5" xfId="31033"/>
    <cellStyle name="Normal 21 3 3 2 2 3" xfId="31034"/>
    <cellStyle name="Normal 21 3 3 2 2 3 2" xfId="31035"/>
    <cellStyle name="Normal 21 3 3 2 2 3 3" xfId="31036"/>
    <cellStyle name="Normal 21 3 3 2 2 3 4" xfId="31037"/>
    <cellStyle name="Normal 21 3 3 2 2 4" xfId="31038"/>
    <cellStyle name="Normal 21 3 3 2 2 5" xfId="31039"/>
    <cellStyle name="Normal 21 3 3 2 2 6" xfId="31040"/>
    <cellStyle name="Normal 21 3 3 2 3" xfId="31041"/>
    <cellStyle name="Normal 21 3 3 2 3 2" xfId="31042"/>
    <cellStyle name="Normal 21 3 3 2 3 2 2" xfId="31043"/>
    <cellStyle name="Normal 21 3 3 2 3 2 3" xfId="31044"/>
    <cellStyle name="Normal 21 3 3 2 3 2 4" xfId="31045"/>
    <cellStyle name="Normal 21 3 3 2 3 3" xfId="31046"/>
    <cellStyle name="Normal 21 3 3 2 3 4" xfId="31047"/>
    <cellStyle name="Normal 21 3 3 2 3 5" xfId="31048"/>
    <cellStyle name="Normal 21 3 3 2 3 6" xfId="31049"/>
    <cellStyle name="Normal 21 3 3 2 4" xfId="31050"/>
    <cellStyle name="Normal 21 3 3 2 4 2" xfId="31051"/>
    <cellStyle name="Normal 21 3 3 2 4 3" xfId="31052"/>
    <cellStyle name="Normal 21 3 3 2 4 4" xfId="31053"/>
    <cellStyle name="Normal 21 3 3 2 5" xfId="31054"/>
    <cellStyle name="Normal 21 3 3 2 6" xfId="31055"/>
    <cellStyle name="Normal 21 3 3 2 7" xfId="31056"/>
    <cellStyle name="Normal 21 3 3 2 8" xfId="31057"/>
    <cellStyle name="Normal 21 3 3 3" xfId="31058"/>
    <cellStyle name="Normal 21 3 3 3 2" xfId="31059"/>
    <cellStyle name="Normal 21 3 3 3 2 2" xfId="31060"/>
    <cellStyle name="Normal 21 3 3 3 2 2 2" xfId="31061"/>
    <cellStyle name="Normal 21 3 3 3 2 2 3" xfId="31062"/>
    <cellStyle name="Normal 21 3 3 3 2 2 4" xfId="31063"/>
    <cellStyle name="Normal 21 3 3 3 2 3" xfId="31064"/>
    <cellStyle name="Normal 21 3 3 3 2 4" xfId="31065"/>
    <cellStyle name="Normal 21 3 3 3 2 5" xfId="31066"/>
    <cellStyle name="Normal 21 3 3 3 3" xfId="31067"/>
    <cellStyle name="Normal 21 3 3 3 3 2" xfId="31068"/>
    <cellStyle name="Normal 21 3 3 3 3 3" xfId="31069"/>
    <cellStyle name="Normal 21 3 3 3 3 4" xfId="31070"/>
    <cellStyle name="Normal 21 3 3 3 4" xfId="31071"/>
    <cellStyle name="Normal 21 3 3 3 5" xfId="31072"/>
    <cellStyle name="Normal 21 3 3 3 6" xfId="31073"/>
    <cellStyle name="Normal 21 3 3 4" xfId="31074"/>
    <cellStyle name="Normal 21 3 3 4 2" xfId="31075"/>
    <cellStyle name="Normal 21 3 3 4 2 2" xfId="31076"/>
    <cellStyle name="Normal 21 3 3 4 2 3" xfId="31077"/>
    <cellStyle name="Normal 21 3 3 4 2 4" xfId="31078"/>
    <cellStyle name="Normal 21 3 3 4 3" xfId="31079"/>
    <cellStyle name="Normal 21 3 3 4 4" xfId="31080"/>
    <cellStyle name="Normal 21 3 3 4 5" xfId="31081"/>
    <cellStyle name="Normal 21 3 3 4 6" xfId="31082"/>
    <cellStyle name="Normal 21 3 3 5" xfId="31083"/>
    <cellStyle name="Normal 21 3 3 5 2" xfId="31084"/>
    <cellStyle name="Normal 21 3 3 5 3" xfId="31085"/>
    <cellStyle name="Normal 21 3 3 5 4" xfId="31086"/>
    <cellStyle name="Normal 21 3 3 6" xfId="31087"/>
    <cellStyle name="Normal 21 3 3 7" xfId="31088"/>
    <cellStyle name="Normal 21 3 3 8" xfId="31089"/>
    <cellStyle name="Normal 21 3 3 9" xfId="31090"/>
    <cellStyle name="Normal 21 3 4" xfId="31091"/>
    <cellStyle name="Normal 21 3 4 2" xfId="31092"/>
    <cellStyle name="Normal 21 3 4 2 2" xfId="31093"/>
    <cellStyle name="Normal 21 3 4 2 2 2" xfId="31094"/>
    <cellStyle name="Normal 21 3 4 2 2 2 2" xfId="31095"/>
    <cellStyle name="Normal 21 3 4 2 2 2 3" xfId="31096"/>
    <cellStyle name="Normal 21 3 4 2 2 2 4" xfId="31097"/>
    <cellStyle name="Normal 21 3 4 2 2 3" xfId="31098"/>
    <cellStyle name="Normal 21 3 4 2 2 4" xfId="31099"/>
    <cellStyle name="Normal 21 3 4 2 2 5" xfId="31100"/>
    <cellStyle name="Normal 21 3 4 2 3" xfId="31101"/>
    <cellStyle name="Normal 21 3 4 2 3 2" xfId="31102"/>
    <cellStyle name="Normal 21 3 4 2 3 3" xfId="31103"/>
    <cellStyle name="Normal 21 3 4 2 3 4" xfId="31104"/>
    <cellStyle name="Normal 21 3 4 2 4" xfId="31105"/>
    <cellStyle name="Normal 21 3 4 2 5" xfId="31106"/>
    <cellStyle name="Normal 21 3 4 2 6" xfId="31107"/>
    <cellStyle name="Normal 21 3 4 3" xfId="31108"/>
    <cellStyle name="Normal 21 3 4 3 2" xfId="31109"/>
    <cellStyle name="Normal 21 3 4 3 2 2" xfId="31110"/>
    <cellStyle name="Normal 21 3 4 3 2 3" xfId="31111"/>
    <cellStyle name="Normal 21 3 4 3 2 4" xfId="31112"/>
    <cellStyle name="Normal 21 3 4 3 3" xfId="31113"/>
    <cellStyle name="Normal 21 3 4 3 4" xfId="31114"/>
    <cellStyle name="Normal 21 3 4 3 5" xfId="31115"/>
    <cellStyle name="Normal 21 3 4 3 6" xfId="31116"/>
    <cellStyle name="Normal 21 3 4 4" xfId="31117"/>
    <cellStyle name="Normal 21 3 4 4 2" xfId="31118"/>
    <cellStyle name="Normal 21 3 4 4 3" xfId="31119"/>
    <cellStyle name="Normal 21 3 4 4 4" xfId="31120"/>
    <cellStyle name="Normal 21 3 4 5" xfId="31121"/>
    <cellStyle name="Normal 21 3 4 6" xfId="31122"/>
    <cellStyle name="Normal 21 3 4 7" xfId="31123"/>
    <cellStyle name="Normal 21 3 4 8" xfId="31124"/>
    <cellStyle name="Normal 21 3 5" xfId="31125"/>
    <cellStyle name="Normal 21 3 5 2" xfId="31126"/>
    <cellStyle name="Normal 21 3 5 2 2" xfId="31127"/>
    <cellStyle name="Normal 21 3 5 2 2 2" xfId="31128"/>
    <cellStyle name="Normal 21 3 5 2 2 3" xfId="31129"/>
    <cellStyle name="Normal 21 3 5 2 2 4" xfId="31130"/>
    <cellStyle name="Normal 21 3 5 2 3" xfId="31131"/>
    <cellStyle name="Normal 21 3 5 2 4" xfId="31132"/>
    <cellStyle name="Normal 21 3 5 2 5" xfId="31133"/>
    <cellStyle name="Normal 21 3 5 2 6" xfId="31134"/>
    <cellStyle name="Normal 21 3 5 3" xfId="31135"/>
    <cellStyle name="Normal 21 3 5 3 2" xfId="31136"/>
    <cellStyle name="Normal 21 3 5 3 3" xfId="31137"/>
    <cellStyle name="Normal 21 3 5 3 4" xfId="31138"/>
    <cellStyle name="Normal 21 3 5 4" xfId="31139"/>
    <cellStyle name="Normal 21 3 5 5" xfId="31140"/>
    <cellStyle name="Normal 21 3 5 6" xfId="31141"/>
    <cellStyle name="Normal 21 3 5 7" xfId="31142"/>
    <cellStyle name="Normal 21 3 6" xfId="31143"/>
    <cellStyle name="Normal 21 3 6 2" xfId="31144"/>
    <cellStyle name="Normal 21 3 6 2 2" xfId="31145"/>
    <cellStyle name="Normal 21 3 6 2 2 2" xfId="31146"/>
    <cellStyle name="Normal 21 3 6 2 2 3" xfId="31147"/>
    <cellStyle name="Normal 21 3 6 2 2 4" xfId="31148"/>
    <cellStyle name="Normal 21 3 6 2 3" xfId="31149"/>
    <cellStyle name="Normal 21 3 6 2 4" xfId="31150"/>
    <cellStyle name="Normal 21 3 6 2 5" xfId="31151"/>
    <cellStyle name="Normal 21 3 6 3" xfId="31152"/>
    <cellStyle name="Normal 21 3 6 3 2" xfId="31153"/>
    <cellStyle name="Normal 21 3 6 3 3" xfId="31154"/>
    <cellStyle name="Normal 21 3 6 3 4" xfId="31155"/>
    <cellStyle name="Normal 21 3 6 4" xfId="31156"/>
    <cellStyle name="Normal 21 3 6 5" xfId="31157"/>
    <cellStyle name="Normal 21 3 6 6" xfId="31158"/>
    <cellStyle name="Normal 21 3 7" xfId="31159"/>
    <cellStyle name="Normal 21 3 7 2" xfId="31160"/>
    <cellStyle name="Normal 21 3 7 2 2" xfId="31161"/>
    <cellStyle name="Normal 21 3 7 2 3" xfId="31162"/>
    <cellStyle name="Normal 21 3 7 2 4" xfId="31163"/>
    <cellStyle name="Normal 21 3 7 3" xfId="31164"/>
    <cellStyle name="Normal 21 3 7 4" xfId="31165"/>
    <cellStyle name="Normal 21 3 7 5" xfId="31166"/>
    <cellStyle name="Normal 21 3 7 6" xfId="31167"/>
    <cellStyle name="Normal 21 3 8" xfId="31168"/>
    <cellStyle name="Normal 21 3 8 2" xfId="31169"/>
    <cellStyle name="Normal 21 3 8 3" xfId="31170"/>
    <cellStyle name="Normal 21 3 8 4" xfId="31171"/>
    <cellStyle name="Normal 21 3 9" xfId="31172"/>
    <cellStyle name="Normal 21 4" xfId="31173"/>
    <cellStyle name="Normal 21 4 10" xfId="31174"/>
    <cellStyle name="Normal 21 4 2" xfId="31175"/>
    <cellStyle name="Normal 21 4 2 2" xfId="31176"/>
    <cellStyle name="Normal 21 4 2 2 2" xfId="31177"/>
    <cellStyle name="Normal 21 4 2 2 2 2" xfId="31178"/>
    <cellStyle name="Normal 21 4 2 2 2 2 2" xfId="31179"/>
    <cellStyle name="Normal 21 4 2 2 2 2 2 2" xfId="31180"/>
    <cellStyle name="Normal 21 4 2 2 2 2 2 3" xfId="31181"/>
    <cellStyle name="Normal 21 4 2 2 2 2 2 4" xfId="31182"/>
    <cellStyle name="Normal 21 4 2 2 2 2 3" xfId="31183"/>
    <cellStyle name="Normal 21 4 2 2 2 2 4" xfId="31184"/>
    <cellStyle name="Normal 21 4 2 2 2 2 5" xfId="31185"/>
    <cellStyle name="Normal 21 4 2 2 2 3" xfId="31186"/>
    <cellStyle name="Normal 21 4 2 2 2 3 2" xfId="31187"/>
    <cellStyle name="Normal 21 4 2 2 2 3 3" xfId="31188"/>
    <cellStyle name="Normal 21 4 2 2 2 3 4" xfId="31189"/>
    <cellStyle name="Normal 21 4 2 2 2 4" xfId="31190"/>
    <cellStyle name="Normal 21 4 2 2 2 5" xfId="31191"/>
    <cellStyle name="Normal 21 4 2 2 2 6" xfId="31192"/>
    <cellStyle name="Normal 21 4 2 2 3" xfId="31193"/>
    <cellStyle name="Normal 21 4 2 2 3 2" xfId="31194"/>
    <cellStyle name="Normal 21 4 2 2 3 2 2" xfId="31195"/>
    <cellStyle name="Normal 21 4 2 2 3 2 3" xfId="31196"/>
    <cellStyle name="Normal 21 4 2 2 3 2 4" xfId="31197"/>
    <cellStyle name="Normal 21 4 2 2 3 3" xfId="31198"/>
    <cellStyle name="Normal 21 4 2 2 3 4" xfId="31199"/>
    <cellStyle name="Normal 21 4 2 2 3 5" xfId="31200"/>
    <cellStyle name="Normal 21 4 2 2 3 6" xfId="31201"/>
    <cellStyle name="Normal 21 4 2 2 4" xfId="31202"/>
    <cellStyle name="Normal 21 4 2 2 4 2" xfId="31203"/>
    <cellStyle name="Normal 21 4 2 2 4 3" xfId="31204"/>
    <cellStyle name="Normal 21 4 2 2 4 4" xfId="31205"/>
    <cellStyle name="Normal 21 4 2 2 5" xfId="31206"/>
    <cellStyle name="Normal 21 4 2 2 6" xfId="31207"/>
    <cellStyle name="Normal 21 4 2 2 7" xfId="31208"/>
    <cellStyle name="Normal 21 4 2 2 8" xfId="31209"/>
    <cellStyle name="Normal 21 4 2 3" xfId="31210"/>
    <cellStyle name="Normal 21 4 2 3 2" xfId="31211"/>
    <cellStyle name="Normal 21 4 2 3 2 2" xfId="31212"/>
    <cellStyle name="Normal 21 4 2 3 2 2 2" xfId="31213"/>
    <cellStyle name="Normal 21 4 2 3 2 2 3" xfId="31214"/>
    <cellStyle name="Normal 21 4 2 3 2 2 4" xfId="31215"/>
    <cellStyle name="Normal 21 4 2 3 2 3" xfId="31216"/>
    <cellStyle name="Normal 21 4 2 3 2 4" xfId="31217"/>
    <cellStyle name="Normal 21 4 2 3 2 5" xfId="31218"/>
    <cellStyle name="Normal 21 4 2 3 3" xfId="31219"/>
    <cellStyle name="Normal 21 4 2 3 3 2" xfId="31220"/>
    <cellStyle name="Normal 21 4 2 3 3 3" xfId="31221"/>
    <cellStyle name="Normal 21 4 2 3 3 4" xfId="31222"/>
    <cellStyle name="Normal 21 4 2 3 4" xfId="31223"/>
    <cellStyle name="Normal 21 4 2 3 5" xfId="31224"/>
    <cellStyle name="Normal 21 4 2 3 6" xfId="31225"/>
    <cellStyle name="Normal 21 4 2 4" xfId="31226"/>
    <cellStyle name="Normal 21 4 2 4 2" xfId="31227"/>
    <cellStyle name="Normal 21 4 2 4 2 2" xfId="31228"/>
    <cellStyle name="Normal 21 4 2 4 2 3" xfId="31229"/>
    <cellStyle name="Normal 21 4 2 4 2 4" xfId="31230"/>
    <cellStyle name="Normal 21 4 2 4 3" xfId="31231"/>
    <cellStyle name="Normal 21 4 2 4 4" xfId="31232"/>
    <cellStyle name="Normal 21 4 2 4 5" xfId="31233"/>
    <cellStyle name="Normal 21 4 2 4 6" xfId="31234"/>
    <cellStyle name="Normal 21 4 2 5" xfId="31235"/>
    <cellStyle name="Normal 21 4 2 5 2" xfId="31236"/>
    <cellStyle name="Normal 21 4 2 5 3" xfId="31237"/>
    <cellStyle name="Normal 21 4 2 5 4" xfId="31238"/>
    <cellStyle name="Normal 21 4 2 6" xfId="31239"/>
    <cellStyle name="Normal 21 4 2 7" xfId="31240"/>
    <cellStyle name="Normal 21 4 2 8" xfId="31241"/>
    <cellStyle name="Normal 21 4 2 9" xfId="31242"/>
    <cellStyle name="Normal 21 4 3" xfId="31243"/>
    <cellStyle name="Normal 21 4 3 2" xfId="31244"/>
    <cellStyle name="Normal 21 4 3 2 2" xfId="31245"/>
    <cellStyle name="Normal 21 4 3 2 2 2" xfId="31246"/>
    <cellStyle name="Normal 21 4 3 2 2 2 2" xfId="31247"/>
    <cellStyle name="Normal 21 4 3 2 2 2 3" xfId="31248"/>
    <cellStyle name="Normal 21 4 3 2 2 2 4" xfId="31249"/>
    <cellStyle name="Normal 21 4 3 2 2 3" xfId="31250"/>
    <cellStyle name="Normal 21 4 3 2 2 4" xfId="31251"/>
    <cellStyle name="Normal 21 4 3 2 2 5" xfId="31252"/>
    <cellStyle name="Normal 21 4 3 2 3" xfId="31253"/>
    <cellStyle name="Normal 21 4 3 2 3 2" xfId="31254"/>
    <cellStyle name="Normal 21 4 3 2 3 3" xfId="31255"/>
    <cellStyle name="Normal 21 4 3 2 3 4" xfId="31256"/>
    <cellStyle name="Normal 21 4 3 2 4" xfId="31257"/>
    <cellStyle name="Normal 21 4 3 2 5" xfId="31258"/>
    <cellStyle name="Normal 21 4 3 2 6" xfId="31259"/>
    <cellStyle name="Normal 21 4 3 3" xfId="31260"/>
    <cellStyle name="Normal 21 4 3 3 2" xfId="31261"/>
    <cellStyle name="Normal 21 4 3 3 2 2" xfId="31262"/>
    <cellStyle name="Normal 21 4 3 3 2 3" xfId="31263"/>
    <cellStyle name="Normal 21 4 3 3 2 4" xfId="31264"/>
    <cellStyle name="Normal 21 4 3 3 3" xfId="31265"/>
    <cellStyle name="Normal 21 4 3 3 4" xfId="31266"/>
    <cellStyle name="Normal 21 4 3 3 5" xfId="31267"/>
    <cellStyle name="Normal 21 4 3 3 6" xfId="31268"/>
    <cellStyle name="Normal 21 4 3 4" xfId="31269"/>
    <cellStyle name="Normal 21 4 3 4 2" xfId="31270"/>
    <cellStyle name="Normal 21 4 3 4 3" xfId="31271"/>
    <cellStyle name="Normal 21 4 3 4 4" xfId="31272"/>
    <cellStyle name="Normal 21 4 3 5" xfId="31273"/>
    <cellStyle name="Normal 21 4 3 6" xfId="31274"/>
    <cellStyle name="Normal 21 4 3 7" xfId="31275"/>
    <cellStyle name="Normal 21 4 3 8" xfId="31276"/>
    <cellStyle name="Normal 21 4 4" xfId="31277"/>
    <cellStyle name="Normal 21 4 4 2" xfId="31278"/>
    <cellStyle name="Normal 21 4 4 2 2" xfId="31279"/>
    <cellStyle name="Normal 21 4 4 2 2 2" xfId="31280"/>
    <cellStyle name="Normal 21 4 4 2 2 3" xfId="31281"/>
    <cellStyle name="Normal 21 4 4 2 2 4" xfId="31282"/>
    <cellStyle name="Normal 21 4 4 2 3" xfId="31283"/>
    <cellStyle name="Normal 21 4 4 2 4" xfId="31284"/>
    <cellStyle name="Normal 21 4 4 2 5" xfId="31285"/>
    <cellStyle name="Normal 21 4 4 3" xfId="31286"/>
    <cellStyle name="Normal 21 4 4 3 2" xfId="31287"/>
    <cellStyle name="Normal 21 4 4 3 3" xfId="31288"/>
    <cellStyle name="Normal 21 4 4 3 4" xfId="31289"/>
    <cellStyle name="Normal 21 4 4 4" xfId="31290"/>
    <cellStyle name="Normal 21 4 4 5" xfId="31291"/>
    <cellStyle name="Normal 21 4 4 6" xfId="31292"/>
    <cellStyle name="Normal 21 4 5" xfId="31293"/>
    <cellStyle name="Normal 21 4 5 2" xfId="31294"/>
    <cellStyle name="Normal 21 4 5 2 2" xfId="31295"/>
    <cellStyle name="Normal 21 4 5 2 3" xfId="31296"/>
    <cellStyle name="Normal 21 4 5 2 4" xfId="31297"/>
    <cellStyle name="Normal 21 4 5 3" xfId="31298"/>
    <cellStyle name="Normal 21 4 5 4" xfId="31299"/>
    <cellStyle name="Normal 21 4 5 5" xfId="31300"/>
    <cellStyle name="Normal 21 4 5 6" xfId="31301"/>
    <cellStyle name="Normal 21 4 6" xfId="31302"/>
    <cellStyle name="Normal 21 4 6 2" xfId="31303"/>
    <cellStyle name="Normal 21 4 6 3" xfId="31304"/>
    <cellStyle name="Normal 21 4 6 4" xfId="31305"/>
    <cellStyle name="Normal 21 4 7" xfId="31306"/>
    <cellStyle name="Normal 21 4 8" xfId="31307"/>
    <cellStyle name="Normal 21 4 9" xfId="31308"/>
    <cellStyle name="Normal 21 5" xfId="31309"/>
    <cellStyle name="Normal 21 5 2" xfId="31310"/>
    <cellStyle name="Normal 21 5 2 2" xfId="31311"/>
    <cellStyle name="Normal 21 5 2 2 2" xfId="31312"/>
    <cellStyle name="Normal 21 5 2 2 2 2" xfId="31313"/>
    <cellStyle name="Normal 21 5 2 2 2 2 2" xfId="31314"/>
    <cellStyle name="Normal 21 5 2 2 2 2 3" xfId="31315"/>
    <cellStyle name="Normal 21 5 2 2 2 2 4" xfId="31316"/>
    <cellStyle name="Normal 21 5 2 2 2 3" xfId="31317"/>
    <cellStyle name="Normal 21 5 2 2 2 4" xfId="31318"/>
    <cellStyle name="Normal 21 5 2 2 2 5" xfId="31319"/>
    <cellStyle name="Normal 21 5 2 2 3" xfId="31320"/>
    <cellStyle name="Normal 21 5 2 2 3 2" xfId="31321"/>
    <cellStyle name="Normal 21 5 2 2 3 3" xfId="31322"/>
    <cellStyle name="Normal 21 5 2 2 3 4" xfId="31323"/>
    <cellStyle name="Normal 21 5 2 2 4" xfId="31324"/>
    <cellStyle name="Normal 21 5 2 2 5" xfId="31325"/>
    <cellStyle name="Normal 21 5 2 2 6" xfId="31326"/>
    <cellStyle name="Normal 21 5 2 3" xfId="31327"/>
    <cellStyle name="Normal 21 5 2 3 2" xfId="31328"/>
    <cellStyle name="Normal 21 5 2 3 2 2" xfId="31329"/>
    <cellStyle name="Normal 21 5 2 3 2 3" xfId="31330"/>
    <cellStyle name="Normal 21 5 2 3 2 4" xfId="31331"/>
    <cellStyle name="Normal 21 5 2 3 3" xfId="31332"/>
    <cellStyle name="Normal 21 5 2 3 4" xfId="31333"/>
    <cellStyle name="Normal 21 5 2 3 5" xfId="31334"/>
    <cellStyle name="Normal 21 5 2 3 6" xfId="31335"/>
    <cellStyle name="Normal 21 5 2 4" xfId="31336"/>
    <cellStyle name="Normal 21 5 2 4 2" xfId="31337"/>
    <cellStyle name="Normal 21 5 2 4 3" xfId="31338"/>
    <cellStyle name="Normal 21 5 2 4 4" xfId="31339"/>
    <cellStyle name="Normal 21 5 2 5" xfId="31340"/>
    <cellStyle name="Normal 21 5 2 6" xfId="31341"/>
    <cellStyle name="Normal 21 5 2 7" xfId="31342"/>
    <cellStyle name="Normal 21 5 2 8" xfId="31343"/>
    <cellStyle name="Normal 21 5 3" xfId="31344"/>
    <cellStyle name="Normal 21 5 3 2" xfId="31345"/>
    <cellStyle name="Normal 21 5 3 2 2" xfId="31346"/>
    <cellStyle name="Normal 21 5 3 2 2 2" xfId="31347"/>
    <cellStyle name="Normal 21 5 3 2 2 3" xfId="31348"/>
    <cellStyle name="Normal 21 5 3 2 2 4" xfId="31349"/>
    <cellStyle name="Normal 21 5 3 2 3" xfId="31350"/>
    <cellStyle name="Normal 21 5 3 2 4" xfId="31351"/>
    <cellStyle name="Normal 21 5 3 2 5" xfId="31352"/>
    <cellStyle name="Normal 21 5 3 3" xfId="31353"/>
    <cellStyle name="Normal 21 5 3 3 2" xfId="31354"/>
    <cellStyle name="Normal 21 5 3 3 3" xfId="31355"/>
    <cellStyle name="Normal 21 5 3 3 4" xfId="31356"/>
    <cellStyle name="Normal 21 5 3 4" xfId="31357"/>
    <cellStyle name="Normal 21 5 3 5" xfId="31358"/>
    <cellStyle name="Normal 21 5 3 6" xfId="31359"/>
    <cellStyle name="Normal 21 5 4" xfId="31360"/>
    <cellStyle name="Normal 21 5 4 2" xfId="31361"/>
    <cellStyle name="Normal 21 5 4 2 2" xfId="31362"/>
    <cellStyle name="Normal 21 5 4 2 3" xfId="31363"/>
    <cellStyle name="Normal 21 5 4 2 4" xfId="31364"/>
    <cellStyle name="Normal 21 5 4 3" xfId="31365"/>
    <cellStyle name="Normal 21 5 4 4" xfId="31366"/>
    <cellStyle name="Normal 21 5 4 5" xfId="31367"/>
    <cellStyle name="Normal 21 5 4 6" xfId="31368"/>
    <cellStyle name="Normal 21 5 5" xfId="31369"/>
    <cellStyle name="Normal 21 5 5 2" xfId="31370"/>
    <cellStyle name="Normal 21 5 5 3" xfId="31371"/>
    <cellStyle name="Normal 21 5 5 4" xfId="31372"/>
    <cellStyle name="Normal 21 5 6" xfId="31373"/>
    <cellStyle name="Normal 21 5 7" xfId="31374"/>
    <cellStyle name="Normal 21 5 8" xfId="31375"/>
    <cellStyle name="Normal 21 5 9" xfId="31376"/>
    <cellStyle name="Normal 21 6" xfId="31377"/>
    <cellStyle name="Normal 21 6 2" xfId="31378"/>
    <cellStyle name="Normal 21 6 2 2" xfId="31379"/>
    <cellStyle name="Normal 21 6 2 2 2" xfId="31380"/>
    <cellStyle name="Normal 21 6 2 2 2 2" xfId="31381"/>
    <cellStyle name="Normal 21 6 2 2 2 2 2" xfId="31382"/>
    <cellStyle name="Normal 21 6 2 2 2 2 3" xfId="31383"/>
    <cellStyle name="Normal 21 6 2 2 2 2 4" xfId="31384"/>
    <cellStyle name="Normal 21 6 2 2 2 3" xfId="31385"/>
    <cellStyle name="Normal 21 6 2 2 2 4" xfId="31386"/>
    <cellStyle name="Normal 21 6 2 2 2 5" xfId="31387"/>
    <cellStyle name="Normal 21 6 2 2 3" xfId="31388"/>
    <cellStyle name="Normal 21 6 2 2 3 2" xfId="31389"/>
    <cellStyle name="Normal 21 6 2 2 3 3" xfId="31390"/>
    <cellStyle name="Normal 21 6 2 2 3 4" xfId="31391"/>
    <cellStyle name="Normal 21 6 2 2 4" xfId="31392"/>
    <cellStyle name="Normal 21 6 2 2 5" xfId="31393"/>
    <cellStyle name="Normal 21 6 2 2 6" xfId="31394"/>
    <cellStyle name="Normal 21 6 2 3" xfId="31395"/>
    <cellStyle name="Normal 21 6 2 3 2" xfId="31396"/>
    <cellStyle name="Normal 21 6 2 3 2 2" xfId="31397"/>
    <cellStyle name="Normal 21 6 2 3 2 3" xfId="31398"/>
    <cellStyle name="Normal 21 6 2 3 2 4" xfId="31399"/>
    <cellStyle name="Normal 21 6 2 3 3" xfId="31400"/>
    <cellStyle name="Normal 21 6 2 3 4" xfId="31401"/>
    <cellStyle name="Normal 21 6 2 3 5" xfId="31402"/>
    <cellStyle name="Normal 21 6 2 3 6" xfId="31403"/>
    <cellStyle name="Normal 21 6 2 4" xfId="31404"/>
    <cellStyle name="Normal 21 6 2 4 2" xfId="31405"/>
    <cellStyle name="Normal 21 6 2 4 3" xfId="31406"/>
    <cellStyle name="Normal 21 6 2 4 4" xfId="31407"/>
    <cellStyle name="Normal 21 6 2 5" xfId="31408"/>
    <cellStyle name="Normal 21 6 2 6" xfId="31409"/>
    <cellStyle name="Normal 21 6 2 7" xfId="31410"/>
    <cellStyle name="Normal 21 6 2 8" xfId="31411"/>
    <cellStyle name="Normal 21 6 3" xfId="31412"/>
    <cellStyle name="Normal 21 6 3 2" xfId="31413"/>
    <cellStyle name="Normal 21 6 3 2 2" xfId="31414"/>
    <cellStyle name="Normal 21 6 3 2 2 2" xfId="31415"/>
    <cellStyle name="Normal 21 6 3 2 2 3" xfId="31416"/>
    <cellStyle name="Normal 21 6 3 2 2 4" xfId="31417"/>
    <cellStyle name="Normal 21 6 3 2 3" xfId="31418"/>
    <cellStyle name="Normal 21 6 3 2 4" xfId="31419"/>
    <cellStyle name="Normal 21 6 3 2 5" xfId="31420"/>
    <cellStyle name="Normal 21 6 3 3" xfId="31421"/>
    <cellStyle name="Normal 21 6 3 3 2" xfId="31422"/>
    <cellStyle name="Normal 21 6 3 3 3" xfId="31423"/>
    <cellStyle name="Normal 21 6 3 3 4" xfId="31424"/>
    <cellStyle name="Normal 21 6 3 4" xfId="31425"/>
    <cellStyle name="Normal 21 6 3 5" xfId="31426"/>
    <cellStyle name="Normal 21 6 3 6" xfId="31427"/>
    <cellStyle name="Normal 21 6 4" xfId="31428"/>
    <cellStyle name="Normal 21 6 4 2" xfId="31429"/>
    <cellStyle name="Normal 21 6 4 2 2" xfId="31430"/>
    <cellStyle name="Normal 21 6 4 2 3" xfId="31431"/>
    <cellStyle name="Normal 21 6 4 2 4" xfId="31432"/>
    <cellStyle name="Normal 21 6 4 3" xfId="31433"/>
    <cellStyle name="Normal 21 6 4 4" xfId="31434"/>
    <cellStyle name="Normal 21 6 4 5" xfId="31435"/>
    <cellStyle name="Normal 21 6 4 6" xfId="31436"/>
    <cellStyle name="Normal 21 6 5" xfId="31437"/>
    <cellStyle name="Normal 21 6 5 2" xfId="31438"/>
    <cellStyle name="Normal 21 6 5 3" xfId="31439"/>
    <cellStyle name="Normal 21 6 5 4" xfId="31440"/>
    <cellStyle name="Normal 21 6 6" xfId="31441"/>
    <cellStyle name="Normal 21 6 7" xfId="31442"/>
    <cellStyle name="Normal 21 6 8" xfId="31443"/>
    <cellStyle name="Normal 21 6 9" xfId="31444"/>
    <cellStyle name="Normal 21 7" xfId="31445"/>
    <cellStyle name="Normal 21 7 2" xfId="31446"/>
    <cellStyle name="Normal 21 7 2 2" xfId="31447"/>
    <cellStyle name="Normal 21 7 2 2 2" xfId="31448"/>
    <cellStyle name="Normal 21 7 2 2 3" xfId="31449"/>
    <cellStyle name="Normal 21 7 2 2 4" xfId="31450"/>
    <cellStyle name="Normal 21 7 2 3" xfId="31451"/>
    <cellStyle name="Normal 21 7 2 4" xfId="31452"/>
    <cellStyle name="Normal 21 7 2 5" xfId="31453"/>
    <cellStyle name="Normal 21 7 2 6" xfId="31454"/>
    <cellStyle name="Normal 21 7 3" xfId="31455"/>
    <cellStyle name="Normal 21 7 3 2" xfId="31456"/>
    <cellStyle name="Normal 21 7 3 3" xfId="31457"/>
    <cellStyle name="Normal 21 7 3 4" xfId="31458"/>
    <cellStyle name="Normal 21 7 4" xfId="31459"/>
    <cellStyle name="Normal 21 7 5" xfId="31460"/>
    <cellStyle name="Normal 21 7 6" xfId="31461"/>
    <cellStyle name="Normal 21 7 7" xfId="31462"/>
    <cellStyle name="Normal 21_Rec Tributaria" xfId="31463"/>
    <cellStyle name="Normal 210" xfId="62176"/>
    <cellStyle name="Normal 2100" xfId="62177"/>
    <cellStyle name="Normal 2101" xfId="62178"/>
    <cellStyle name="Normal 2102" xfId="62179"/>
    <cellStyle name="Normal 2103" xfId="62180"/>
    <cellStyle name="Normal 2104" xfId="62181"/>
    <cellStyle name="Normal 2105" xfId="62182"/>
    <cellStyle name="Normal 2106" xfId="62183"/>
    <cellStyle name="Normal 2107" xfId="62184"/>
    <cellStyle name="Normal 2108" xfId="62185"/>
    <cellStyle name="Normal 2109" xfId="62186"/>
    <cellStyle name="Normal 211" xfId="62187"/>
    <cellStyle name="Normal 2110" xfId="62188"/>
    <cellStyle name="Normal 2111" xfId="62189"/>
    <cellStyle name="Normal 2112" xfId="62190"/>
    <cellStyle name="Normal 2113" xfId="62191"/>
    <cellStyle name="Normal 2114" xfId="62192"/>
    <cellStyle name="Normal 2115" xfId="62193"/>
    <cellStyle name="Normal 2116" xfId="62194"/>
    <cellStyle name="Normal 2117" xfId="62195"/>
    <cellStyle name="Normal 2118" xfId="62196"/>
    <cellStyle name="Normal 2119" xfId="62197"/>
    <cellStyle name="Normal 212" xfId="62198"/>
    <cellStyle name="Normal 2120" xfId="62199"/>
    <cellStyle name="Normal 2121" xfId="62200"/>
    <cellStyle name="Normal 2122" xfId="62201"/>
    <cellStyle name="Normal 2123" xfId="62202"/>
    <cellStyle name="Normal 2124" xfId="62203"/>
    <cellStyle name="Normal 2125" xfId="62204"/>
    <cellStyle name="Normal 2126" xfId="62205"/>
    <cellStyle name="Normal 2127" xfId="62206"/>
    <cellStyle name="Normal 2128" xfId="62207"/>
    <cellStyle name="Normal 2129" xfId="62208"/>
    <cellStyle name="Normal 213" xfId="62209"/>
    <cellStyle name="Normal 2130" xfId="62210"/>
    <cellStyle name="Normal 2131" xfId="62211"/>
    <cellStyle name="Normal 2132" xfId="62212"/>
    <cellStyle name="Normal 2133" xfId="62213"/>
    <cellStyle name="Normal 2134" xfId="62214"/>
    <cellStyle name="Normal 2135" xfId="62215"/>
    <cellStyle name="Normal 2136" xfId="62216"/>
    <cellStyle name="Normal 2137" xfId="62217"/>
    <cellStyle name="Normal 2138" xfId="62218"/>
    <cellStyle name="Normal 2139" xfId="62219"/>
    <cellStyle name="Normal 214" xfId="62220"/>
    <cellStyle name="Normal 2140" xfId="62221"/>
    <cellStyle name="Normal 2141" xfId="62222"/>
    <cellStyle name="Normal 2142" xfId="62223"/>
    <cellStyle name="Normal 2143" xfId="62224"/>
    <cellStyle name="Normal 2144" xfId="62225"/>
    <cellStyle name="Normal 2145" xfId="62226"/>
    <cellStyle name="Normal 2146" xfId="62227"/>
    <cellStyle name="Normal 2147" xfId="62228"/>
    <cellStyle name="Normal 2148" xfId="62229"/>
    <cellStyle name="Normal 2149" xfId="62230"/>
    <cellStyle name="Normal 215" xfId="62231"/>
    <cellStyle name="Normal 2150" xfId="62232"/>
    <cellStyle name="Normal 2151" xfId="62233"/>
    <cellStyle name="Normal 2152" xfId="62234"/>
    <cellStyle name="Normal 2153" xfId="62235"/>
    <cellStyle name="Normal 2154" xfId="62236"/>
    <cellStyle name="Normal 2155" xfId="62237"/>
    <cellStyle name="Normal 2156" xfId="62238"/>
    <cellStyle name="Normal 2157" xfId="62239"/>
    <cellStyle name="Normal 2158" xfId="62240"/>
    <cellStyle name="Normal 2159" xfId="62241"/>
    <cellStyle name="Normal 216" xfId="62242"/>
    <cellStyle name="Normal 2160" xfId="62243"/>
    <cellStyle name="Normal 2161" xfId="62244"/>
    <cellStyle name="Normal 2162" xfId="62245"/>
    <cellStyle name="Normal 2163" xfId="62246"/>
    <cellStyle name="Normal 2164" xfId="62247"/>
    <cellStyle name="Normal 2165" xfId="62248"/>
    <cellStyle name="Normal 2166" xfId="62249"/>
    <cellStyle name="Normal 2167" xfId="62250"/>
    <cellStyle name="Normal 2168" xfId="62251"/>
    <cellStyle name="Normal 2169" xfId="62252"/>
    <cellStyle name="Normal 217" xfId="62253"/>
    <cellStyle name="Normal 2170" xfId="62254"/>
    <cellStyle name="Normal 2171" xfId="62255"/>
    <cellStyle name="Normal 2172" xfId="62256"/>
    <cellStyle name="Normal 2173" xfId="62257"/>
    <cellStyle name="Normal 2174" xfId="62258"/>
    <cellStyle name="Normal 2175" xfId="62259"/>
    <cellStyle name="Normal 2176" xfId="62260"/>
    <cellStyle name="Normal 2177" xfId="62261"/>
    <cellStyle name="Normal 2178" xfId="62262"/>
    <cellStyle name="Normal 2179" xfId="62263"/>
    <cellStyle name="Normal 218" xfId="62264"/>
    <cellStyle name="Normal 2180" xfId="62265"/>
    <cellStyle name="Normal 2181" xfId="62266"/>
    <cellStyle name="Normal 2182" xfId="62267"/>
    <cellStyle name="Normal 2183" xfId="62268"/>
    <cellStyle name="Normal 2184" xfId="62269"/>
    <cellStyle name="Normal 2185" xfId="62270"/>
    <cellStyle name="Normal 2186" xfId="62271"/>
    <cellStyle name="Normal 2187" xfId="62272"/>
    <cellStyle name="Normal 2188" xfId="62273"/>
    <cellStyle name="Normal 2189" xfId="62274"/>
    <cellStyle name="Normal 219" xfId="62275"/>
    <cellStyle name="Normal 2190" xfId="62276"/>
    <cellStyle name="Normal 2191" xfId="62277"/>
    <cellStyle name="Normal 2192" xfId="62278"/>
    <cellStyle name="Normal 2193" xfId="62279"/>
    <cellStyle name="Normal 2194" xfId="62280"/>
    <cellStyle name="Normal 2195" xfId="62281"/>
    <cellStyle name="Normal 2196" xfId="62282"/>
    <cellStyle name="Normal 2197" xfId="62283"/>
    <cellStyle name="Normal 2198" xfId="62284"/>
    <cellStyle name="Normal 2199" xfId="62285"/>
    <cellStyle name="Normal 22" xfId="31464"/>
    <cellStyle name="Normal 22 10" xfId="31465"/>
    <cellStyle name="Normal 22 10 2" xfId="31466"/>
    <cellStyle name="Normal 22 10 2 2" xfId="31467"/>
    <cellStyle name="Normal 22 10 2 2 2" xfId="31468"/>
    <cellStyle name="Normal 22 10 2 2 2 2" xfId="31469"/>
    <cellStyle name="Normal 22 10 2 2 2 3" xfId="31470"/>
    <cellStyle name="Normal 22 10 2 2 2 4" xfId="31471"/>
    <cellStyle name="Normal 22 10 2 2 3" xfId="31472"/>
    <cellStyle name="Normal 22 10 2 2 4" xfId="31473"/>
    <cellStyle name="Normal 22 10 2 2 5" xfId="31474"/>
    <cellStyle name="Normal 22 10 2 3" xfId="31475"/>
    <cellStyle name="Normal 22 10 2 3 2" xfId="31476"/>
    <cellStyle name="Normal 22 10 2 3 3" xfId="31477"/>
    <cellStyle name="Normal 22 10 2 3 4" xfId="31478"/>
    <cellStyle name="Normal 22 10 2 4" xfId="31479"/>
    <cellStyle name="Normal 22 10 2 5" xfId="31480"/>
    <cellStyle name="Normal 22 10 2 6" xfId="31481"/>
    <cellStyle name="Normal 22 10 3" xfId="31482"/>
    <cellStyle name="Normal 22 10 3 2" xfId="31483"/>
    <cellStyle name="Normal 22 10 3 2 2" xfId="31484"/>
    <cellStyle name="Normal 22 10 3 2 3" xfId="31485"/>
    <cellStyle name="Normal 22 10 3 2 4" xfId="31486"/>
    <cellStyle name="Normal 22 10 3 3" xfId="31487"/>
    <cellStyle name="Normal 22 10 3 4" xfId="31488"/>
    <cellStyle name="Normal 22 10 3 5" xfId="31489"/>
    <cellStyle name="Normal 22 10 3 6" xfId="31490"/>
    <cellStyle name="Normal 22 10 4" xfId="31491"/>
    <cellStyle name="Normal 22 10 4 2" xfId="31492"/>
    <cellStyle name="Normal 22 10 4 3" xfId="31493"/>
    <cellStyle name="Normal 22 10 4 4" xfId="31494"/>
    <cellStyle name="Normal 22 10 5" xfId="31495"/>
    <cellStyle name="Normal 22 10 6" xfId="31496"/>
    <cellStyle name="Normal 22 10 7" xfId="31497"/>
    <cellStyle name="Normal 22 10 8" xfId="31498"/>
    <cellStyle name="Normal 22 11" xfId="31499"/>
    <cellStyle name="Normal 22 11 2" xfId="31500"/>
    <cellStyle name="Normal 22 11 2 2" xfId="31501"/>
    <cellStyle name="Normal 22 11 2 2 2" xfId="31502"/>
    <cellStyle name="Normal 22 11 2 2 3" xfId="31503"/>
    <cellStyle name="Normal 22 11 2 2 4" xfId="31504"/>
    <cellStyle name="Normal 22 11 2 3" xfId="31505"/>
    <cellStyle name="Normal 22 11 2 4" xfId="31506"/>
    <cellStyle name="Normal 22 11 2 5" xfId="31507"/>
    <cellStyle name="Normal 22 11 2 6" xfId="31508"/>
    <cellStyle name="Normal 22 11 3" xfId="31509"/>
    <cellStyle name="Normal 22 11 3 2" xfId="31510"/>
    <cellStyle name="Normal 22 11 3 3" xfId="31511"/>
    <cellStyle name="Normal 22 11 3 4" xfId="31512"/>
    <cellStyle name="Normal 22 11 4" xfId="31513"/>
    <cellStyle name="Normal 22 11 5" xfId="31514"/>
    <cellStyle name="Normal 22 11 6" xfId="31515"/>
    <cellStyle name="Normal 22 11 7" xfId="31516"/>
    <cellStyle name="Normal 22 12" xfId="31517"/>
    <cellStyle name="Normal 22 12 2" xfId="31518"/>
    <cellStyle name="Normal 22 12 2 2" xfId="31519"/>
    <cellStyle name="Normal 22 12 2 2 2" xfId="31520"/>
    <cellStyle name="Normal 22 12 2 2 3" xfId="31521"/>
    <cellStyle name="Normal 22 12 2 2 4" xfId="31522"/>
    <cellStyle name="Normal 22 12 2 3" xfId="31523"/>
    <cellStyle name="Normal 22 12 2 4" xfId="31524"/>
    <cellStyle name="Normal 22 12 2 5" xfId="31525"/>
    <cellStyle name="Normal 22 12 3" xfId="31526"/>
    <cellStyle name="Normal 22 12 3 2" xfId="31527"/>
    <cellStyle name="Normal 22 12 3 3" xfId="31528"/>
    <cellStyle name="Normal 22 12 3 4" xfId="31529"/>
    <cellStyle name="Normal 22 12 4" xfId="31530"/>
    <cellStyle name="Normal 22 12 5" xfId="31531"/>
    <cellStyle name="Normal 22 12 6" xfId="31532"/>
    <cellStyle name="Normal 22 13" xfId="31533"/>
    <cellStyle name="Normal 22 13 2" xfId="31534"/>
    <cellStyle name="Normal 22 13 2 2" xfId="31535"/>
    <cellStyle name="Normal 22 13 2 3" xfId="31536"/>
    <cellStyle name="Normal 22 13 2 4" xfId="31537"/>
    <cellStyle name="Normal 22 13 3" xfId="31538"/>
    <cellStyle name="Normal 22 13 4" xfId="31539"/>
    <cellStyle name="Normal 22 13 5" xfId="31540"/>
    <cellStyle name="Normal 22 13 6" xfId="31541"/>
    <cellStyle name="Normal 22 14" xfId="31542"/>
    <cellStyle name="Normal 22 14 2" xfId="31543"/>
    <cellStyle name="Normal 22 14 3" xfId="31544"/>
    <cellStyle name="Normal 22 14 4" xfId="31545"/>
    <cellStyle name="Normal 22 15" xfId="31546"/>
    <cellStyle name="Normal 22 16" xfId="31547"/>
    <cellStyle name="Normal 22 17" xfId="31548"/>
    <cellStyle name="Normal 22 18" xfId="31549"/>
    <cellStyle name="Normal 22 2" xfId="31550"/>
    <cellStyle name="Normal 22 2 10" xfId="31551"/>
    <cellStyle name="Normal 22 2 10 2" xfId="31552"/>
    <cellStyle name="Normal 22 2 10 3" xfId="31553"/>
    <cellStyle name="Normal 22 2 10 4" xfId="31554"/>
    <cellStyle name="Normal 22 2 11" xfId="31555"/>
    <cellStyle name="Normal 22 2 12" xfId="31556"/>
    <cellStyle name="Normal 22 2 13" xfId="31557"/>
    <cellStyle name="Normal 22 2 14" xfId="31558"/>
    <cellStyle name="Normal 22 2 2" xfId="31559"/>
    <cellStyle name="Normal 22 2 2 10" xfId="31560"/>
    <cellStyle name="Normal 22 2 2 11" xfId="31561"/>
    <cellStyle name="Normal 22 2 2 12" xfId="31562"/>
    <cellStyle name="Normal 22 2 2 2" xfId="31563"/>
    <cellStyle name="Normal 22 2 2 2 2" xfId="31564"/>
    <cellStyle name="Normal 22 2 2 2 2 2" xfId="31565"/>
    <cellStyle name="Normal 22 2 2 2 2 2 2" xfId="31566"/>
    <cellStyle name="Normal 22 2 2 2 2 2 2 2" xfId="31567"/>
    <cellStyle name="Normal 22 2 2 2 2 2 2 2 2" xfId="31568"/>
    <cellStyle name="Normal 22 2 2 2 2 2 2 2 3" xfId="31569"/>
    <cellStyle name="Normal 22 2 2 2 2 2 2 2 4" xfId="31570"/>
    <cellStyle name="Normal 22 2 2 2 2 2 2 3" xfId="31571"/>
    <cellStyle name="Normal 22 2 2 2 2 2 2 4" xfId="31572"/>
    <cellStyle name="Normal 22 2 2 2 2 2 2 5" xfId="31573"/>
    <cellStyle name="Normal 22 2 2 2 2 2 3" xfId="31574"/>
    <cellStyle name="Normal 22 2 2 2 2 2 3 2" xfId="31575"/>
    <cellStyle name="Normal 22 2 2 2 2 2 3 3" xfId="31576"/>
    <cellStyle name="Normal 22 2 2 2 2 2 3 4" xfId="31577"/>
    <cellStyle name="Normal 22 2 2 2 2 2 4" xfId="31578"/>
    <cellStyle name="Normal 22 2 2 2 2 2 5" xfId="31579"/>
    <cellStyle name="Normal 22 2 2 2 2 2 6" xfId="31580"/>
    <cellStyle name="Normal 22 2 2 2 2 3" xfId="31581"/>
    <cellStyle name="Normal 22 2 2 2 2 3 2" xfId="31582"/>
    <cellStyle name="Normal 22 2 2 2 2 3 2 2" xfId="31583"/>
    <cellStyle name="Normal 22 2 2 2 2 3 2 3" xfId="31584"/>
    <cellStyle name="Normal 22 2 2 2 2 3 2 4" xfId="31585"/>
    <cellStyle name="Normal 22 2 2 2 2 3 3" xfId="31586"/>
    <cellStyle name="Normal 22 2 2 2 2 3 4" xfId="31587"/>
    <cellStyle name="Normal 22 2 2 2 2 3 5" xfId="31588"/>
    <cellStyle name="Normal 22 2 2 2 2 3 6" xfId="31589"/>
    <cellStyle name="Normal 22 2 2 2 2 4" xfId="31590"/>
    <cellStyle name="Normal 22 2 2 2 2 4 2" xfId="31591"/>
    <cellStyle name="Normal 22 2 2 2 2 4 3" xfId="31592"/>
    <cellStyle name="Normal 22 2 2 2 2 4 4" xfId="31593"/>
    <cellStyle name="Normal 22 2 2 2 2 5" xfId="31594"/>
    <cellStyle name="Normal 22 2 2 2 2 6" xfId="31595"/>
    <cellStyle name="Normal 22 2 2 2 2 7" xfId="31596"/>
    <cellStyle name="Normal 22 2 2 2 2 8" xfId="31597"/>
    <cellStyle name="Normal 22 2 2 2 3" xfId="31598"/>
    <cellStyle name="Normal 22 2 2 2 3 2" xfId="31599"/>
    <cellStyle name="Normal 22 2 2 2 3 2 2" xfId="31600"/>
    <cellStyle name="Normal 22 2 2 2 3 2 2 2" xfId="31601"/>
    <cellStyle name="Normal 22 2 2 2 3 2 2 3" xfId="31602"/>
    <cellStyle name="Normal 22 2 2 2 3 2 2 4" xfId="31603"/>
    <cellStyle name="Normal 22 2 2 2 3 2 3" xfId="31604"/>
    <cellStyle name="Normal 22 2 2 2 3 2 4" xfId="31605"/>
    <cellStyle name="Normal 22 2 2 2 3 2 5" xfId="31606"/>
    <cellStyle name="Normal 22 2 2 2 3 3" xfId="31607"/>
    <cellStyle name="Normal 22 2 2 2 3 3 2" xfId="31608"/>
    <cellStyle name="Normal 22 2 2 2 3 3 3" xfId="31609"/>
    <cellStyle name="Normal 22 2 2 2 3 3 4" xfId="31610"/>
    <cellStyle name="Normal 22 2 2 2 3 4" xfId="31611"/>
    <cellStyle name="Normal 22 2 2 2 3 5" xfId="31612"/>
    <cellStyle name="Normal 22 2 2 2 3 6" xfId="31613"/>
    <cellStyle name="Normal 22 2 2 2 4" xfId="31614"/>
    <cellStyle name="Normal 22 2 2 2 4 2" xfId="31615"/>
    <cellStyle name="Normal 22 2 2 2 4 2 2" xfId="31616"/>
    <cellStyle name="Normal 22 2 2 2 4 2 3" xfId="31617"/>
    <cellStyle name="Normal 22 2 2 2 4 2 4" xfId="31618"/>
    <cellStyle name="Normal 22 2 2 2 4 3" xfId="31619"/>
    <cellStyle name="Normal 22 2 2 2 4 4" xfId="31620"/>
    <cellStyle name="Normal 22 2 2 2 4 5" xfId="31621"/>
    <cellStyle name="Normal 22 2 2 2 4 6" xfId="31622"/>
    <cellStyle name="Normal 22 2 2 2 5" xfId="31623"/>
    <cellStyle name="Normal 22 2 2 2 5 2" xfId="31624"/>
    <cellStyle name="Normal 22 2 2 2 5 3" xfId="31625"/>
    <cellStyle name="Normal 22 2 2 2 5 4" xfId="31626"/>
    <cellStyle name="Normal 22 2 2 2 6" xfId="31627"/>
    <cellStyle name="Normal 22 2 2 2 7" xfId="31628"/>
    <cellStyle name="Normal 22 2 2 2 8" xfId="31629"/>
    <cellStyle name="Normal 22 2 2 2 9" xfId="31630"/>
    <cellStyle name="Normal 22 2 2 3" xfId="31631"/>
    <cellStyle name="Normal 22 2 2 3 2" xfId="31632"/>
    <cellStyle name="Normal 22 2 2 3 2 2" xfId="31633"/>
    <cellStyle name="Normal 22 2 2 3 2 2 2" xfId="31634"/>
    <cellStyle name="Normal 22 2 2 3 2 2 2 2" xfId="31635"/>
    <cellStyle name="Normal 22 2 2 3 2 2 2 2 2" xfId="31636"/>
    <cellStyle name="Normal 22 2 2 3 2 2 2 2 3" xfId="31637"/>
    <cellStyle name="Normal 22 2 2 3 2 2 2 2 4" xfId="31638"/>
    <cellStyle name="Normal 22 2 2 3 2 2 2 3" xfId="31639"/>
    <cellStyle name="Normal 22 2 2 3 2 2 2 4" xfId="31640"/>
    <cellStyle name="Normal 22 2 2 3 2 2 2 5" xfId="31641"/>
    <cellStyle name="Normal 22 2 2 3 2 2 3" xfId="31642"/>
    <cellStyle name="Normal 22 2 2 3 2 2 3 2" xfId="31643"/>
    <cellStyle name="Normal 22 2 2 3 2 2 3 3" xfId="31644"/>
    <cellStyle name="Normal 22 2 2 3 2 2 3 4" xfId="31645"/>
    <cellStyle name="Normal 22 2 2 3 2 2 4" xfId="31646"/>
    <cellStyle name="Normal 22 2 2 3 2 2 5" xfId="31647"/>
    <cellStyle name="Normal 22 2 2 3 2 2 6" xfId="31648"/>
    <cellStyle name="Normal 22 2 2 3 2 3" xfId="31649"/>
    <cellStyle name="Normal 22 2 2 3 2 3 2" xfId="31650"/>
    <cellStyle name="Normal 22 2 2 3 2 3 2 2" xfId="31651"/>
    <cellStyle name="Normal 22 2 2 3 2 3 2 3" xfId="31652"/>
    <cellStyle name="Normal 22 2 2 3 2 3 2 4" xfId="31653"/>
    <cellStyle name="Normal 22 2 2 3 2 3 3" xfId="31654"/>
    <cellStyle name="Normal 22 2 2 3 2 3 4" xfId="31655"/>
    <cellStyle name="Normal 22 2 2 3 2 3 5" xfId="31656"/>
    <cellStyle name="Normal 22 2 2 3 2 3 6" xfId="31657"/>
    <cellStyle name="Normal 22 2 2 3 2 4" xfId="31658"/>
    <cellStyle name="Normal 22 2 2 3 2 4 2" xfId="31659"/>
    <cellStyle name="Normal 22 2 2 3 2 4 3" xfId="31660"/>
    <cellStyle name="Normal 22 2 2 3 2 4 4" xfId="31661"/>
    <cellStyle name="Normal 22 2 2 3 2 5" xfId="31662"/>
    <cellStyle name="Normal 22 2 2 3 2 6" xfId="31663"/>
    <cellStyle name="Normal 22 2 2 3 2 7" xfId="31664"/>
    <cellStyle name="Normal 22 2 2 3 2 8" xfId="31665"/>
    <cellStyle name="Normal 22 2 2 3 3" xfId="31666"/>
    <cellStyle name="Normal 22 2 2 3 3 2" xfId="31667"/>
    <cellStyle name="Normal 22 2 2 3 3 2 2" xfId="31668"/>
    <cellStyle name="Normal 22 2 2 3 3 2 2 2" xfId="31669"/>
    <cellStyle name="Normal 22 2 2 3 3 2 2 3" xfId="31670"/>
    <cellStyle name="Normal 22 2 2 3 3 2 2 4" xfId="31671"/>
    <cellStyle name="Normal 22 2 2 3 3 2 3" xfId="31672"/>
    <cellStyle name="Normal 22 2 2 3 3 2 4" xfId="31673"/>
    <cellStyle name="Normal 22 2 2 3 3 2 5" xfId="31674"/>
    <cellStyle name="Normal 22 2 2 3 3 3" xfId="31675"/>
    <cellStyle name="Normal 22 2 2 3 3 3 2" xfId="31676"/>
    <cellStyle name="Normal 22 2 2 3 3 3 3" xfId="31677"/>
    <cellStyle name="Normal 22 2 2 3 3 3 4" xfId="31678"/>
    <cellStyle name="Normal 22 2 2 3 3 4" xfId="31679"/>
    <cellStyle name="Normal 22 2 2 3 3 5" xfId="31680"/>
    <cellStyle name="Normal 22 2 2 3 3 6" xfId="31681"/>
    <cellStyle name="Normal 22 2 2 3 4" xfId="31682"/>
    <cellStyle name="Normal 22 2 2 3 4 2" xfId="31683"/>
    <cellStyle name="Normal 22 2 2 3 4 2 2" xfId="31684"/>
    <cellStyle name="Normal 22 2 2 3 4 2 3" xfId="31685"/>
    <cellStyle name="Normal 22 2 2 3 4 2 4" xfId="31686"/>
    <cellStyle name="Normal 22 2 2 3 4 3" xfId="31687"/>
    <cellStyle name="Normal 22 2 2 3 4 4" xfId="31688"/>
    <cellStyle name="Normal 22 2 2 3 4 5" xfId="31689"/>
    <cellStyle name="Normal 22 2 2 3 4 6" xfId="31690"/>
    <cellStyle name="Normal 22 2 2 3 5" xfId="31691"/>
    <cellStyle name="Normal 22 2 2 3 5 2" xfId="31692"/>
    <cellStyle name="Normal 22 2 2 3 5 3" xfId="31693"/>
    <cellStyle name="Normal 22 2 2 3 5 4" xfId="31694"/>
    <cellStyle name="Normal 22 2 2 3 6" xfId="31695"/>
    <cellStyle name="Normal 22 2 2 3 7" xfId="31696"/>
    <cellStyle name="Normal 22 2 2 3 8" xfId="31697"/>
    <cellStyle name="Normal 22 2 2 3 9" xfId="31698"/>
    <cellStyle name="Normal 22 2 2 4" xfId="31699"/>
    <cellStyle name="Normal 22 2 2 4 2" xfId="31700"/>
    <cellStyle name="Normal 22 2 2 4 2 2" xfId="31701"/>
    <cellStyle name="Normal 22 2 2 4 2 2 2" xfId="31702"/>
    <cellStyle name="Normal 22 2 2 4 2 2 2 2" xfId="31703"/>
    <cellStyle name="Normal 22 2 2 4 2 2 2 3" xfId="31704"/>
    <cellStyle name="Normal 22 2 2 4 2 2 2 4" xfId="31705"/>
    <cellStyle name="Normal 22 2 2 4 2 2 3" xfId="31706"/>
    <cellStyle name="Normal 22 2 2 4 2 2 4" xfId="31707"/>
    <cellStyle name="Normal 22 2 2 4 2 2 5" xfId="31708"/>
    <cellStyle name="Normal 22 2 2 4 2 3" xfId="31709"/>
    <cellStyle name="Normal 22 2 2 4 2 3 2" xfId="31710"/>
    <cellStyle name="Normal 22 2 2 4 2 3 3" xfId="31711"/>
    <cellStyle name="Normal 22 2 2 4 2 3 4" xfId="31712"/>
    <cellStyle name="Normal 22 2 2 4 2 4" xfId="31713"/>
    <cellStyle name="Normal 22 2 2 4 2 5" xfId="31714"/>
    <cellStyle name="Normal 22 2 2 4 2 6" xfId="31715"/>
    <cellStyle name="Normal 22 2 2 4 3" xfId="31716"/>
    <cellStyle name="Normal 22 2 2 4 3 2" xfId="31717"/>
    <cellStyle name="Normal 22 2 2 4 3 2 2" xfId="31718"/>
    <cellStyle name="Normal 22 2 2 4 3 2 3" xfId="31719"/>
    <cellStyle name="Normal 22 2 2 4 3 2 4" xfId="31720"/>
    <cellStyle name="Normal 22 2 2 4 3 3" xfId="31721"/>
    <cellStyle name="Normal 22 2 2 4 3 4" xfId="31722"/>
    <cellStyle name="Normal 22 2 2 4 3 5" xfId="31723"/>
    <cellStyle name="Normal 22 2 2 4 3 6" xfId="31724"/>
    <cellStyle name="Normal 22 2 2 4 4" xfId="31725"/>
    <cellStyle name="Normal 22 2 2 4 4 2" xfId="31726"/>
    <cellStyle name="Normal 22 2 2 4 4 3" xfId="31727"/>
    <cellStyle name="Normal 22 2 2 4 4 4" xfId="31728"/>
    <cellStyle name="Normal 22 2 2 4 5" xfId="31729"/>
    <cellStyle name="Normal 22 2 2 4 6" xfId="31730"/>
    <cellStyle name="Normal 22 2 2 4 7" xfId="31731"/>
    <cellStyle name="Normal 22 2 2 4 8" xfId="31732"/>
    <cellStyle name="Normal 22 2 2 5" xfId="31733"/>
    <cellStyle name="Normal 22 2 2 5 2" xfId="31734"/>
    <cellStyle name="Normal 22 2 2 5 2 2" xfId="31735"/>
    <cellStyle name="Normal 22 2 2 5 2 2 2" xfId="31736"/>
    <cellStyle name="Normal 22 2 2 5 2 2 3" xfId="31737"/>
    <cellStyle name="Normal 22 2 2 5 2 2 4" xfId="31738"/>
    <cellStyle name="Normal 22 2 2 5 2 3" xfId="31739"/>
    <cellStyle name="Normal 22 2 2 5 2 4" xfId="31740"/>
    <cellStyle name="Normal 22 2 2 5 2 5" xfId="31741"/>
    <cellStyle name="Normal 22 2 2 5 2 6" xfId="31742"/>
    <cellStyle name="Normal 22 2 2 5 3" xfId="31743"/>
    <cellStyle name="Normal 22 2 2 5 3 2" xfId="31744"/>
    <cellStyle name="Normal 22 2 2 5 3 3" xfId="31745"/>
    <cellStyle name="Normal 22 2 2 5 3 4" xfId="31746"/>
    <cellStyle name="Normal 22 2 2 5 4" xfId="31747"/>
    <cellStyle name="Normal 22 2 2 5 5" xfId="31748"/>
    <cellStyle name="Normal 22 2 2 5 6" xfId="31749"/>
    <cellStyle name="Normal 22 2 2 5 7" xfId="31750"/>
    <cellStyle name="Normal 22 2 2 6" xfId="31751"/>
    <cellStyle name="Normal 22 2 2 6 2" xfId="31752"/>
    <cellStyle name="Normal 22 2 2 6 2 2" xfId="31753"/>
    <cellStyle name="Normal 22 2 2 6 2 2 2" xfId="31754"/>
    <cellStyle name="Normal 22 2 2 6 2 2 3" xfId="31755"/>
    <cellStyle name="Normal 22 2 2 6 2 2 4" xfId="31756"/>
    <cellStyle name="Normal 22 2 2 6 2 3" xfId="31757"/>
    <cellStyle name="Normal 22 2 2 6 2 4" xfId="31758"/>
    <cellStyle name="Normal 22 2 2 6 2 5" xfId="31759"/>
    <cellStyle name="Normal 22 2 2 6 3" xfId="31760"/>
    <cellStyle name="Normal 22 2 2 6 3 2" xfId="31761"/>
    <cellStyle name="Normal 22 2 2 6 3 3" xfId="31762"/>
    <cellStyle name="Normal 22 2 2 6 3 4" xfId="31763"/>
    <cellStyle name="Normal 22 2 2 6 4" xfId="31764"/>
    <cellStyle name="Normal 22 2 2 6 5" xfId="31765"/>
    <cellStyle name="Normal 22 2 2 6 6" xfId="31766"/>
    <cellStyle name="Normal 22 2 2 7" xfId="31767"/>
    <cellStyle name="Normal 22 2 2 7 2" xfId="31768"/>
    <cellStyle name="Normal 22 2 2 7 2 2" xfId="31769"/>
    <cellStyle name="Normal 22 2 2 7 2 3" xfId="31770"/>
    <cellStyle name="Normal 22 2 2 7 2 4" xfId="31771"/>
    <cellStyle name="Normal 22 2 2 7 3" xfId="31772"/>
    <cellStyle name="Normal 22 2 2 7 4" xfId="31773"/>
    <cellStyle name="Normal 22 2 2 7 5" xfId="31774"/>
    <cellStyle name="Normal 22 2 2 7 6" xfId="31775"/>
    <cellStyle name="Normal 22 2 2 8" xfId="31776"/>
    <cellStyle name="Normal 22 2 2 8 2" xfId="31777"/>
    <cellStyle name="Normal 22 2 2 8 3" xfId="31778"/>
    <cellStyle name="Normal 22 2 2 8 4" xfId="31779"/>
    <cellStyle name="Normal 22 2 2 9" xfId="31780"/>
    <cellStyle name="Normal 22 2 3" xfId="31781"/>
    <cellStyle name="Normal 22 2 3 10" xfId="31782"/>
    <cellStyle name="Normal 22 2 3 2" xfId="31783"/>
    <cellStyle name="Normal 22 2 3 2 2" xfId="31784"/>
    <cellStyle name="Normal 22 2 3 2 2 2" xfId="31785"/>
    <cellStyle name="Normal 22 2 3 2 2 2 2" xfId="31786"/>
    <cellStyle name="Normal 22 2 3 2 2 2 2 2" xfId="31787"/>
    <cellStyle name="Normal 22 2 3 2 2 2 2 2 2" xfId="31788"/>
    <cellStyle name="Normal 22 2 3 2 2 2 2 2 3" xfId="31789"/>
    <cellStyle name="Normal 22 2 3 2 2 2 2 2 4" xfId="31790"/>
    <cellStyle name="Normal 22 2 3 2 2 2 2 3" xfId="31791"/>
    <cellStyle name="Normal 22 2 3 2 2 2 2 4" xfId="31792"/>
    <cellStyle name="Normal 22 2 3 2 2 2 2 5" xfId="31793"/>
    <cellStyle name="Normal 22 2 3 2 2 2 3" xfId="31794"/>
    <cellStyle name="Normal 22 2 3 2 2 2 3 2" xfId="31795"/>
    <cellStyle name="Normal 22 2 3 2 2 2 3 3" xfId="31796"/>
    <cellStyle name="Normal 22 2 3 2 2 2 3 4" xfId="31797"/>
    <cellStyle name="Normal 22 2 3 2 2 2 4" xfId="31798"/>
    <cellStyle name="Normal 22 2 3 2 2 2 5" xfId="31799"/>
    <cellStyle name="Normal 22 2 3 2 2 2 6" xfId="31800"/>
    <cellStyle name="Normal 22 2 3 2 2 3" xfId="31801"/>
    <cellStyle name="Normal 22 2 3 2 2 3 2" xfId="31802"/>
    <cellStyle name="Normal 22 2 3 2 2 3 2 2" xfId="31803"/>
    <cellStyle name="Normal 22 2 3 2 2 3 2 3" xfId="31804"/>
    <cellStyle name="Normal 22 2 3 2 2 3 2 4" xfId="31805"/>
    <cellStyle name="Normal 22 2 3 2 2 3 3" xfId="31806"/>
    <cellStyle name="Normal 22 2 3 2 2 3 4" xfId="31807"/>
    <cellStyle name="Normal 22 2 3 2 2 3 5" xfId="31808"/>
    <cellStyle name="Normal 22 2 3 2 2 3 6" xfId="31809"/>
    <cellStyle name="Normal 22 2 3 2 2 4" xfId="31810"/>
    <cellStyle name="Normal 22 2 3 2 2 4 2" xfId="31811"/>
    <cellStyle name="Normal 22 2 3 2 2 4 3" xfId="31812"/>
    <cellStyle name="Normal 22 2 3 2 2 4 4" xfId="31813"/>
    <cellStyle name="Normal 22 2 3 2 2 5" xfId="31814"/>
    <cellStyle name="Normal 22 2 3 2 2 6" xfId="31815"/>
    <cellStyle name="Normal 22 2 3 2 2 7" xfId="31816"/>
    <cellStyle name="Normal 22 2 3 2 2 8" xfId="31817"/>
    <cellStyle name="Normal 22 2 3 2 3" xfId="31818"/>
    <cellStyle name="Normal 22 2 3 2 3 2" xfId="31819"/>
    <cellStyle name="Normal 22 2 3 2 3 2 2" xfId="31820"/>
    <cellStyle name="Normal 22 2 3 2 3 2 2 2" xfId="31821"/>
    <cellStyle name="Normal 22 2 3 2 3 2 2 3" xfId="31822"/>
    <cellStyle name="Normal 22 2 3 2 3 2 2 4" xfId="31823"/>
    <cellStyle name="Normal 22 2 3 2 3 2 3" xfId="31824"/>
    <cellStyle name="Normal 22 2 3 2 3 2 4" xfId="31825"/>
    <cellStyle name="Normal 22 2 3 2 3 2 5" xfId="31826"/>
    <cellStyle name="Normal 22 2 3 2 3 3" xfId="31827"/>
    <cellStyle name="Normal 22 2 3 2 3 3 2" xfId="31828"/>
    <cellStyle name="Normal 22 2 3 2 3 3 3" xfId="31829"/>
    <cellStyle name="Normal 22 2 3 2 3 3 4" xfId="31830"/>
    <cellStyle name="Normal 22 2 3 2 3 4" xfId="31831"/>
    <cellStyle name="Normal 22 2 3 2 3 5" xfId="31832"/>
    <cellStyle name="Normal 22 2 3 2 3 6" xfId="31833"/>
    <cellStyle name="Normal 22 2 3 2 4" xfId="31834"/>
    <cellStyle name="Normal 22 2 3 2 4 2" xfId="31835"/>
    <cellStyle name="Normal 22 2 3 2 4 2 2" xfId="31836"/>
    <cellStyle name="Normal 22 2 3 2 4 2 3" xfId="31837"/>
    <cellStyle name="Normal 22 2 3 2 4 2 4" xfId="31838"/>
    <cellStyle name="Normal 22 2 3 2 4 3" xfId="31839"/>
    <cellStyle name="Normal 22 2 3 2 4 4" xfId="31840"/>
    <cellStyle name="Normal 22 2 3 2 4 5" xfId="31841"/>
    <cellStyle name="Normal 22 2 3 2 4 6" xfId="31842"/>
    <cellStyle name="Normal 22 2 3 2 5" xfId="31843"/>
    <cellStyle name="Normal 22 2 3 2 5 2" xfId="31844"/>
    <cellStyle name="Normal 22 2 3 2 5 3" xfId="31845"/>
    <cellStyle name="Normal 22 2 3 2 5 4" xfId="31846"/>
    <cellStyle name="Normal 22 2 3 2 6" xfId="31847"/>
    <cellStyle name="Normal 22 2 3 2 7" xfId="31848"/>
    <cellStyle name="Normal 22 2 3 2 8" xfId="31849"/>
    <cellStyle name="Normal 22 2 3 2 9" xfId="31850"/>
    <cellStyle name="Normal 22 2 3 3" xfId="31851"/>
    <cellStyle name="Normal 22 2 3 3 2" xfId="31852"/>
    <cellStyle name="Normal 22 2 3 3 2 2" xfId="31853"/>
    <cellStyle name="Normal 22 2 3 3 2 2 2" xfId="31854"/>
    <cellStyle name="Normal 22 2 3 3 2 2 2 2" xfId="31855"/>
    <cellStyle name="Normal 22 2 3 3 2 2 2 3" xfId="31856"/>
    <cellStyle name="Normal 22 2 3 3 2 2 2 4" xfId="31857"/>
    <cellStyle name="Normal 22 2 3 3 2 2 3" xfId="31858"/>
    <cellStyle name="Normal 22 2 3 3 2 2 4" xfId="31859"/>
    <cellStyle name="Normal 22 2 3 3 2 2 5" xfId="31860"/>
    <cellStyle name="Normal 22 2 3 3 2 3" xfId="31861"/>
    <cellStyle name="Normal 22 2 3 3 2 3 2" xfId="31862"/>
    <cellStyle name="Normal 22 2 3 3 2 3 3" xfId="31863"/>
    <cellStyle name="Normal 22 2 3 3 2 3 4" xfId="31864"/>
    <cellStyle name="Normal 22 2 3 3 2 4" xfId="31865"/>
    <cellStyle name="Normal 22 2 3 3 2 5" xfId="31866"/>
    <cellStyle name="Normal 22 2 3 3 2 6" xfId="31867"/>
    <cellStyle name="Normal 22 2 3 3 3" xfId="31868"/>
    <cellStyle name="Normal 22 2 3 3 3 2" xfId="31869"/>
    <cellStyle name="Normal 22 2 3 3 3 2 2" xfId="31870"/>
    <cellStyle name="Normal 22 2 3 3 3 2 3" xfId="31871"/>
    <cellStyle name="Normal 22 2 3 3 3 2 4" xfId="31872"/>
    <cellStyle name="Normal 22 2 3 3 3 3" xfId="31873"/>
    <cellStyle name="Normal 22 2 3 3 3 4" xfId="31874"/>
    <cellStyle name="Normal 22 2 3 3 3 5" xfId="31875"/>
    <cellStyle name="Normal 22 2 3 3 3 6" xfId="31876"/>
    <cellStyle name="Normal 22 2 3 3 4" xfId="31877"/>
    <cellStyle name="Normal 22 2 3 3 4 2" xfId="31878"/>
    <cellStyle name="Normal 22 2 3 3 4 3" xfId="31879"/>
    <cellStyle name="Normal 22 2 3 3 4 4" xfId="31880"/>
    <cellStyle name="Normal 22 2 3 3 5" xfId="31881"/>
    <cellStyle name="Normal 22 2 3 3 6" xfId="31882"/>
    <cellStyle name="Normal 22 2 3 3 7" xfId="31883"/>
    <cellStyle name="Normal 22 2 3 3 8" xfId="31884"/>
    <cellStyle name="Normal 22 2 3 4" xfId="31885"/>
    <cellStyle name="Normal 22 2 3 4 2" xfId="31886"/>
    <cellStyle name="Normal 22 2 3 4 2 2" xfId="31887"/>
    <cellStyle name="Normal 22 2 3 4 2 2 2" xfId="31888"/>
    <cellStyle name="Normal 22 2 3 4 2 2 3" xfId="31889"/>
    <cellStyle name="Normal 22 2 3 4 2 2 4" xfId="31890"/>
    <cellStyle name="Normal 22 2 3 4 2 3" xfId="31891"/>
    <cellStyle name="Normal 22 2 3 4 2 4" xfId="31892"/>
    <cellStyle name="Normal 22 2 3 4 2 5" xfId="31893"/>
    <cellStyle name="Normal 22 2 3 4 3" xfId="31894"/>
    <cellStyle name="Normal 22 2 3 4 3 2" xfId="31895"/>
    <cellStyle name="Normal 22 2 3 4 3 3" xfId="31896"/>
    <cellStyle name="Normal 22 2 3 4 3 4" xfId="31897"/>
    <cellStyle name="Normal 22 2 3 4 4" xfId="31898"/>
    <cellStyle name="Normal 22 2 3 4 5" xfId="31899"/>
    <cellStyle name="Normal 22 2 3 4 6" xfId="31900"/>
    <cellStyle name="Normal 22 2 3 5" xfId="31901"/>
    <cellStyle name="Normal 22 2 3 5 2" xfId="31902"/>
    <cellStyle name="Normal 22 2 3 5 2 2" xfId="31903"/>
    <cellStyle name="Normal 22 2 3 5 2 3" xfId="31904"/>
    <cellStyle name="Normal 22 2 3 5 2 4" xfId="31905"/>
    <cellStyle name="Normal 22 2 3 5 3" xfId="31906"/>
    <cellStyle name="Normal 22 2 3 5 4" xfId="31907"/>
    <cellStyle name="Normal 22 2 3 5 5" xfId="31908"/>
    <cellStyle name="Normal 22 2 3 5 6" xfId="31909"/>
    <cellStyle name="Normal 22 2 3 6" xfId="31910"/>
    <cellStyle name="Normal 22 2 3 6 2" xfId="31911"/>
    <cellStyle name="Normal 22 2 3 6 3" xfId="31912"/>
    <cellStyle name="Normal 22 2 3 6 4" xfId="31913"/>
    <cellStyle name="Normal 22 2 3 7" xfId="31914"/>
    <cellStyle name="Normal 22 2 3 8" xfId="31915"/>
    <cellStyle name="Normal 22 2 3 9" xfId="31916"/>
    <cellStyle name="Normal 22 2 4" xfId="31917"/>
    <cellStyle name="Normal 22 2 4 2" xfId="31918"/>
    <cellStyle name="Normal 22 2 4 2 2" xfId="31919"/>
    <cellStyle name="Normal 22 2 4 2 2 2" xfId="31920"/>
    <cellStyle name="Normal 22 2 4 2 2 2 2" xfId="31921"/>
    <cellStyle name="Normal 22 2 4 2 2 2 2 2" xfId="31922"/>
    <cellStyle name="Normal 22 2 4 2 2 2 2 3" xfId="31923"/>
    <cellStyle name="Normal 22 2 4 2 2 2 2 4" xfId="31924"/>
    <cellStyle name="Normal 22 2 4 2 2 2 3" xfId="31925"/>
    <cellStyle name="Normal 22 2 4 2 2 2 4" xfId="31926"/>
    <cellStyle name="Normal 22 2 4 2 2 2 5" xfId="31927"/>
    <cellStyle name="Normal 22 2 4 2 2 3" xfId="31928"/>
    <cellStyle name="Normal 22 2 4 2 2 3 2" xfId="31929"/>
    <cellStyle name="Normal 22 2 4 2 2 3 3" xfId="31930"/>
    <cellStyle name="Normal 22 2 4 2 2 3 4" xfId="31931"/>
    <cellStyle name="Normal 22 2 4 2 2 4" xfId="31932"/>
    <cellStyle name="Normal 22 2 4 2 2 5" xfId="31933"/>
    <cellStyle name="Normal 22 2 4 2 2 6" xfId="31934"/>
    <cellStyle name="Normal 22 2 4 2 3" xfId="31935"/>
    <cellStyle name="Normal 22 2 4 2 3 2" xfId="31936"/>
    <cellStyle name="Normal 22 2 4 2 3 2 2" xfId="31937"/>
    <cellStyle name="Normal 22 2 4 2 3 2 3" xfId="31938"/>
    <cellStyle name="Normal 22 2 4 2 3 2 4" xfId="31939"/>
    <cellStyle name="Normal 22 2 4 2 3 3" xfId="31940"/>
    <cellStyle name="Normal 22 2 4 2 3 4" xfId="31941"/>
    <cellStyle name="Normal 22 2 4 2 3 5" xfId="31942"/>
    <cellStyle name="Normal 22 2 4 2 3 6" xfId="31943"/>
    <cellStyle name="Normal 22 2 4 2 4" xfId="31944"/>
    <cellStyle name="Normal 22 2 4 2 4 2" xfId="31945"/>
    <cellStyle name="Normal 22 2 4 2 4 3" xfId="31946"/>
    <cellStyle name="Normal 22 2 4 2 4 4" xfId="31947"/>
    <cellStyle name="Normal 22 2 4 2 5" xfId="31948"/>
    <cellStyle name="Normal 22 2 4 2 6" xfId="31949"/>
    <cellStyle name="Normal 22 2 4 2 7" xfId="31950"/>
    <cellStyle name="Normal 22 2 4 2 8" xfId="31951"/>
    <cellStyle name="Normal 22 2 4 3" xfId="31952"/>
    <cellStyle name="Normal 22 2 4 3 2" xfId="31953"/>
    <cellStyle name="Normal 22 2 4 3 2 2" xfId="31954"/>
    <cellStyle name="Normal 22 2 4 3 2 2 2" xfId="31955"/>
    <cellStyle name="Normal 22 2 4 3 2 2 3" xfId="31956"/>
    <cellStyle name="Normal 22 2 4 3 2 2 4" xfId="31957"/>
    <cellStyle name="Normal 22 2 4 3 2 3" xfId="31958"/>
    <cellStyle name="Normal 22 2 4 3 2 4" xfId="31959"/>
    <cellStyle name="Normal 22 2 4 3 2 5" xfId="31960"/>
    <cellStyle name="Normal 22 2 4 3 3" xfId="31961"/>
    <cellStyle name="Normal 22 2 4 3 3 2" xfId="31962"/>
    <cellStyle name="Normal 22 2 4 3 3 3" xfId="31963"/>
    <cellStyle name="Normal 22 2 4 3 3 4" xfId="31964"/>
    <cellStyle name="Normal 22 2 4 3 4" xfId="31965"/>
    <cellStyle name="Normal 22 2 4 3 5" xfId="31966"/>
    <cellStyle name="Normal 22 2 4 3 6" xfId="31967"/>
    <cellStyle name="Normal 22 2 4 4" xfId="31968"/>
    <cellStyle name="Normal 22 2 4 4 2" xfId="31969"/>
    <cellStyle name="Normal 22 2 4 4 2 2" xfId="31970"/>
    <cellStyle name="Normal 22 2 4 4 2 3" xfId="31971"/>
    <cellStyle name="Normal 22 2 4 4 2 4" xfId="31972"/>
    <cellStyle name="Normal 22 2 4 4 3" xfId="31973"/>
    <cellStyle name="Normal 22 2 4 4 4" xfId="31974"/>
    <cellStyle name="Normal 22 2 4 4 5" xfId="31975"/>
    <cellStyle name="Normal 22 2 4 4 6" xfId="31976"/>
    <cellStyle name="Normal 22 2 4 5" xfId="31977"/>
    <cellStyle name="Normal 22 2 4 5 2" xfId="31978"/>
    <cellStyle name="Normal 22 2 4 5 3" xfId="31979"/>
    <cellStyle name="Normal 22 2 4 5 4" xfId="31980"/>
    <cellStyle name="Normal 22 2 4 6" xfId="31981"/>
    <cellStyle name="Normal 22 2 4 7" xfId="31982"/>
    <cellStyle name="Normal 22 2 4 8" xfId="31983"/>
    <cellStyle name="Normal 22 2 4 9" xfId="31984"/>
    <cellStyle name="Normal 22 2 5" xfId="31985"/>
    <cellStyle name="Normal 22 2 5 2" xfId="31986"/>
    <cellStyle name="Normal 22 2 5 2 2" xfId="31987"/>
    <cellStyle name="Normal 22 2 5 2 2 2" xfId="31988"/>
    <cellStyle name="Normal 22 2 5 2 2 2 2" xfId="31989"/>
    <cellStyle name="Normal 22 2 5 2 2 2 2 2" xfId="31990"/>
    <cellStyle name="Normal 22 2 5 2 2 2 2 3" xfId="31991"/>
    <cellStyle name="Normal 22 2 5 2 2 2 2 4" xfId="31992"/>
    <cellStyle name="Normal 22 2 5 2 2 2 3" xfId="31993"/>
    <cellStyle name="Normal 22 2 5 2 2 2 4" xfId="31994"/>
    <cellStyle name="Normal 22 2 5 2 2 2 5" xfId="31995"/>
    <cellStyle name="Normal 22 2 5 2 2 3" xfId="31996"/>
    <cellStyle name="Normal 22 2 5 2 2 3 2" xfId="31997"/>
    <cellStyle name="Normal 22 2 5 2 2 3 3" xfId="31998"/>
    <cellStyle name="Normal 22 2 5 2 2 3 4" xfId="31999"/>
    <cellStyle name="Normal 22 2 5 2 2 4" xfId="32000"/>
    <cellStyle name="Normal 22 2 5 2 2 5" xfId="32001"/>
    <cellStyle name="Normal 22 2 5 2 2 6" xfId="32002"/>
    <cellStyle name="Normal 22 2 5 2 3" xfId="32003"/>
    <cellStyle name="Normal 22 2 5 2 3 2" xfId="32004"/>
    <cellStyle name="Normal 22 2 5 2 3 2 2" xfId="32005"/>
    <cellStyle name="Normal 22 2 5 2 3 2 3" xfId="32006"/>
    <cellStyle name="Normal 22 2 5 2 3 2 4" xfId="32007"/>
    <cellStyle name="Normal 22 2 5 2 3 3" xfId="32008"/>
    <cellStyle name="Normal 22 2 5 2 3 4" xfId="32009"/>
    <cellStyle name="Normal 22 2 5 2 3 5" xfId="32010"/>
    <cellStyle name="Normal 22 2 5 2 3 6" xfId="32011"/>
    <cellStyle name="Normal 22 2 5 2 4" xfId="32012"/>
    <cellStyle name="Normal 22 2 5 2 4 2" xfId="32013"/>
    <cellStyle name="Normal 22 2 5 2 4 3" xfId="32014"/>
    <cellStyle name="Normal 22 2 5 2 4 4" xfId="32015"/>
    <cellStyle name="Normal 22 2 5 2 5" xfId="32016"/>
    <cellStyle name="Normal 22 2 5 2 6" xfId="32017"/>
    <cellStyle name="Normal 22 2 5 2 7" xfId="32018"/>
    <cellStyle name="Normal 22 2 5 2 8" xfId="32019"/>
    <cellStyle name="Normal 22 2 5 3" xfId="32020"/>
    <cellStyle name="Normal 22 2 5 3 2" xfId="32021"/>
    <cellStyle name="Normal 22 2 5 3 2 2" xfId="32022"/>
    <cellStyle name="Normal 22 2 5 3 2 2 2" xfId="32023"/>
    <cellStyle name="Normal 22 2 5 3 2 2 3" xfId="32024"/>
    <cellStyle name="Normal 22 2 5 3 2 2 4" xfId="32025"/>
    <cellStyle name="Normal 22 2 5 3 2 3" xfId="32026"/>
    <cellStyle name="Normal 22 2 5 3 2 4" xfId="32027"/>
    <cellStyle name="Normal 22 2 5 3 2 5" xfId="32028"/>
    <cellStyle name="Normal 22 2 5 3 3" xfId="32029"/>
    <cellStyle name="Normal 22 2 5 3 3 2" xfId="32030"/>
    <cellStyle name="Normal 22 2 5 3 3 3" xfId="32031"/>
    <cellStyle name="Normal 22 2 5 3 3 4" xfId="32032"/>
    <cellStyle name="Normal 22 2 5 3 4" xfId="32033"/>
    <cellStyle name="Normal 22 2 5 3 5" xfId="32034"/>
    <cellStyle name="Normal 22 2 5 3 6" xfId="32035"/>
    <cellStyle name="Normal 22 2 5 4" xfId="32036"/>
    <cellStyle name="Normal 22 2 5 4 2" xfId="32037"/>
    <cellStyle name="Normal 22 2 5 4 2 2" xfId="32038"/>
    <cellStyle name="Normal 22 2 5 4 2 3" xfId="32039"/>
    <cellStyle name="Normal 22 2 5 4 2 4" xfId="32040"/>
    <cellStyle name="Normal 22 2 5 4 3" xfId="32041"/>
    <cellStyle name="Normal 22 2 5 4 4" xfId="32042"/>
    <cellStyle name="Normal 22 2 5 4 5" xfId="32043"/>
    <cellStyle name="Normal 22 2 5 4 6" xfId="32044"/>
    <cellStyle name="Normal 22 2 5 5" xfId="32045"/>
    <cellStyle name="Normal 22 2 5 5 2" xfId="32046"/>
    <cellStyle name="Normal 22 2 5 5 3" xfId="32047"/>
    <cellStyle name="Normal 22 2 5 5 4" xfId="32048"/>
    <cellStyle name="Normal 22 2 5 6" xfId="32049"/>
    <cellStyle name="Normal 22 2 5 7" xfId="32050"/>
    <cellStyle name="Normal 22 2 5 8" xfId="32051"/>
    <cellStyle name="Normal 22 2 5 9" xfId="32052"/>
    <cellStyle name="Normal 22 2 6" xfId="32053"/>
    <cellStyle name="Normal 22 2 6 2" xfId="32054"/>
    <cellStyle name="Normal 22 2 6 2 2" xfId="32055"/>
    <cellStyle name="Normal 22 2 6 2 2 2" xfId="32056"/>
    <cellStyle name="Normal 22 2 6 2 2 2 2" xfId="32057"/>
    <cellStyle name="Normal 22 2 6 2 2 2 3" xfId="32058"/>
    <cellStyle name="Normal 22 2 6 2 2 2 4" xfId="32059"/>
    <cellStyle name="Normal 22 2 6 2 2 3" xfId="32060"/>
    <cellStyle name="Normal 22 2 6 2 2 4" xfId="32061"/>
    <cellStyle name="Normal 22 2 6 2 2 5" xfId="32062"/>
    <cellStyle name="Normal 22 2 6 2 3" xfId="32063"/>
    <cellStyle name="Normal 22 2 6 2 3 2" xfId="32064"/>
    <cellStyle name="Normal 22 2 6 2 3 3" xfId="32065"/>
    <cellStyle name="Normal 22 2 6 2 3 4" xfId="32066"/>
    <cellStyle name="Normal 22 2 6 2 4" xfId="32067"/>
    <cellStyle name="Normal 22 2 6 2 5" xfId="32068"/>
    <cellStyle name="Normal 22 2 6 2 6" xfId="32069"/>
    <cellStyle name="Normal 22 2 6 3" xfId="32070"/>
    <cellStyle name="Normal 22 2 6 3 2" xfId="32071"/>
    <cellStyle name="Normal 22 2 6 3 2 2" xfId="32072"/>
    <cellStyle name="Normal 22 2 6 3 2 3" xfId="32073"/>
    <cellStyle name="Normal 22 2 6 3 2 4" xfId="32074"/>
    <cellStyle name="Normal 22 2 6 3 3" xfId="32075"/>
    <cellStyle name="Normal 22 2 6 3 4" xfId="32076"/>
    <cellStyle name="Normal 22 2 6 3 5" xfId="32077"/>
    <cellStyle name="Normal 22 2 6 3 6" xfId="32078"/>
    <cellStyle name="Normal 22 2 6 4" xfId="32079"/>
    <cellStyle name="Normal 22 2 6 4 2" xfId="32080"/>
    <cellStyle name="Normal 22 2 6 4 3" xfId="32081"/>
    <cellStyle name="Normal 22 2 6 4 4" xfId="32082"/>
    <cellStyle name="Normal 22 2 6 5" xfId="32083"/>
    <cellStyle name="Normal 22 2 6 6" xfId="32084"/>
    <cellStyle name="Normal 22 2 6 7" xfId="32085"/>
    <cellStyle name="Normal 22 2 6 8" xfId="32086"/>
    <cellStyle name="Normal 22 2 7" xfId="32087"/>
    <cellStyle name="Normal 22 2 7 2" xfId="32088"/>
    <cellStyle name="Normal 22 2 7 2 2" xfId="32089"/>
    <cellStyle name="Normal 22 2 7 2 2 2" xfId="32090"/>
    <cellStyle name="Normal 22 2 7 2 2 3" xfId="32091"/>
    <cellStyle name="Normal 22 2 7 2 2 4" xfId="32092"/>
    <cellStyle name="Normal 22 2 7 2 3" xfId="32093"/>
    <cellStyle name="Normal 22 2 7 2 4" xfId="32094"/>
    <cellStyle name="Normal 22 2 7 2 5" xfId="32095"/>
    <cellStyle name="Normal 22 2 7 2 6" xfId="32096"/>
    <cellStyle name="Normal 22 2 7 3" xfId="32097"/>
    <cellStyle name="Normal 22 2 7 3 2" xfId="32098"/>
    <cellStyle name="Normal 22 2 7 3 3" xfId="32099"/>
    <cellStyle name="Normal 22 2 7 3 4" xfId="32100"/>
    <cellStyle name="Normal 22 2 7 4" xfId="32101"/>
    <cellStyle name="Normal 22 2 7 5" xfId="32102"/>
    <cellStyle name="Normal 22 2 7 6" xfId="32103"/>
    <cellStyle name="Normal 22 2 7 7" xfId="32104"/>
    <cellStyle name="Normal 22 2 8" xfId="32105"/>
    <cellStyle name="Normal 22 2 8 2" xfId="32106"/>
    <cellStyle name="Normal 22 2 8 2 2" xfId="32107"/>
    <cellStyle name="Normal 22 2 8 2 2 2" xfId="32108"/>
    <cellStyle name="Normal 22 2 8 2 2 3" xfId="32109"/>
    <cellStyle name="Normal 22 2 8 2 2 4" xfId="32110"/>
    <cellStyle name="Normal 22 2 8 2 3" xfId="32111"/>
    <cellStyle name="Normal 22 2 8 2 4" xfId="32112"/>
    <cellStyle name="Normal 22 2 8 2 5" xfId="32113"/>
    <cellStyle name="Normal 22 2 8 3" xfId="32114"/>
    <cellStyle name="Normal 22 2 8 3 2" xfId="32115"/>
    <cellStyle name="Normal 22 2 8 3 3" xfId="32116"/>
    <cellStyle name="Normal 22 2 8 3 4" xfId="32117"/>
    <cellStyle name="Normal 22 2 8 4" xfId="32118"/>
    <cellStyle name="Normal 22 2 8 5" xfId="32119"/>
    <cellStyle name="Normal 22 2 8 6" xfId="32120"/>
    <cellStyle name="Normal 22 2 9" xfId="32121"/>
    <cellStyle name="Normal 22 2 9 2" xfId="32122"/>
    <cellStyle name="Normal 22 2 9 2 2" xfId="32123"/>
    <cellStyle name="Normal 22 2 9 2 3" xfId="32124"/>
    <cellStyle name="Normal 22 2 9 2 4" xfId="32125"/>
    <cellStyle name="Normal 22 2 9 3" xfId="32126"/>
    <cellStyle name="Normal 22 2 9 4" xfId="32127"/>
    <cellStyle name="Normal 22 2 9 5" xfId="32128"/>
    <cellStyle name="Normal 22 2 9 6" xfId="32129"/>
    <cellStyle name="Normal 22 2_Rec Tributaria" xfId="32130"/>
    <cellStyle name="Normal 22 3" xfId="32131"/>
    <cellStyle name="Normal 22 3 10" xfId="32132"/>
    <cellStyle name="Normal 22 3 11" xfId="32133"/>
    <cellStyle name="Normal 22 3 12" xfId="32134"/>
    <cellStyle name="Normal 22 3 2" xfId="32135"/>
    <cellStyle name="Normal 22 3 2 2" xfId="32136"/>
    <cellStyle name="Normal 22 3 2 2 2" xfId="32137"/>
    <cellStyle name="Normal 22 3 2 2 2 2" xfId="32138"/>
    <cellStyle name="Normal 22 3 2 2 2 2 2" xfId="32139"/>
    <cellStyle name="Normal 22 3 2 2 2 2 2 2" xfId="32140"/>
    <cellStyle name="Normal 22 3 2 2 2 2 2 3" xfId="32141"/>
    <cellStyle name="Normal 22 3 2 2 2 2 2 4" xfId="32142"/>
    <cellStyle name="Normal 22 3 2 2 2 2 3" xfId="32143"/>
    <cellStyle name="Normal 22 3 2 2 2 2 4" xfId="32144"/>
    <cellStyle name="Normal 22 3 2 2 2 2 5" xfId="32145"/>
    <cellStyle name="Normal 22 3 2 2 2 3" xfId="32146"/>
    <cellStyle name="Normal 22 3 2 2 2 3 2" xfId="32147"/>
    <cellStyle name="Normal 22 3 2 2 2 3 3" xfId="32148"/>
    <cellStyle name="Normal 22 3 2 2 2 3 4" xfId="32149"/>
    <cellStyle name="Normal 22 3 2 2 2 4" xfId="32150"/>
    <cellStyle name="Normal 22 3 2 2 2 5" xfId="32151"/>
    <cellStyle name="Normal 22 3 2 2 2 6" xfId="32152"/>
    <cellStyle name="Normal 22 3 2 2 3" xfId="32153"/>
    <cellStyle name="Normal 22 3 2 2 3 2" xfId="32154"/>
    <cellStyle name="Normal 22 3 2 2 3 2 2" xfId="32155"/>
    <cellStyle name="Normal 22 3 2 2 3 2 3" xfId="32156"/>
    <cellStyle name="Normal 22 3 2 2 3 2 4" xfId="32157"/>
    <cellStyle name="Normal 22 3 2 2 3 3" xfId="32158"/>
    <cellStyle name="Normal 22 3 2 2 3 4" xfId="32159"/>
    <cellStyle name="Normal 22 3 2 2 3 5" xfId="32160"/>
    <cellStyle name="Normal 22 3 2 2 3 6" xfId="32161"/>
    <cellStyle name="Normal 22 3 2 2 4" xfId="32162"/>
    <cellStyle name="Normal 22 3 2 2 4 2" xfId="32163"/>
    <cellStyle name="Normal 22 3 2 2 4 3" xfId="32164"/>
    <cellStyle name="Normal 22 3 2 2 4 4" xfId="32165"/>
    <cellStyle name="Normal 22 3 2 2 5" xfId="32166"/>
    <cellStyle name="Normal 22 3 2 2 6" xfId="32167"/>
    <cellStyle name="Normal 22 3 2 2 7" xfId="32168"/>
    <cellStyle name="Normal 22 3 2 2 8" xfId="32169"/>
    <cellStyle name="Normal 22 3 2 3" xfId="32170"/>
    <cellStyle name="Normal 22 3 2 3 2" xfId="32171"/>
    <cellStyle name="Normal 22 3 2 3 2 2" xfId="32172"/>
    <cellStyle name="Normal 22 3 2 3 2 2 2" xfId="32173"/>
    <cellStyle name="Normal 22 3 2 3 2 2 3" xfId="32174"/>
    <cellStyle name="Normal 22 3 2 3 2 2 4" xfId="32175"/>
    <cellStyle name="Normal 22 3 2 3 2 3" xfId="32176"/>
    <cellStyle name="Normal 22 3 2 3 2 4" xfId="32177"/>
    <cellStyle name="Normal 22 3 2 3 2 5" xfId="32178"/>
    <cellStyle name="Normal 22 3 2 3 3" xfId="32179"/>
    <cellStyle name="Normal 22 3 2 3 3 2" xfId="32180"/>
    <cellStyle name="Normal 22 3 2 3 3 3" xfId="32181"/>
    <cellStyle name="Normal 22 3 2 3 3 4" xfId="32182"/>
    <cellStyle name="Normal 22 3 2 3 4" xfId="32183"/>
    <cellStyle name="Normal 22 3 2 3 5" xfId="32184"/>
    <cellStyle name="Normal 22 3 2 3 6" xfId="32185"/>
    <cellStyle name="Normal 22 3 2 4" xfId="32186"/>
    <cellStyle name="Normal 22 3 2 4 2" xfId="32187"/>
    <cellStyle name="Normal 22 3 2 4 2 2" xfId="32188"/>
    <cellStyle name="Normal 22 3 2 4 2 3" xfId="32189"/>
    <cellStyle name="Normal 22 3 2 4 2 4" xfId="32190"/>
    <cellStyle name="Normal 22 3 2 4 3" xfId="32191"/>
    <cellStyle name="Normal 22 3 2 4 4" xfId="32192"/>
    <cellStyle name="Normal 22 3 2 4 5" xfId="32193"/>
    <cellStyle name="Normal 22 3 2 4 6" xfId="32194"/>
    <cellStyle name="Normal 22 3 2 5" xfId="32195"/>
    <cellStyle name="Normal 22 3 2 5 2" xfId="32196"/>
    <cellStyle name="Normal 22 3 2 5 3" xfId="32197"/>
    <cellStyle name="Normal 22 3 2 5 4" xfId="32198"/>
    <cellStyle name="Normal 22 3 2 6" xfId="32199"/>
    <cellStyle name="Normal 22 3 2 7" xfId="32200"/>
    <cellStyle name="Normal 22 3 2 8" xfId="32201"/>
    <cellStyle name="Normal 22 3 2 9" xfId="32202"/>
    <cellStyle name="Normal 22 3 3" xfId="32203"/>
    <cellStyle name="Normal 22 3 3 2" xfId="32204"/>
    <cellStyle name="Normal 22 3 3 2 2" xfId="32205"/>
    <cellStyle name="Normal 22 3 3 2 2 2" xfId="32206"/>
    <cellStyle name="Normal 22 3 3 2 2 2 2" xfId="32207"/>
    <cellStyle name="Normal 22 3 3 2 2 2 2 2" xfId="32208"/>
    <cellStyle name="Normal 22 3 3 2 2 2 2 3" xfId="32209"/>
    <cellStyle name="Normal 22 3 3 2 2 2 2 4" xfId="32210"/>
    <cellStyle name="Normal 22 3 3 2 2 2 3" xfId="32211"/>
    <cellStyle name="Normal 22 3 3 2 2 2 4" xfId="32212"/>
    <cellStyle name="Normal 22 3 3 2 2 2 5" xfId="32213"/>
    <cellStyle name="Normal 22 3 3 2 2 3" xfId="32214"/>
    <cellStyle name="Normal 22 3 3 2 2 3 2" xfId="32215"/>
    <cellStyle name="Normal 22 3 3 2 2 3 3" xfId="32216"/>
    <cellStyle name="Normal 22 3 3 2 2 3 4" xfId="32217"/>
    <cellStyle name="Normal 22 3 3 2 2 4" xfId="32218"/>
    <cellStyle name="Normal 22 3 3 2 2 5" xfId="32219"/>
    <cellStyle name="Normal 22 3 3 2 2 6" xfId="32220"/>
    <cellStyle name="Normal 22 3 3 2 3" xfId="32221"/>
    <cellStyle name="Normal 22 3 3 2 3 2" xfId="32222"/>
    <cellStyle name="Normal 22 3 3 2 3 2 2" xfId="32223"/>
    <cellStyle name="Normal 22 3 3 2 3 2 3" xfId="32224"/>
    <cellStyle name="Normal 22 3 3 2 3 2 4" xfId="32225"/>
    <cellStyle name="Normal 22 3 3 2 3 3" xfId="32226"/>
    <cellStyle name="Normal 22 3 3 2 3 4" xfId="32227"/>
    <cellStyle name="Normal 22 3 3 2 3 5" xfId="32228"/>
    <cellStyle name="Normal 22 3 3 2 3 6" xfId="32229"/>
    <cellStyle name="Normal 22 3 3 2 4" xfId="32230"/>
    <cellStyle name="Normal 22 3 3 2 4 2" xfId="32231"/>
    <cellStyle name="Normal 22 3 3 2 4 3" xfId="32232"/>
    <cellStyle name="Normal 22 3 3 2 4 4" xfId="32233"/>
    <cellStyle name="Normal 22 3 3 2 5" xfId="32234"/>
    <cellStyle name="Normal 22 3 3 2 6" xfId="32235"/>
    <cellStyle name="Normal 22 3 3 2 7" xfId="32236"/>
    <cellStyle name="Normal 22 3 3 2 8" xfId="32237"/>
    <cellStyle name="Normal 22 3 3 3" xfId="32238"/>
    <cellStyle name="Normal 22 3 3 3 2" xfId="32239"/>
    <cellStyle name="Normal 22 3 3 3 2 2" xfId="32240"/>
    <cellStyle name="Normal 22 3 3 3 2 2 2" xfId="32241"/>
    <cellStyle name="Normal 22 3 3 3 2 2 3" xfId="32242"/>
    <cellStyle name="Normal 22 3 3 3 2 2 4" xfId="32243"/>
    <cellStyle name="Normal 22 3 3 3 2 3" xfId="32244"/>
    <cellStyle name="Normal 22 3 3 3 2 4" xfId="32245"/>
    <cellStyle name="Normal 22 3 3 3 2 5" xfId="32246"/>
    <cellStyle name="Normal 22 3 3 3 3" xfId="32247"/>
    <cellStyle name="Normal 22 3 3 3 3 2" xfId="32248"/>
    <cellStyle name="Normal 22 3 3 3 3 3" xfId="32249"/>
    <cellStyle name="Normal 22 3 3 3 3 4" xfId="32250"/>
    <cellStyle name="Normal 22 3 3 3 4" xfId="32251"/>
    <cellStyle name="Normal 22 3 3 3 5" xfId="32252"/>
    <cellStyle name="Normal 22 3 3 3 6" xfId="32253"/>
    <cellStyle name="Normal 22 3 3 4" xfId="32254"/>
    <cellStyle name="Normal 22 3 3 4 2" xfId="32255"/>
    <cellStyle name="Normal 22 3 3 4 2 2" xfId="32256"/>
    <cellStyle name="Normal 22 3 3 4 2 3" xfId="32257"/>
    <cellStyle name="Normal 22 3 3 4 2 4" xfId="32258"/>
    <cellStyle name="Normal 22 3 3 4 3" xfId="32259"/>
    <cellStyle name="Normal 22 3 3 4 4" xfId="32260"/>
    <cellStyle name="Normal 22 3 3 4 5" xfId="32261"/>
    <cellStyle name="Normal 22 3 3 4 6" xfId="32262"/>
    <cellStyle name="Normal 22 3 3 5" xfId="32263"/>
    <cellStyle name="Normal 22 3 3 5 2" xfId="32264"/>
    <cellStyle name="Normal 22 3 3 5 3" xfId="32265"/>
    <cellStyle name="Normal 22 3 3 5 4" xfId="32266"/>
    <cellStyle name="Normal 22 3 3 6" xfId="32267"/>
    <cellStyle name="Normal 22 3 3 7" xfId="32268"/>
    <cellStyle name="Normal 22 3 3 8" xfId="32269"/>
    <cellStyle name="Normal 22 3 3 9" xfId="32270"/>
    <cellStyle name="Normal 22 3 4" xfId="32271"/>
    <cellStyle name="Normal 22 3 4 2" xfId="32272"/>
    <cellStyle name="Normal 22 3 4 2 2" xfId="32273"/>
    <cellStyle name="Normal 22 3 4 2 2 2" xfId="32274"/>
    <cellStyle name="Normal 22 3 4 2 2 2 2" xfId="32275"/>
    <cellStyle name="Normal 22 3 4 2 2 2 3" xfId="32276"/>
    <cellStyle name="Normal 22 3 4 2 2 2 4" xfId="32277"/>
    <cellStyle name="Normal 22 3 4 2 2 3" xfId="32278"/>
    <cellStyle name="Normal 22 3 4 2 2 4" xfId="32279"/>
    <cellStyle name="Normal 22 3 4 2 2 5" xfId="32280"/>
    <cellStyle name="Normal 22 3 4 2 3" xfId="32281"/>
    <cellStyle name="Normal 22 3 4 2 3 2" xfId="32282"/>
    <cellStyle name="Normal 22 3 4 2 3 3" xfId="32283"/>
    <cellStyle name="Normal 22 3 4 2 3 4" xfId="32284"/>
    <cellStyle name="Normal 22 3 4 2 4" xfId="32285"/>
    <cellStyle name="Normal 22 3 4 2 5" xfId="32286"/>
    <cellStyle name="Normal 22 3 4 2 6" xfId="32287"/>
    <cellStyle name="Normal 22 3 4 3" xfId="32288"/>
    <cellStyle name="Normal 22 3 4 3 2" xfId="32289"/>
    <cellStyle name="Normal 22 3 4 3 2 2" xfId="32290"/>
    <cellStyle name="Normal 22 3 4 3 2 3" xfId="32291"/>
    <cellStyle name="Normal 22 3 4 3 2 4" xfId="32292"/>
    <cellStyle name="Normal 22 3 4 3 3" xfId="32293"/>
    <cellStyle name="Normal 22 3 4 3 4" xfId="32294"/>
    <cellStyle name="Normal 22 3 4 3 5" xfId="32295"/>
    <cellStyle name="Normal 22 3 4 3 6" xfId="32296"/>
    <cellStyle name="Normal 22 3 4 4" xfId="32297"/>
    <cellStyle name="Normal 22 3 4 4 2" xfId="32298"/>
    <cellStyle name="Normal 22 3 4 4 3" xfId="32299"/>
    <cellStyle name="Normal 22 3 4 4 4" xfId="32300"/>
    <cellStyle name="Normal 22 3 4 5" xfId="32301"/>
    <cellStyle name="Normal 22 3 4 6" xfId="32302"/>
    <cellStyle name="Normal 22 3 4 7" xfId="32303"/>
    <cellStyle name="Normal 22 3 4 8" xfId="32304"/>
    <cellStyle name="Normal 22 3 5" xfId="32305"/>
    <cellStyle name="Normal 22 3 5 2" xfId="32306"/>
    <cellStyle name="Normal 22 3 5 2 2" xfId="32307"/>
    <cellStyle name="Normal 22 3 5 2 2 2" xfId="32308"/>
    <cellStyle name="Normal 22 3 5 2 2 3" xfId="32309"/>
    <cellStyle name="Normal 22 3 5 2 2 4" xfId="32310"/>
    <cellStyle name="Normal 22 3 5 2 3" xfId="32311"/>
    <cellStyle name="Normal 22 3 5 2 4" xfId="32312"/>
    <cellStyle name="Normal 22 3 5 2 5" xfId="32313"/>
    <cellStyle name="Normal 22 3 5 2 6" xfId="32314"/>
    <cellStyle name="Normal 22 3 5 3" xfId="32315"/>
    <cellStyle name="Normal 22 3 5 3 2" xfId="32316"/>
    <cellStyle name="Normal 22 3 5 3 3" xfId="32317"/>
    <cellStyle name="Normal 22 3 5 3 4" xfId="32318"/>
    <cellStyle name="Normal 22 3 5 4" xfId="32319"/>
    <cellStyle name="Normal 22 3 5 5" xfId="32320"/>
    <cellStyle name="Normal 22 3 5 6" xfId="32321"/>
    <cellStyle name="Normal 22 3 5 7" xfId="32322"/>
    <cellStyle name="Normal 22 3 6" xfId="32323"/>
    <cellStyle name="Normal 22 3 6 2" xfId="32324"/>
    <cellStyle name="Normal 22 3 6 2 2" xfId="32325"/>
    <cellStyle name="Normal 22 3 6 2 2 2" xfId="32326"/>
    <cellStyle name="Normal 22 3 6 2 2 3" xfId="32327"/>
    <cellStyle name="Normal 22 3 6 2 2 4" xfId="32328"/>
    <cellStyle name="Normal 22 3 6 2 3" xfId="32329"/>
    <cellStyle name="Normal 22 3 6 2 4" xfId="32330"/>
    <cellStyle name="Normal 22 3 6 2 5" xfId="32331"/>
    <cellStyle name="Normal 22 3 6 3" xfId="32332"/>
    <cellStyle name="Normal 22 3 6 3 2" xfId="32333"/>
    <cellStyle name="Normal 22 3 6 3 3" xfId="32334"/>
    <cellStyle name="Normal 22 3 6 3 4" xfId="32335"/>
    <cellStyle name="Normal 22 3 6 4" xfId="32336"/>
    <cellStyle name="Normal 22 3 6 5" xfId="32337"/>
    <cellStyle name="Normal 22 3 6 6" xfId="32338"/>
    <cellStyle name="Normal 22 3 7" xfId="32339"/>
    <cellStyle name="Normal 22 3 7 2" xfId="32340"/>
    <cellStyle name="Normal 22 3 7 2 2" xfId="32341"/>
    <cellStyle name="Normal 22 3 7 2 3" xfId="32342"/>
    <cellStyle name="Normal 22 3 7 2 4" xfId="32343"/>
    <cellStyle name="Normal 22 3 7 3" xfId="32344"/>
    <cellStyle name="Normal 22 3 7 4" xfId="32345"/>
    <cellStyle name="Normal 22 3 7 5" xfId="32346"/>
    <cellStyle name="Normal 22 3 7 6" xfId="32347"/>
    <cellStyle name="Normal 22 3 8" xfId="32348"/>
    <cellStyle name="Normal 22 3 8 2" xfId="32349"/>
    <cellStyle name="Normal 22 3 8 3" xfId="32350"/>
    <cellStyle name="Normal 22 3 8 4" xfId="32351"/>
    <cellStyle name="Normal 22 3 9" xfId="32352"/>
    <cellStyle name="Normal 22 4" xfId="32353"/>
    <cellStyle name="Normal 22 4 10" xfId="32354"/>
    <cellStyle name="Normal 22 4 2" xfId="32355"/>
    <cellStyle name="Normal 22 4 2 2" xfId="32356"/>
    <cellStyle name="Normal 22 4 2 2 2" xfId="32357"/>
    <cellStyle name="Normal 22 4 2 2 2 2" xfId="32358"/>
    <cellStyle name="Normal 22 4 2 2 2 2 2" xfId="32359"/>
    <cellStyle name="Normal 22 4 2 2 2 2 2 2" xfId="32360"/>
    <cellStyle name="Normal 22 4 2 2 2 2 2 3" xfId="32361"/>
    <cellStyle name="Normal 22 4 2 2 2 2 2 4" xfId="32362"/>
    <cellStyle name="Normal 22 4 2 2 2 2 3" xfId="32363"/>
    <cellStyle name="Normal 22 4 2 2 2 2 4" xfId="32364"/>
    <cellStyle name="Normal 22 4 2 2 2 2 5" xfId="32365"/>
    <cellStyle name="Normal 22 4 2 2 2 3" xfId="32366"/>
    <cellStyle name="Normal 22 4 2 2 2 3 2" xfId="32367"/>
    <cellStyle name="Normal 22 4 2 2 2 3 3" xfId="32368"/>
    <cellStyle name="Normal 22 4 2 2 2 3 4" xfId="32369"/>
    <cellStyle name="Normal 22 4 2 2 2 4" xfId="32370"/>
    <cellStyle name="Normal 22 4 2 2 2 5" xfId="32371"/>
    <cellStyle name="Normal 22 4 2 2 2 6" xfId="32372"/>
    <cellStyle name="Normal 22 4 2 2 3" xfId="32373"/>
    <cellStyle name="Normal 22 4 2 2 3 2" xfId="32374"/>
    <cellStyle name="Normal 22 4 2 2 3 2 2" xfId="32375"/>
    <cellStyle name="Normal 22 4 2 2 3 2 3" xfId="32376"/>
    <cellStyle name="Normal 22 4 2 2 3 2 4" xfId="32377"/>
    <cellStyle name="Normal 22 4 2 2 3 3" xfId="32378"/>
    <cellStyle name="Normal 22 4 2 2 3 4" xfId="32379"/>
    <cellStyle name="Normal 22 4 2 2 3 5" xfId="32380"/>
    <cellStyle name="Normal 22 4 2 2 3 6" xfId="32381"/>
    <cellStyle name="Normal 22 4 2 2 4" xfId="32382"/>
    <cellStyle name="Normal 22 4 2 2 4 2" xfId="32383"/>
    <cellStyle name="Normal 22 4 2 2 4 3" xfId="32384"/>
    <cellStyle name="Normal 22 4 2 2 4 4" xfId="32385"/>
    <cellStyle name="Normal 22 4 2 2 5" xfId="32386"/>
    <cellStyle name="Normal 22 4 2 2 6" xfId="32387"/>
    <cellStyle name="Normal 22 4 2 2 7" xfId="32388"/>
    <cellStyle name="Normal 22 4 2 2 8" xfId="32389"/>
    <cellStyle name="Normal 22 4 2 3" xfId="32390"/>
    <cellStyle name="Normal 22 4 2 3 2" xfId="32391"/>
    <cellStyle name="Normal 22 4 2 3 2 2" xfId="32392"/>
    <cellStyle name="Normal 22 4 2 3 2 2 2" xfId="32393"/>
    <cellStyle name="Normal 22 4 2 3 2 2 3" xfId="32394"/>
    <cellStyle name="Normal 22 4 2 3 2 2 4" xfId="32395"/>
    <cellStyle name="Normal 22 4 2 3 2 3" xfId="32396"/>
    <cellStyle name="Normal 22 4 2 3 2 4" xfId="32397"/>
    <cellStyle name="Normal 22 4 2 3 2 5" xfId="32398"/>
    <cellStyle name="Normal 22 4 2 3 3" xfId="32399"/>
    <cellStyle name="Normal 22 4 2 3 3 2" xfId="32400"/>
    <cellStyle name="Normal 22 4 2 3 3 3" xfId="32401"/>
    <cellStyle name="Normal 22 4 2 3 3 4" xfId="32402"/>
    <cellStyle name="Normal 22 4 2 3 4" xfId="32403"/>
    <cellStyle name="Normal 22 4 2 3 5" xfId="32404"/>
    <cellStyle name="Normal 22 4 2 3 6" xfId="32405"/>
    <cellStyle name="Normal 22 4 2 4" xfId="32406"/>
    <cellStyle name="Normal 22 4 2 4 2" xfId="32407"/>
    <cellStyle name="Normal 22 4 2 4 2 2" xfId="32408"/>
    <cellStyle name="Normal 22 4 2 4 2 3" xfId="32409"/>
    <cellStyle name="Normal 22 4 2 4 2 4" xfId="32410"/>
    <cellStyle name="Normal 22 4 2 4 3" xfId="32411"/>
    <cellStyle name="Normal 22 4 2 4 4" xfId="32412"/>
    <cellStyle name="Normal 22 4 2 4 5" xfId="32413"/>
    <cellStyle name="Normal 22 4 2 4 6" xfId="32414"/>
    <cellStyle name="Normal 22 4 2 5" xfId="32415"/>
    <cellStyle name="Normal 22 4 2 5 2" xfId="32416"/>
    <cellStyle name="Normal 22 4 2 5 3" xfId="32417"/>
    <cellStyle name="Normal 22 4 2 5 4" xfId="32418"/>
    <cellStyle name="Normal 22 4 2 6" xfId="32419"/>
    <cellStyle name="Normal 22 4 2 7" xfId="32420"/>
    <cellStyle name="Normal 22 4 2 8" xfId="32421"/>
    <cellStyle name="Normal 22 4 2 9" xfId="32422"/>
    <cellStyle name="Normal 22 4 3" xfId="32423"/>
    <cellStyle name="Normal 22 4 3 2" xfId="32424"/>
    <cellStyle name="Normal 22 4 3 2 2" xfId="32425"/>
    <cellStyle name="Normal 22 4 3 2 2 2" xfId="32426"/>
    <cellStyle name="Normal 22 4 3 2 2 2 2" xfId="32427"/>
    <cellStyle name="Normal 22 4 3 2 2 2 3" xfId="32428"/>
    <cellStyle name="Normal 22 4 3 2 2 2 4" xfId="32429"/>
    <cellStyle name="Normal 22 4 3 2 2 3" xfId="32430"/>
    <cellStyle name="Normal 22 4 3 2 2 4" xfId="32431"/>
    <cellStyle name="Normal 22 4 3 2 2 5" xfId="32432"/>
    <cellStyle name="Normal 22 4 3 2 3" xfId="32433"/>
    <cellStyle name="Normal 22 4 3 2 3 2" xfId="32434"/>
    <cellStyle name="Normal 22 4 3 2 3 3" xfId="32435"/>
    <cellStyle name="Normal 22 4 3 2 3 4" xfId="32436"/>
    <cellStyle name="Normal 22 4 3 2 4" xfId="32437"/>
    <cellStyle name="Normal 22 4 3 2 5" xfId="32438"/>
    <cellStyle name="Normal 22 4 3 2 6" xfId="32439"/>
    <cellStyle name="Normal 22 4 3 3" xfId="32440"/>
    <cellStyle name="Normal 22 4 3 3 2" xfId="32441"/>
    <cellStyle name="Normal 22 4 3 3 2 2" xfId="32442"/>
    <cellStyle name="Normal 22 4 3 3 2 3" xfId="32443"/>
    <cellStyle name="Normal 22 4 3 3 2 4" xfId="32444"/>
    <cellStyle name="Normal 22 4 3 3 3" xfId="32445"/>
    <cellStyle name="Normal 22 4 3 3 4" xfId="32446"/>
    <cellStyle name="Normal 22 4 3 3 5" xfId="32447"/>
    <cellStyle name="Normal 22 4 3 3 6" xfId="32448"/>
    <cellStyle name="Normal 22 4 3 4" xfId="32449"/>
    <cellStyle name="Normal 22 4 3 4 2" xfId="32450"/>
    <cellStyle name="Normal 22 4 3 4 3" xfId="32451"/>
    <cellStyle name="Normal 22 4 3 4 4" xfId="32452"/>
    <cellStyle name="Normal 22 4 3 5" xfId="32453"/>
    <cellStyle name="Normal 22 4 3 6" xfId="32454"/>
    <cellStyle name="Normal 22 4 3 7" xfId="32455"/>
    <cellStyle name="Normal 22 4 3 8" xfId="32456"/>
    <cellStyle name="Normal 22 4 4" xfId="32457"/>
    <cellStyle name="Normal 22 4 4 2" xfId="32458"/>
    <cellStyle name="Normal 22 4 4 2 2" xfId="32459"/>
    <cellStyle name="Normal 22 4 4 2 2 2" xfId="32460"/>
    <cellStyle name="Normal 22 4 4 2 2 3" xfId="32461"/>
    <cellStyle name="Normal 22 4 4 2 2 4" xfId="32462"/>
    <cellStyle name="Normal 22 4 4 2 3" xfId="32463"/>
    <cellStyle name="Normal 22 4 4 2 4" xfId="32464"/>
    <cellStyle name="Normal 22 4 4 2 5" xfId="32465"/>
    <cellStyle name="Normal 22 4 4 3" xfId="32466"/>
    <cellStyle name="Normal 22 4 4 3 2" xfId="32467"/>
    <cellStyle name="Normal 22 4 4 3 3" xfId="32468"/>
    <cellStyle name="Normal 22 4 4 3 4" xfId="32469"/>
    <cellStyle name="Normal 22 4 4 4" xfId="32470"/>
    <cellStyle name="Normal 22 4 4 5" xfId="32471"/>
    <cellStyle name="Normal 22 4 4 6" xfId="32472"/>
    <cellStyle name="Normal 22 4 5" xfId="32473"/>
    <cellStyle name="Normal 22 4 5 2" xfId="32474"/>
    <cellStyle name="Normal 22 4 5 2 2" xfId="32475"/>
    <cellStyle name="Normal 22 4 5 2 3" xfId="32476"/>
    <cellStyle name="Normal 22 4 5 2 4" xfId="32477"/>
    <cellStyle name="Normal 22 4 5 3" xfId="32478"/>
    <cellStyle name="Normal 22 4 5 4" xfId="32479"/>
    <cellStyle name="Normal 22 4 5 5" xfId="32480"/>
    <cellStyle name="Normal 22 4 5 6" xfId="32481"/>
    <cellStyle name="Normal 22 4 6" xfId="32482"/>
    <cellStyle name="Normal 22 4 6 2" xfId="32483"/>
    <cellStyle name="Normal 22 4 6 3" xfId="32484"/>
    <cellStyle name="Normal 22 4 6 4" xfId="32485"/>
    <cellStyle name="Normal 22 4 7" xfId="32486"/>
    <cellStyle name="Normal 22 4 8" xfId="32487"/>
    <cellStyle name="Normal 22 4 9" xfId="32488"/>
    <cellStyle name="Normal 22 5" xfId="32489"/>
    <cellStyle name="Normal 22 5 2" xfId="32490"/>
    <cellStyle name="Normal 22 5 2 2" xfId="32491"/>
    <cellStyle name="Normal 22 5 2 2 2" xfId="32492"/>
    <cellStyle name="Normal 22 5 2 2 2 2" xfId="32493"/>
    <cellStyle name="Normal 22 5 2 2 2 2 2" xfId="32494"/>
    <cellStyle name="Normal 22 5 2 2 2 2 3" xfId="32495"/>
    <cellStyle name="Normal 22 5 2 2 2 2 4" xfId="32496"/>
    <cellStyle name="Normal 22 5 2 2 2 3" xfId="32497"/>
    <cellStyle name="Normal 22 5 2 2 2 4" xfId="32498"/>
    <cellStyle name="Normal 22 5 2 2 2 5" xfId="32499"/>
    <cellStyle name="Normal 22 5 2 2 3" xfId="32500"/>
    <cellStyle name="Normal 22 5 2 2 3 2" xfId="32501"/>
    <cellStyle name="Normal 22 5 2 2 3 3" xfId="32502"/>
    <cellStyle name="Normal 22 5 2 2 3 4" xfId="32503"/>
    <cellStyle name="Normal 22 5 2 2 4" xfId="32504"/>
    <cellStyle name="Normal 22 5 2 2 5" xfId="32505"/>
    <cellStyle name="Normal 22 5 2 2 6" xfId="32506"/>
    <cellStyle name="Normal 22 5 2 3" xfId="32507"/>
    <cellStyle name="Normal 22 5 2 3 2" xfId="32508"/>
    <cellStyle name="Normal 22 5 2 3 2 2" xfId="32509"/>
    <cellStyle name="Normal 22 5 2 3 2 3" xfId="32510"/>
    <cellStyle name="Normal 22 5 2 3 2 4" xfId="32511"/>
    <cellStyle name="Normal 22 5 2 3 3" xfId="32512"/>
    <cellStyle name="Normal 22 5 2 3 4" xfId="32513"/>
    <cellStyle name="Normal 22 5 2 3 5" xfId="32514"/>
    <cellStyle name="Normal 22 5 2 3 6" xfId="32515"/>
    <cellStyle name="Normal 22 5 2 4" xfId="32516"/>
    <cellStyle name="Normal 22 5 2 4 2" xfId="32517"/>
    <cellStyle name="Normal 22 5 2 4 3" xfId="32518"/>
    <cellStyle name="Normal 22 5 2 4 4" xfId="32519"/>
    <cellStyle name="Normal 22 5 2 5" xfId="32520"/>
    <cellStyle name="Normal 22 5 2 6" xfId="32521"/>
    <cellStyle name="Normal 22 5 2 7" xfId="32522"/>
    <cellStyle name="Normal 22 5 2 8" xfId="32523"/>
    <cellStyle name="Normal 22 5 3" xfId="32524"/>
    <cellStyle name="Normal 22 5 3 2" xfId="32525"/>
    <cellStyle name="Normal 22 5 3 2 2" xfId="32526"/>
    <cellStyle name="Normal 22 5 3 2 2 2" xfId="32527"/>
    <cellStyle name="Normal 22 5 3 2 2 3" xfId="32528"/>
    <cellStyle name="Normal 22 5 3 2 2 4" xfId="32529"/>
    <cellStyle name="Normal 22 5 3 2 3" xfId="32530"/>
    <cellStyle name="Normal 22 5 3 2 4" xfId="32531"/>
    <cellStyle name="Normal 22 5 3 2 5" xfId="32532"/>
    <cellStyle name="Normal 22 5 3 3" xfId="32533"/>
    <cellStyle name="Normal 22 5 3 3 2" xfId="32534"/>
    <cellStyle name="Normal 22 5 3 3 3" xfId="32535"/>
    <cellStyle name="Normal 22 5 3 3 4" xfId="32536"/>
    <cellStyle name="Normal 22 5 3 4" xfId="32537"/>
    <cellStyle name="Normal 22 5 3 5" xfId="32538"/>
    <cellStyle name="Normal 22 5 3 6" xfId="32539"/>
    <cellStyle name="Normal 22 5 4" xfId="32540"/>
    <cellStyle name="Normal 22 5 4 2" xfId="32541"/>
    <cellStyle name="Normal 22 5 4 2 2" xfId="32542"/>
    <cellStyle name="Normal 22 5 4 2 3" xfId="32543"/>
    <cellStyle name="Normal 22 5 4 2 4" xfId="32544"/>
    <cellStyle name="Normal 22 5 4 3" xfId="32545"/>
    <cellStyle name="Normal 22 5 4 4" xfId="32546"/>
    <cellStyle name="Normal 22 5 4 5" xfId="32547"/>
    <cellStyle name="Normal 22 5 4 6" xfId="32548"/>
    <cellStyle name="Normal 22 5 5" xfId="32549"/>
    <cellStyle name="Normal 22 5 5 2" xfId="32550"/>
    <cellStyle name="Normal 22 5 5 3" xfId="32551"/>
    <cellStyle name="Normal 22 5 5 4" xfId="32552"/>
    <cellStyle name="Normal 22 5 6" xfId="32553"/>
    <cellStyle name="Normal 22 5 7" xfId="32554"/>
    <cellStyle name="Normal 22 5 8" xfId="32555"/>
    <cellStyle name="Normal 22 5 9" xfId="32556"/>
    <cellStyle name="Normal 22 6" xfId="32557"/>
    <cellStyle name="Normal 22 6 2" xfId="32558"/>
    <cellStyle name="Normal 22 6 2 2" xfId="32559"/>
    <cellStyle name="Normal 22 6 2 2 2" xfId="32560"/>
    <cellStyle name="Normal 22 6 2 2 2 2" xfId="32561"/>
    <cellStyle name="Normal 22 6 2 2 2 2 2" xfId="32562"/>
    <cellStyle name="Normal 22 6 2 2 2 2 3" xfId="32563"/>
    <cellStyle name="Normal 22 6 2 2 2 2 4" xfId="32564"/>
    <cellStyle name="Normal 22 6 2 2 2 3" xfId="32565"/>
    <cellStyle name="Normal 22 6 2 2 2 4" xfId="32566"/>
    <cellStyle name="Normal 22 6 2 2 2 5" xfId="32567"/>
    <cellStyle name="Normal 22 6 2 2 3" xfId="32568"/>
    <cellStyle name="Normal 22 6 2 2 3 2" xfId="32569"/>
    <cellStyle name="Normal 22 6 2 2 3 3" xfId="32570"/>
    <cellStyle name="Normal 22 6 2 2 3 4" xfId="32571"/>
    <cellStyle name="Normal 22 6 2 2 4" xfId="32572"/>
    <cellStyle name="Normal 22 6 2 2 5" xfId="32573"/>
    <cellStyle name="Normal 22 6 2 2 6" xfId="32574"/>
    <cellStyle name="Normal 22 6 2 3" xfId="32575"/>
    <cellStyle name="Normal 22 6 2 3 2" xfId="32576"/>
    <cellStyle name="Normal 22 6 2 3 2 2" xfId="32577"/>
    <cellStyle name="Normal 22 6 2 3 2 3" xfId="32578"/>
    <cellStyle name="Normal 22 6 2 3 2 4" xfId="32579"/>
    <cellStyle name="Normal 22 6 2 3 3" xfId="32580"/>
    <cellStyle name="Normal 22 6 2 3 4" xfId="32581"/>
    <cellStyle name="Normal 22 6 2 3 5" xfId="32582"/>
    <cellStyle name="Normal 22 6 2 3 6" xfId="32583"/>
    <cellStyle name="Normal 22 6 2 4" xfId="32584"/>
    <cellStyle name="Normal 22 6 2 4 2" xfId="32585"/>
    <cellStyle name="Normal 22 6 2 4 3" xfId="32586"/>
    <cellStyle name="Normal 22 6 2 4 4" xfId="32587"/>
    <cellStyle name="Normal 22 6 2 5" xfId="32588"/>
    <cellStyle name="Normal 22 6 2 6" xfId="32589"/>
    <cellStyle name="Normal 22 6 2 7" xfId="32590"/>
    <cellStyle name="Normal 22 6 2 8" xfId="32591"/>
    <cellStyle name="Normal 22 6 3" xfId="32592"/>
    <cellStyle name="Normal 22 6 3 2" xfId="32593"/>
    <cellStyle name="Normal 22 6 3 2 2" xfId="32594"/>
    <cellStyle name="Normal 22 6 3 2 2 2" xfId="32595"/>
    <cellStyle name="Normal 22 6 3 2 2 3" xfId="32596"/>
    <cellStyle name="Normal 22 6 3 2 2 4" xfId="32597"/>
    <cellStyle name="Normal 22 6 3 2 3" xfId="32598"/>
    <cellStyle name="Normal 22 6 3 2 4" xfId="32599"/>
    <cellStyle name="Normal 22 6 3 2 5" xfId="32600"/>
    <cellStyle name="Normal 22 6 3 3" xfId="32601"/>
    <cellStyle name="Normal 22 6 3 3 2" xfId="32602"/>
    <cellStyle name="Normal 22 6 3 3 3" xfId="32603"/>
    <cellStyle name="Normal 22 6 3 3 4" xfId="32604"/>
    <cellStyle name="Normal 22 6 3 4" xfId="32605"/>
    <cellStyle name="Normal 22 6 3 5" xfId="32606"/>
    <cellStyle name="Normal 22 6 3 6" xfId="32607"/>
    <cellStyle name="Normal 22 6 4" xfId="32608"/>
    <cellStyle name="Normal 22 6 4 2" xfId="32609"/>
    <cellStyle name="Normal 22 6 4 2 2" xfId="32610"/>
    <cellStyle name="Normal 22 6 4 2 3" xfId="32611"/>
    <cellStyle name="Normal 22 6 4 2 4" xfId="32612"/>
    <cellStyle name="Normal 22 6 4 3" xfId="32613"/>
    <cellStyle name="Normal 22 6 4 4" xfId="32614"/>
    <cellStyle name="Normal 22 6 4 5" xfId="32615"/>
    <cellStyle name="Normal 22 6 4 6" xfId="32616"/>
    <cellStyle name="Normal 22 6 5" xfId="32617"/>
    <cellStyle name="Normal 22 6 5 2" xfId="32618"/>
    <cellStyle name="Normal 22 6 5 3" xfId="32619"/>
    <cellStyle name="Normal 22 6 5 4" xfId="32620"/>
    <cellStyle name="Normal 22 6 6" xfId="32621"/>
    <cellStyle name="Normal 22 6 7" xfId="32622"/>
    <cellStyle name="Normal 22 6 8" xfId="32623"/>
    <cellStyle name="Normal 22 6 9" xfId="32624"/>
    <cellStyle name="Normal 22 7" xfId="32625"/>
    <cellStyle name="Normal 22 7 2" xfId="32626"/>
    <cellStyle name="Normal 22 7 2 2" xfId="32627"/>
    <cellStyle name="Normal 22 7 2 2 2" xfId="32628"/>
    <cellStyle name="Normal 22 7 2 2 2 2" xfId="32629"/>
    <cellStyle name="Normal 22 7 2 2 2 2 2" xfId="32630"/>
    <cellStyle name="Normal 22 7 2 2 2 2 3" xfId="32631"/>
    <cellStyle name="Normal 22 7 2 2 2 2 4" xfId="32632"/>
    <cellStyle name="Normal 22 7 2 2 2 3" xfId="32633"/>
    <cellStyle name="Normal 22 7 2 2 2 4" xfId="32634"/>
    <cellStyle name="Normal 22 7 2 2 2 5" xfId="32635"/>
    <cellStyle name="Normal 22 7 2 2 3" xfId="32636"/>
    <cellStyle name="Normal 22 7 2 2 3 2" xfId="32637"/>
    <cellStyle name="Normal 22 7 2 2 3 3" xfId="32638"/>
    <cellStyle name="Normal 22 7 2 2 3 4" xfId="32639"/>
    <cellStyle name="Normal 22 7 2 2 4" xfId="32640"/>
    <cellStyle name="Normal 22 7 2 2 5" xfId="32641"/>
    <cellStyle name="Normal 22 7 2 2 6" xfId="32642"/>
    <cellStyle name="Normal 22 7 2 3" xfId="32643"/>
    <cellStyle name="Normal 22 7 2 3 2" xfId="32644"/>
    <cellStyle name="Normal 22 7 2 3 2 2" xfId="32645"/>
    <cellStyle name="Normal 22 7 2 3 2 3" xfId="32646"/>
    <cellStyle name="Normal 22 7 2 3 2 4" xfId="32647"/>
    <cellStyle name="Normal 22 7 2 3 3" xfId="32648"/>
    <cellStyle name="Normal 22 7 2 3 4" xfId="32649"/>
    <cellStyle name="Normal 22 7 2 3 5" xfId="32650"/>
    <cellStyle name="Normal 22 7 2 3 6" xfId="32651"/>
    <cellStyle name="Normal 22 7 2 4" xfId="32652"/>
    <cellStyle name="Normal 22 7 2 4 2" xfId="32653"/>
    <cellStyle name="Normal 22 7 2 4 3" xfId="32654"/>
    <cellStyle name="Normal 22 7 2 4 4" xfId="32655"/>
    <cellStyle name="Normal 22 7 2 5" xfId="32656"/>
    <cellStyle name="Normal 22 7 2 6" xfId="32657"/>
    <cellStyle name="Normal 22 7 2 7" xfId="32658"/>
    <cellStyle name="Normal 22 7 2 8" xfId="32659"/>
    <cellStyle name="Normal 22 7 3" xfId="32660"/>
    <cellStyle name="Normal 22 7 3 2" xfId="32661"/>
    <cellStyle name="Normal 22 7 3 2 2" xfId="32662"/>
    <cellStyle name="Normal 22 7 3 2 2 2" xfId="32663"/>
    <cellStyle name="Normal 22 7 3 2 2 3" xfId="32664"/>
    <cellStyle name="Normal 22 7 3 2 2 4" xfId="32665"/>
    <cellStyle name="Normal 22 7 3 2 3" xfId="32666"/>
    <cellStyle name="Normal 22 7 3 2 4" xfId="32667"/>
    <cellStyle name="Normal 22 7 3 2 5" xfId="32668"/>
    <cellStyle name="Normal 22 7 3 3" xfId="32669"/>
    <cellStyle name="Normal 22 7 3 3 2" xfId="32670"/>
    <cellStyle name="Normal 22 7 3 3 3" xfId="32671"/>
    <cellStyle name="Normal 22 7 3 3 4" xfId="32672"/>
    <cellStyle name="Normal 22 7 3 4" xfId="32673"/>
    <cellStyle name="Normal 22 7 3 5" xfId="32674"/>
    <cellStyle name="Normal 22 7 3 6" xfId="32675"/>
    <cellStyle name="Normal 22 7 4" xfId="32676"/>
    <cellStyle name="Normal 22 7 4 2" xfId="32677"/>
    <cellStyle name="Normal 22 7 4 2 2" xfId="32678"/>
    <cellStyle name="Normal 22 7 4 2 3" xfId="32679"/>
    <cellStyle name="Normal 22 7 4 2 4" xfId="32680"/>
    <cellStyle name="Normal 22 7 4 3" xfId="32681"/>
    <cellStyle name="Normal 22 7 4 4" xfId="32682"/>
    <cellStyle name="Normal 22 7 4 5" xfId="32683"/>
    <cellStyle name="Normal 22 7 4 6" xfId="32684"/>
    <cellStyle name="Normal 22 7 5" xfId="32685"/>
    <cellStyle name="Normal 22 7 5 2" xfId="32686"/>
    <cellStyle name="Normal 22 7 5 3" xfId="32687"/>
    <cellStyle name="Normal 22 7 5 4" xfId="32688"/>
    <cellStyle name="Normal 22 7 6" xfId="32689"/>
    <cellStyle name="Normal 22 7 7" xfId="32690"/>
    <cellStyle name="Normal 22 7 8" xfId="32691"/>
    <cellStyle name="Normal 22 7 9" xfId="32692"/>
    <cellStyle name="Normal 22 8" xfId="32693"/>
    <cellStyle name="Normal 22 8 2" xfId="32694"/>
    <cellStyle name="Normal 22 8 2 2" xfId="32695"/>
    <cellStyle name="Normal 22 8 2 2 2" xfId="32696"/>
    <cellStyle name="Normal 22 8 2 2 2 2" xfId="32697"/>
    <cellStyle name="Normal 22 8 2 2 2 2 2" xfId="32698"/>
    <cellStyle name="Normal 22 8 2 2 2 2 3" xfId="32699"/>
    <cellStyle name="Normal 22 8 2 2 2 2 4" xfId="32700"/>
    <cellStyle name="Normal 22 8 2 2 2 3" xfId="32701"/>
    <cellStyle name="Normal 22 8 2 2 2 4" xfId="32702"/>
    <cellStyle name="Normal 22 8 2 2 2 5" xfId="32703"/>
    <cellStyle name="Normal 22 8 2 2 3" xfId="32704"/>
    <cellStyle name="Normal 22 8 2 2 3 2" xfId="32705"/>
    <cellStyle name="Normal 22 8 2 2 3 3" xfId="32706"/>
    <cellStyle name="Normal 22 8 2 2 3 4" xfId="32707"/>
    <cellStyle name="Normal 22 8 2 2 4" xfId="32708"/>
    <cellStyle name="Normal 22 8 2 2 5" xfId="32709"/>
    <cellStyle name="Normal 22 8 2 2 6" xfId="32710"/>
    <cellStyle name="Normal 22 8 2 3" xfId="32711"/>
    <cellStyle name="Normal 22 8 2 3 2" xfId="32712"/>
    <cellStyle name="Normal 22 8 2 3 2 2" xfId="32713"/>
    <cellStyle name="Normal 22 8 2 3 2 3" xfId="32714"/>
    <cellStyle name="Normal 22 8 2 3 2 4" xfId="32715"/>
    <cellStyle name="Normal 22 8 2 3 3" xfId="32716"/>
    <cellStyle name="Normal 22 8 2 3 4" xfId="32717"/>
    <cellStyle name="Normal 22 8 2 3 5" xfId="32718"/>
    <cellStyle name="Normal 22 8 2 3 6" xfId="32719"/>
    <cellStyle name="Normal 22 8 2 4" xfId="32720"/>
    <cellStyle name="Normal 22 8 2 4 2" xfId="32721"/>
    <cellStyle name="Normal 22 8 2 4 3" xfId="32722"/>
    <cellStyle name="Normal 22 8 2 4 4" xfId="32723"/>
    <cellStyle name="Normal 22 8 2 5" xfId="32724"/>
    <cellStyle name="Normal 22 8 2 6" xfId="32725"/>
    <cellStyle name="Normal 22 8 2 7" xfId="32726"/>
    <cellStyle name="Normal 22 8 2 8" xfId="32727"/>
    <cellStyle name="Normal 22 8 3" xfId="32728"/>
    <cellStyle name="Normal 22 8 3 2" xfId="32729"/>
    <cellStyle name="Normal 22 8 3 2 2" xfId="32730"/>
    <cellStyle name="Normal 22 8 3 2 2 2" xfId="32731"/>
    <cellStyle name="Normal 22 8 3 2 2 3" xfId="32732"/>
    <cellStyle name="Normal 22 8 3 2 2 4" xfId="32733"/>
    <cellStyle name="Normal 22 8 3 2 3" xfId="32734"/>
    <cellStyle name="Normal 22 8 3 2 4" xfId="32735"/>
    <cellStyle name="Normal 22 8 3 2 5" xfId="32736"/>
    <cellStyle name="Normal 22 8 3 3" xfId="32737"/>
    <cellStyle name="Normal 22 8 3 3 2" xfId="32738"/>
    <cellStyle name="Normal 22 8 3 3 3" xfId="32739"/>
    <cellStyle name="Normal 22 8 3 3 4" xfId="32740"/>
    <cellStyle name="Normal 22 8 3 4" xfId="32741"/>
    <cellStyle name="Normal 22 8 3 5" xfId="32742"/>
    <cellStyle name="Normal 22 8 3 6" xfId="32743"/>
    <cellStyle name="Normal 22 8 4" xfId="32744"/>
    <cellStyle name="Normal 22 8 4 2" xfId="32745"/>
    <cellStyle name="Normal 22 8 4 2 2" xfId="32746"/>
    <cellStyle name="Normal 22 8 4 2 3" xfId="32747"/>
    <cellStyle name="Normal 22 8 4 2 4" xfId="32748"/>
    <cellStyle name="Normal 22 8 4 3" xfId="32749"/>
    <cellStyle name="Normal 22 8 4 4" xfId="32750"/>
    <cellStyle name="Normal 22 8 4 5" xfId="32751"/>
    <cellStyle name="Normal 22 8 4 6" xfId="32752"/>
    <cellStyle name="Normal 22 8 5" xfId="32753"/>
    <cellStyle name="Normal 22 8 5 2" xfId="32754"/>
    <cellStyle name="Normal 22 8 5 3" xfId="32755"/>
    <cellStyle name="Normal 22 8 5 4" xfId="32756"/>
    <cellStyle name="Normal 22 8 6" xfId="32757"/>
    <cellStyle name="Normal 22 8 7" xfId="32758"/>
    <cellStyle name="Normal 22 8 8" xfId="32759"/>
    <cellStyle name="Normal 22 8 9" xfId="32760"/>
    <cellStyle name="Normal 22 9" xfId="32761"/>
    <cellStyle name="Normal 22 9 2" xfId="32762"/>
    <cellStyle name="Normal 22 9 2 2" xfId="32763"/>
    <cellStyle name="Normal 22 9 2 2 2" xfId="32764"/>
    <cellStyle name="Normal 22 9 2 2 2 2" xfId="32765"/>
    <cellStyle name="Normal 22 9 2 2 2 2 2" xfId="32766"/>
    <cellStyle name="Normal 22 9 2 2 2 2 3" xfId="32767"/>
    <cellStyle name="Normal 22 9 2 2 2 2 4" xfId="32768"/>
    <cellStyle name="Normal 22 9 2 2 2 3" xfId="32769"/>
    <cellStyle name="Normal 22 9 2 2 2 4" xfId="32770"/>
    <cellStyle name="Normal 22 9 2 2 2 5" xfId="32771"/>
    <cellStyle name="Normal 22 9 2 2 3" xfId="32772"/>
    <cellStyle name="Normal 22 9 2 2 3 2" xfId="32773"/>
    <cellStyle name="Normal 22 9 2 2 3 3" xfId="32774"/>
    <cellStyle name="Normal 22 9 2 2 3 4" xfId="32775"/>
    <cellStyle name="Normal 22 9 2 2 4" xfId="32776"/>
    <cellStyle name="Normal 22 9 2 2 5" xfId="32777"/>
    <cellStyle name="Normal 22 9 2 2 6" xfId="32778"/>
    <cellStyle name="Normal 22 9 2 3" xfId="32779"/>
    <cellStyle name="Normal 22 9 2 3 2" xfId="32780"/>
    <cellStyle name="Normal 22 9 2 3 2 2" xfId="32781"/>
    <cellStyle name="Normal 22 9 2 3 2 3" xfId="32782"/>
    <cellStyle name="Normal 22 9 2 3 2 4" xfId="32783"/>
    <cellStyle name="Normal 22 9 2 3 3" xfId="32784"/>
    <cellStyle name="Normal 22 9 2 3 4" xfId="32785"/>
    <cellStyle name="Normal 22 9 2 3 5" xfId="32786"/>
    <cellStyle name="Normal 22 9 2 3 6" xfId="32787"/>
    <cellStyle name="Normal 22 9 2 4" xfId="32788"/>
    <cellStyle name="Normal 22 9 2 4 2" xfId="32789"/>
    <cellStyle name="Normal 22 9 2 4 3" xfId="32790"/>
    <cellStyle name="Normal 22 9 2 4 4" xfId="32791"/>
    <cellStyle name="Normal 22 9 2 5" xfId="32792"/>
    <cellStyle name="Normal 22 9 2 6" xfId="32793"/>
    <cellStyle name="Normal 22 9 2 7" xfId="32794"/>
    <cellStyle name="Normal 22 9 2 8" xfId="32795"/>
    <cellStyle name="Normal 22 9 3" xfId="32796"/>
    <cellStyle name="Normal 22 9 3 2" xfId="32797"/>
    <cellStyle name="Normal 22 9 3 2 2" xfId="32798"/>
    <cellStyle name="Normal 22 9 3 2 2 2" xfId="32799"/>
    <cellStyle name="Normal 22 9 3 2 2 3" xfId="32800"/>
    <cellStyle name="Normal 22 9 3 2 2 4" xfId="32801"/>
    <cellStyle name="Normal 22 9 3 2 3" xfId="32802"/>
    <cellStyle name="Normal 22 9 3 2 4" xfId="32803"/>
    <cellStyle name="Normal 22 9 3 2 5" xfId="32804"/>
    <cellStyle name="Normal 22 9 3 3" xfId="32805"/>
    <cellStyle name="Normal 22 9 3 3 2" xfId="32806"/>
    <cellStyle name="Normal 22 9 3 3 3" xfId="32807"/>
    <cellStyle name="Normal 22 9 3 3 4" xfId="32808"/>
    <cellStyle name="Normal 22 9 3 4" xfId="32809"/>
    <cellStyle name="Normal 22 9 3 5" xfId="32810"/>
    <cellStyle name="Normal 22 9 3 6" xfId="32811"/>
    <cellStyle name="Normal 22 9 4" xfId="32812"/>
    <cellStyle name="Normal 22 9 4 2" xfId="32813"/>
    <cellStyle name="Normal 22 9 4 2 2" xfId="32814"/>
    <cellStyle name="Normal 22 9 4 2 3" xfId="32815"/>
    <cellStyle name="Normal 22 9 4 2 4" xfId="32816"/>
    <cellStyle name="Normal 22 9 4 3" xfId="32817"/>
    <cellStyle name="Normal 22 9 4 4" xfId="32818"/>
    <cellStyle name="Normal 22 9 4 5" xfId="32819"/>
    <cellStyle name="Normal 22 9 4 6" xfId="32820"/>
    <cellStyle name="Normal 22 9 5" xfId="32821"/>
    <cellStyle name="Normal 22 9 5 2" xfId="32822"/>
    <cellStyle name="Normal 22 9 5 3" xfId="32823"/>
    <cellStyle name="Normal 22 9 5 4" xfId="32824"/>
    <cellStyle name="Normal 22 9 6" xfId="32825"/>
    <cellStyle name="Normal 22 9 7" xfId="32826"/>
    <cellStyle name="Normal 22 9 8" xfId="32827"/>
    <cellStyle name="Normal 22 9 9" xfId="32828"/>
    <cellStyle name="Normal 22_Rec Tributaria" xfId="32829"/>
    <cellStyle name="Normal 220" xfId="62286"/>
    <cellStyle name="Normal 2200" xfId="62287"/>
    <cellStyle name="Normal 2201" xfId="62288"/>
    <cellStyle name="Normal 2202" xfId="62289"/>
    <cellStyle name="Normal 2203" xfId="62290"/>
    <cellStyle name="Normal 2204" xfId="62291"/>
    <cellStyle name="Normal 2205" xfId="62292"/>
    <cellStyle name="Normal 2206" xfId="62293"/>
    <cellStyle name="Normal 2207" xfId="62294"/>
    <cellStyle name="Normal 2208" xfId="62295"/>
    <cellStyle name="Normal 2209" xfId="62296"/>
    <cellStyle name="Normal 221" xfId="62297"/>
    <cellStyle name="Normal 2210" xfId="62298"/>
    <cellStyle name="Normal 2211" xfId="62299"/>
    <cellStyle name="Normal 2212" xfId="62300"/>
    <cellStyle name="Normal 2213" xfId="62301"/>
    <cellStyle name="Normal 2214" xfId="62302"/>
    <cellStyle name="Normal 2215" xfId="62303"/>
    <cellStyle name="Normal 2216" xfId="62304"/>
    <cellStyle name="Normal 2217" xfId="62305"/>
    <cellStyle name="Normal 2218" xfId="62306"/>
    <cellStyle name="Normal 2219" xfId="62307"/>
    <cellStyle name="Normal 222" xfId="62308"/>
    <cellStyle name="Normal 2220" xfId="62309"/>
    <cellStyle name="Normal 2221" xfId="62310"/>
    <cellStyle name="Normal 2222" xfId="62311"/>
    <cellStyle name="Normal 2223" xfId="62312"/>
    <cellStyle name="Normal 2224" xfId="62313"/>
    <cellStyle name="Normal 2225" xfId="62314"/>
    <cellStyle name="Normal 2226" xfId="62315"/>
    <cellStyle name="Normal 2227" xfId="62316"/>
    <cellStyle name="Normal 2228" xfId="62317"/>
    <cellStyle name="Normal 2229" xfId="62318"/>
    <cellStyle name="Normal 223" xfId="62319"/>
    <cellStyle name="Normal 2230" xfId="62320"/>
    <cellStyle name="Normal 2231" xfId="62321"/>
    <cellStyle name="Normal 2232" xfId="62322"/>
    <cellStyle name="Normal 2233" xfId="62323"/>
    <cellStyle name="Normal 2234" xfId="62324"/>
    <cellStyle name="Normal 2235" xfId="62325"/>
    <cellStyle name="Normal 2236" xfId="62326"/>
    <cellStyle name="Normal 2237" xfId="62327"/>
    <cellStyle name="Normal 2238" xfId="62328"/>
    <cellStyle name="Normal 2239" xfId="62329"/>
    <cellStyle name="Normal 224" xfId="62330"/>
    <cellStyle name="Normal 2240" xfId="62331"/>
    <cellStyle name="Normal 2241" xfId="62332"/>
    <cellStyle name="Normal 2242" xfId="62333"/>
    <cellStyle name="Normal 2243" xfId="62334"/>
    <cellStyle name="Normal 2244" xfId="62335"/>
    <cellStyle name="Normal 2245" xfId="62336"/>
    <cellStyle name="Normal 2246" xfId="62337"/>
    <cellStyle name="Normal 2247" xfId="62338"/>
    <cellStyle name="Normal 2248" xfId="62339"/>
    <cellStyle name="Normal 2249" xfId="62340"/>
    <cellStyle name="Normal 225" xfId="62341"/>
    <cellStyle name="Normal 2250" xfId="62342"/>
    <cellStyle name="Normal 2251" xfId="62343"/>
    <cellStyle name="Normal 2252" xfId="62344"/>
    <cellStyle name="Normal 2253" xfId="62345"/>
    <cellStyle name="Normal 2254" xfId="62346"/>
    <cellStyle name="Normal 2255" xfId="62347"/>
    <cellStyle name="Normal 2256" xfId="62348"/>
    <cellStyle name="Normal 2257" xfId="62349"/>
    <cellStyle name="Normal 2258" xfId="62350"/>
    <cellStyle name="Normal 2259" xfId="62351"/>
    <cellStyle name="Normal 226" xfId="62352"/>
    <cellStyle name="Normal 2260" xfId="62353"/>
    <cellStyle name="Normal 2261" xfId="62354"/>
    <cellStyle name="Normal 2262" xfId="62355"/>
    <cellStyle name="Normal 2263" xfId="62356"/>
    <cellStyle name="Normal 2264" xfId="62357"/>
    <cellStyle name="Normal 2265" xfId="62358"/>
    <cellStyle name="Normal 2266" xfId="62359"/>
    <cellStyle name="Normal 2267" xfId="62360"/>
    <cellStyle name="Normal 2268" xfId="62361"/>
    <cellStyle name="Normal 2269" xfId="62362"/>
    <cellStyle name="Normal 227" xfId="62363"/>
    <cellStyle name="Normal 2270" xfId="62364"/>
    <cellStyle name="Normal 2271" xfId="62365"/>
    <cellStyle name="Normal 2272" xfId="62366"/>
    <cellStyle name="Normal 2273" xfId="62367"/>
    <cellStyle name="Normal 2274" xfId="62368"/>
    <cellStyle name="Normal 2275" xfId="62369"/>
    <cellStyle name="Normal 2276" xfId="62370"/>
    <cellStyle name="Normal 2277" xfId="62371"/>
    <cellStyle name="Normal 2278" xfId="62372"/>
    <cellStyle name="Normal 2279" xfId="62373"/>
    <cellStyle name="Normal 228" xfId="62374"/>
    <cellStyle name="Normal 2280" xfId="62375"/>
    <cellStyle name="Normal 2281" xfId="62376"/>
    <cellStyle name="Normal 2282" xfId="62377"/>
    <cellStyle name="Normal 2283" xfId="62378"/>
    <cellStyle name="Normal 2284" xfId="62379"/>
    <cellStyle name="Normal 2285" xfId="62380"/>
    <cellStyle name="Normal 2286" xfId="62381"/>
    <cellStyle name="Normal 2287" xfId="62382"/>
    <cellStyle name="Normal 2288" xfId="62383"/>
    <cellStyle name="Normal 2289" xfId="62384"/>
    <cellStyle name="Normal 229" xfId="62385"/>
    <cellStyle name="Normal 2290" xfId="62386"/>
    <cellStyle name="Normal 2291" xfId="62387"/>
    <cellStyle name="Normal 2292" xfId="62388"/>
    <cellStyle name="Normal 2293" xfId="62389"/>
    <cellStyle name="Normal 2294" xfId="62390"/>
    <cellStyle name="Normal 2295" xfId="62391"/>
    <cellStyle name="Normal 2296" xfId="62392"/>
    <cellStyle name="Normal 2297" xfId="62393"/>
    <cellStyle name="Normal 2298" xfId="62394"/>
    <cellStyle name="Normal 2299" xfId="62395"/>
    <cellStyle name="Normal 23" xfId="32830"/>
    <cellStyle name="Normal 23 2" xfId="32831"/>
    <cellStyle name="Normal 23 2 2" xfId="32832"/>
    <cellStyle name="Normal 23 2 2 10" xfId="32833"/>
    <cellStyle name="Normal 23 2 2 2" xfId="32834"/>
    <cellStyle name="Normal 23 2 2 2 2" xfId="32835"/>
    <cellStyle name="Normal 23 2 2 2 2 2" xfId="32836"/>
    <cellStyle name="Normal 23 2 2 2 2 2 2" xfId="32837"/>
    <cellStyle name="Normal 23 2 2 2 2 2 2 2" xfId="32838"/>
    <cellStyle name="Normal 23 2 2 2 2 2 2 3" xfId="32839"/>
    <cellStyle name="Normal 23 2 2 2 2 2 2 4" xfId="32840"/>
    <cellStyle name="Normal 23 2 2 2 2 2 3" xfId="32841"/>
    <cellStyle name="Normal 23 2 2 2 2 2 4" xfId="32842"/>
    <cellStyle name="Normal 23 2 2 2 2 2 5" xfId="32843"/>
    <cellStyle name="Normal 23 2 2 2 2 3" xfId="32844"/>
    <cellStyle name="Normal 23 2 2 2 2 3 2" xfId="32845"/>
    <cellStyle name="Normal 23 2 2 2 2 3 3" xfId="32846"/>
    <cellStyle name="Normal 23 2 2 2 2 3 4" xfId="32847"/>
    <cellStyle name="Normal 23 2 2 2 2 4" xfId="32848"/>
    <cellStyle name="Normal 23 2 2 2 2 5" xfId="32849"/>
    <cellStyle name="Normal 23 2 2 2 2 6" xfId="32850"/>
    <cellStyle name="Normal 23 2 2 2 3" xfId="32851"/>
    <cellStyle name="Normal 23 2 2 2 3 2" xfId="32852"/>
    <cellStyle name="Normal 23 2 2 2 3 2 2" xfId="32853"/>
    <cellStyle name="Normal 23 2 2 2 3 2 3" xfId="32854"/>
    <cellStyle name="Normal 23 2 2 2 3 2 4" xfId="32855"/>
    <cellStyle name="Normal 23 2 2 2 3 3" xfId="32856"/>
    <cellStyle name="Normal 23 2 2 2 3 4" xfId="32857"/>
    <cellStyle name="Normal 23 2 2 2 3 5" xfId="32858"/>
    <cellStyle name="Normal 23 2 2 2 3 6" xfId="32859"/>
    <cellStyle name="Normal 23 2 2 2 4" xfId="32860"/>
    <cellStyle name="Normal 23 2 2 2 4 2" xfId="32861"/>
    <cellStyle name="Normal 23 2 2 2 4 3" xfId="32862"/>
    <cellStyle name="Normal 23 2 2 2 4 4" xfId="32863"/>
    <cellStyle name="Normal 23 2 2 2 5" xfId="32864"/>
    <cellStyle name="Normal 23 2 2 2 6" xfId="32865"/>
    <cellStyle name="Normal 23 2 2 2 7" xfId="32866"/>
    <cellStyle name="Normal 23 2 2 2 8" xfId="32867"/>
    <cellStyle name="Normal 23 2 2 3" xfId="32868"/>
    <cellStyle name="Normal 23 2 2 3 2" xfId="32869"/>
    <cellStyle name="Normal 23 2 2 3 2 2" xfId="32870"/>
    <cellStyle name="Normal 23 2 2 3 2 2 2" xfId="32871"/>
    <cellStyle name="Normal 23 2 2 3 2 2 3" xfId="32872"/>
    <cellStyle name="Normal 23 2 2 3 2 2 4" xfId="32873"/>
    <cellStyle name="Normal 23 2 2 3 2 3" xfId="32874"/>
    <cellStyle name="Normal 23 2 2 3 2 4" xfId="32875"/>
    <cellStyle name="Normal 23 2 2 3 2 5" xfId="32876"/>
    <cellStyle name="Normal 23 2 2 3 2 6" xfId="32877"/>
    <cellStyle name="Normal 23 2 2 3 3" xfId="32878"/>
    <cellStyle name="Normal 23 2 2 3 3 2" xfId="32879"/>
    <cellStyle name="Normal 23 2 2 3 3 3" xfId="32880"/>
    <cellStyle name="Normal 23 2 2 3 3 4" xfId="32881"/>
    <cellStyle name="Normal 23 2 2 3 4" xfId="32882"/>
    <cellStyle name="Normal 23 2 2 3 5" xfId="32883"/>
    <cellStyle name="Normal 23 2 2 3 6" xfId="32884"/>
    <cellStyle name="Normal 23 2 2 3 7" xfId="32885"/>
    <cellStyle name="Normal 23 2 2 4" xfId="32886"/>
    <cellStyle name="Normal 23 2 2 4 2" xfId="32887"/>
    <cellStyle name="Normal 23 2 2 4 2 2" xfId="32888"/>
    <cellStyle name="Normal 23 2 2 4 2 2 2" xfId="32889"/>
    <cellStyle name="Normal 23 2 2 4 2 2 3" xfId="32890"/>
    <cellStyle name="Normal 23 2 2 4 2 2 4" xfId="32891"/>
    <cellStyle name="Normal 23 2 2 4 2 3" xfId="32892"/>
    <cellStyle name="Normal 23 2 2 4 2 4" xfId="32893"/>
    <cellStyle name="Normal 23 2 2 4 2 5" xfId="32894"/>
    <cellStyle name="Normal 23 2 2 4 3" xfId="32895"/>
    <cellStyle name="Normal 23 2 2 4 3 2" xfId="32896"/>
    <cellStyle name="Normal 23 2 2 4 3 3" xfId="32897"/>
    <cellStyle name="Normal 23 2 2 4 3 4" xfId="32898"/>
    <cellStyle name="Normal 23 2 2 4 4" xfId="32899"/>
    <cellStyle name="Normal 23 2 2 4 5" xfId="32900"/>
    <cellStyle name="Normal 23 2 2 4 6" xfId="32901"/>
    <cellStyle name="Normal 23 2 2 5" xfId="32902"/>
    <cellStyle name="Normal 23 2 2 5 2" xfId="32903"/>
    <cellStyle name="Normal 23 2 2 5 2 2" xfId="32904"/>
    <cellStyle name="Normal 23 2 2 5 2 3" xfId="32905"/>
    <cellStyle name="Normal 23 2 2 5 2 4" xfId="32906"/>
    <cellStyle name="Normal 23 2 2 5 3" xfId="32907"/>
    <cellStyle name="Normal 23 2 2 5 4" xfId="32908"/>
    <cellStyle name="Normal 23 2 2 5 5" xfId="32909"/>
    <cellStyle name="Normal 23 2 2 5 6" xfId="32910"/>
    <cellStyle name="Normal 23 2 2 6" xfId="32911"/>
    <cellStyle name="Normal 23 2 2 6 2" xfId="32912"/>
    <cellStyle name="Normal 23 2 2 6 3" xfId="32913"/>
    <cellStyle name="Normal 23 2 2 6 4" xfId="32914"/>
    <cellStyle name="Normal 23 2 2 7" xfId="32915"/>
    <cellStyle name="Normal 23 2 2 8" xfId="32916"/>
    <cellStyle name="Normal 23 2 2 9" xfId="32917"/>
    <cellStyle name="Normal 23 2 3" xfId="32918"/>
    <cellStyle name="Normal 23 2 3 2" xfId="32919"/>
    <cellStyle name="Normal 23 2 3 2 2" xfId="32920"/>
    <cellStyle name="Normal 23 2 3 2 2 2" xfId="32921"/>
    <cellStyle name="Normal 23 2 3 2 2 2 2" xfId="32922"/>
    <cellStyle name="Normal 23 2 3 2 2 2 2 2" xfId="32923"/>
    <cellStyle name="Normal 23 2 3 2 2 2 2 3" xfId="32924"/>
    <cellStyle name="Normal 23 2 3 2 2 2 2 4" xfId="32925"/>
    <cellStyle name="Normal 23 2 3 2 2 2 3" xfId="32926"/>
    <cellStyle name="Normal 23 2 3 2 2 2 4" xfId="32927"/>
    <cellStyle name="Normal 23 2 3 2 2 2 5" xfId="32928"/>
    <cellStyle name="Normal 23 2 3 2 2 3" xfId="32929"/>
    <cellStyle name="Normal 23 2 3 2 2 3 2" xfId="32930"/>
    <cellStyle name="Normal 23 2 3 2 2 3 3" xfId="32931"/>
    <cellStyle name="Normal 23 2 3 2 2 3 4" xfId="32932"/>
    <cellStyle name="Normal 23 2 3 2 2 4" xfId="32933"/>
    <cellStyle name="Normal 23 2 3 2 2 5" xfId="32934"/>
    <cellStyle name="Normal 23 2 3 2 2 6" xfId="32935"/>
    <cellStyle name="Normal 23 2 3 2 3" xfId="32936"/>
    <cellStyle name="Normal 23 2 3 2 3 2" xfId="32937"/>
    <cellStyle name="Normal 23 2 3 2 3 2 2" xfId="32938"/>
    <cellStyle name="Normal 23 2 3 2 3 2 3" xfId="32939"/>
    <cellStyle name="Normal 23 2 3 2 3 2 4" xfId="32940"/>
    <cellStyle name="Normal 23 2 3 2 3 3" xfId="32941"/>
    <cellStyle name="Normal 23 2 3 2 3 4" xfId="32942"/>
    <cellStyle name="Normal 23 2 3 2 3 5" xfId="32943"/>
    <cellStyle name="Normal 23 2 3 2 3 6" xfId="32944"/>
    <cellStyle name="Normal 23 2 3 2 4" xfId="32945"/>
    <cellStyle name="Normal 23 2 3 2 4 2" xfId="32946"/>
    <cellStyle name="Normal 23 2 3 2 4 3" xfId="32947"/>
    <cellStyle name="Normal 23 2 3 2 4 4" xfId="32948"/>
    <cellStyle name="Normal 23 2 3 2 5" xfId="32949"/>
    <cellStyle name="Normal 23 2 3 2 6" xfId="32950"/>
    <cellStyle name="Normal 23 2 3 2 7" xfId="32951"/>
    <cellStyle name="Normal 23 2 3 2 8" xfId="32952"/>
    <cellStyle name="Normal 23 2 3 3" xfId="32953"/>
    <cellStyle name="Normal 23 2 3 3 2" xfId="32954"/>
    <cellStyle name="Normal 23 2 3 3 2 2" xfId="32955"/>
    <cellStyle name="Normal 23 2 3 3 2 2 2" xfId="32956"/>
    <cellStyle name="Normal 23 2 3 3 2 2 3" xfId="32957"/>
    <cellStyle name="Normal 23 2 3 3 2 2 4" xfId="32958"/>
    <cellStyle name="Normal 23 2 3 3 2 3" xfId="32959"/>
    <cellStyle name="Normal 23 2 3 3 2 4" xfId="32960"/>
    <cellStyle name="Normal 23 2 3 3 2 5" xfId="32961"/>
    <cellStyle name="Normal 23 2 3 3 3" xfId="32962"/>
    <cellStyle name="Normal 23 2 3 3 3 2" xfId="32963"/>
    <cellStyle name="Normal 23 2 3 3 3 3" xfId="32964"/>
    <cellStyle name="Normal 23 2 3 3 3 4" xfId="32965"/>
    <cellStyle name="Normal 23 2 3 3 4" xfId="32966"/>
    <cellStyle name="Normal 23 2 3 3 5" xfId="32967"/>
    <cellStyle name="Normal 23 2 3 3 6" xfId="32968"/>
    <cellStyle name="Normal 23 2 3 4" xfId="32969"/>
    <cellStyle name="Normal 23 2 3 4 2" xfId="32970"/>
    <cellStyle name="Normal 23 2 3 4 2 2" xfId="32971"/>
    <cellStyle name="Normal 23 2 3 4 2 3" xfId="32972"/>
    <cellStyle name="Normal 23 2 3 4 2 4" xfId="32973"/>
    <cellStyle name="Normal 23 2 3 4 3" xfId="32974"/>
    <cellStyle name="Normal 23 2 3 4 4" xfId="32975"/>
    <cellStyle name="Normal 23 2 3 4 5" xfId="32976"/>
    <cellStyle name="Normal 23 2 3 4 6" xfId="32977"/>
    <cellStyle name="Normal 23 2 3 5" xfId="32978"/>
    <cellStyle name="Normal 23 2 3 5 2" xfId="32979"/>
    <cellStyle name="Normal 23 2 3 5 3" xfId="32980"/>
    <cellStyle name="Normal 23 2 3 5 4" xfId="32981"/>
    <cellStyle name="Normal 23 2 3 6" xfId="32982"/>
    <cellStyle name="Normal 23 2 3 7" xfId="32983"/>
    <cellStyle name="Normal 23 2 3 8" xfId="32984"/>
    <cellStyle name="Normal 23 2 3 9" xfId="32985"/>
    <cellStyle name="Normal 23 2 4" xfId="32986"/>
    <cellStyle name="Normal 23 2 4 2" xfId="32987"/>
    <cellStyle name="Normal 23 2 4 2 2" xfId="32988"/>
    <cellStyle name="Normal 23 2 4 2 2 2" xfId="32989"/>
    <cellStyle name="Normal 23 2 4 2 2 3" xfId="32990"/>
    <cellStyle name="Normal 23 2 4 2 2 4" xfId="32991"/>
    <cellStyle name="Normal 23 2 4 2 3" xfId="32992"/>
    <cellStyle name="Normal 23 2 4 2 4" xfId="32993"/>
    <cellStyle name="Normal 23 2 4 2 5" xfId="32994"/>
    <cellStyle name="Normal 23 2 4 2 6" xfId="32995"/>
    <cellStyle name="Normal 23 2 4 3" xfId="32996"/>
    <cellStyle name="Normal 23 2 4 3 2" xfId="32997"/>
    <cellStyle name="Normal 23 2 4 3 3" xfId="32998"/>
    <cellStyle name="Normal 23 2 4 3 4" xfId="32999"/>
    <cellStyle name="Normal 23 2 4 4" xfId="33000"/>
    <cellStyle name="Normal 23 2 4 5" xfId="33001"/>
    <cellStyle name="Normal 23 2 4 6" xfId="33002"/>
    <cellStyle name="Normal 23 2 4 7" xfId="33003"/>
    <cellStyle name="Normal 23 3" xfId="33004"/>
    <cellStyle name="Normal 23 3 10" xfId="33005"/>
    <cellStyle name="Normal 23 3 11" xfId="33006"/>
    <cellStyle name="Normal 23 3 12" xfId="33007"/>
    <cellStyle name="Normal 23 3 2" xfId="33008"/>
    <cellStyle name="Normal 23 3 2 2" xfId="33009"/>
    <cellStyle name="Normal 23 3 2 2 2" xfId="33010"/>
    <cellStyle name="Normal 23 3 2 2 2 2" xfId="33011"/>
    <cellStyle name="Normal 23 3 2 2 2 2 2" xfId="33012"/>
    <cellStyle name="Normal 23 3 2 2 2 2 2 2" xfId="33013"/>
    <cellStyle name="Normal 23 3 2 2 2 2 2 3" xfId="33014"/>
    <cellStyle name="Normal 23 3 2 2 2 2 2 4" xfId="33015"/>
    <cellStyle name="Normal 23 3 2 2 2 2 3" xfId="33016"/>
    <cellStyle name="Normal 23 3 2 2 2 2 4" xfId="33017"/>
    <cellStyle name="Normal 23 3 2 2 2 2 5" xfId="33018"/>
    <cellStyle name="Normal 23 3 2 2 2 3" xfId="33019"/>
    <cellStyle name="Normal 23 3 2 2 2 3 2" xfId="33020"/>
    <cellStyle name="Normal 23 3 2 2 2 3 3" xfId="33021"/>
    <cellStyle name="Normal 23 3 2 2 2 3 4" xfId="33022"/>
    <cellStyle name="Normal 23 3 2 2 2 4" xfId="33023"/>
    <cellStyle name="Normal 23 3 2 2 2 5" xfId="33024"/>
    <cellStyle name="Normal 23 3 2 2 2 6" xfId="33025"/>
    <cellStyle name="Normal 23 3 2 2 3" xfId="33026"/>
    <cellStyle name="Normal 23 3 2 2 3 2" xfId="33027"/>
    <cellStyle name="Normal 23 3 2 2 3 2 2" xfId="33028"/>
    <cellStyle name="Normal 23 3 2 2 3 2 3" xfId="33029"/>
    <cellStyle name="Normal 23 3 2 2 3 2 4" xfId="33030"/>
    <cellStyle name="Normal 23 3 2 2 3 3" xfId="33031"/>
    <cellStyle name="Normal 23 3 2 2 3 4" xfId="33032"/>
    <cellStyle name="Normal 23 3 2 2 3 5" xfId="33033"/>
    <cellStyle name="Normal 23 3 2 2 3 6" xfId="33034"/>
    <cellStyle name="Normal 23 3 2 2 4" xfId="33035"/>
    <cellStyle name="Normal 23 3 2 2 4 2" xfId="33036"/>
    <cellStyle name="Normal 23 3 2 2 4 3" xfId="33037"/>
    <cellStyle name="Normal 23 3 2 2 4 4" xfId="33038"/>
    <cellStyle name="Normal 23 3 2 2 5" xfId="33039"/>
    <cellStyle name="Normal 23 3 2 2 6" xfId="33040"/>
    <cellStyle name="Normal 23 3 2 2 7" xfId="33041"/>
    <cellStyle name="Normal 23 3 2 2 8" xfId="33042"/>
    <cellStyle name="Normal 23 3 2 3" xfId="33043"/>
    <cellStyle name="Normal 23 3 2 3 2" xfId="33044"/>
    <cellStyle name="Normal 23 3 2 3 2 2" xfId="33045"/>
    <cellStyle name="Normal 23 3 2 3 2 2 2" xfId="33046"/>
    <cellStyle name="Normal 23 3 2 3 2 2 3" xfId="33047"/>
    <cellStyle name="Normal 23 3 2 3 2 2 4" xfId="33048"/>
    <cellStyle name="Normal 23 3 2 3 2 3" xfId="33049"/>
    <cellStyle name="Normal 23 3 2 3 2 4" xfId="33050"/>
    <cellStyle name="Normal 23 3 2 3 2 5" xfId="33051"/>
    <cellStyle name="Normal 23 3 2 3 3" xfId="33052"/>
    <cellStyle name="Normal 23 3 2 3 3 2" xfId="33053"/>
    <cellStyle name="Normal 23 3 2 3 3 3" xfId="33054"/>
    <cellStyle name="Normal 23 3 2 3 3 4" xfId="33055"/>
    <cellStyle name="Normal 23 3 2 3 4" xfId="33056"/>
    <cellStyle name="Normal 23 3 2 3 5" xfId="33057"/>
    <cellStyle name="Normal 23 3 2 3 6" xfId="33058"/>
    <cellStyle name="Normal 23 3 2 4" xfId="33059"/>
    <cellStyle name="Normal 23 3 2 4 2" xfId="33060"/>
    <cellStyle name="Normal 23 3 2 4 2 2" xfId="33061"/>
    <cellStyle name="Normal 23 3 2 4 2 3" xfId="33062"/>
    <cellStyle name="Normal 23 3 2 4 2 4" xfId="33063"/>
    <cellStyle name="Normal 23 3 2 4 3" xfId="33064"/>
    <cellStyle name="Normal 23 3 2 4 4" xfId="33065"/>
    <cellStyle name="Normal 23 3 2 4 5" xfId="33066"/>
    <cellStyle name="Normal 23 3 2 4 6" xfId="33067"/>
    <cellStyle name="Normal 23 3 2 5" xfId="33068"/>
    <cellStyle name="Normal 23 3 2 5 2" xfId="33069"/>
    <cellStyle name="Normal 23 3 2 5 3" xfId="33070"/>
    <cellStyle name="Normal 23 3 2 5 4" xfId="33071"/>
    <cellStyle name="Normal 23 3 2 6" xfId="33072"/>
    <cellStyle name="Normal 23 3 2 7" xfId="33073"/>
    <cellStyle name="Normal 23 3 2 8" xfId="33074"/>
    <cellStyle name="Normal 23 3 2 9" xfId="33075"/>
    <cellStyle name="Normal 23 3 3" xfId="33076"/>
    <cellStyle name="Normal 23 3 3 2" xfId="33077"/>
    <cellStyle name="Normal 23 3 3 2 2" xfId="33078"/>
    <cellStyle name="Normal 23 3 3 2 2 2" xfId="33079"/>
    <cellStyle name="Normal 23 3 3 2 2 2 2" xfId="33080"/>
    <cellStyle name="Normal 23 3 3 2 2 2 2 2" xfId="33081"/>
    <cellStyle name="Normal 23 3 3 2 2 2 2 3" xfId="33082"/>
    <cellStyle name="Normal 23 3 3 2 2 2 2 4" xfId="33083"/>
    <cellStyle name="Normal 23 3 3 2 2 2 3" xfId="33084"/>
    <cellStyle name="Normal 23 3 3 2 2 2 4" xfId="33085"/>
    <cellStyle name="Normal 23 3 3 2 2 2 5" xfId="33086"/>
    <cellStyle name="Normal 23 3 3 2 2 3" xfId="33087"/>
    <cellStyle name="Normal 23 3 3 2 2 3 2" xfId="33088"/>
    <cellStyle name="Normal 23 3 3 2 2 3 3" xfId="33089"/>
    <cellStyle name="Normal 23 3 3 2 2 3 4" xfId="33090"/>
    <cellStyle name="Normal 23 3 3 2 2 4" xfId="33091"/>
    <cellStyle name="Normal 23 3 3 2 2 5" xfId="33092"/>
    <cellStyle name="Normal 23 3 3 2 2 6" xfId="33093"/>
    <cellStyle name="Normal 23 3 3 2 3" xfId="33094"/>
    <cellStyle name="Normal 23 3 3 2 3 2" xfId="33095"/>
    <cellStyle name="Normal 23 3 3 2 3 2 2" xfId="33096"/>
    <cellStyle name="Normal 23 3 3 2 3 2 3" xfId="33097"/>
    <cellStyle name="Normal 23 3 3 2 3 2 4" xfId="33098"/>
    <cellStyle name="Normal 23 3 3 2 3 3" xfId="33099"/>
    <cellStyle name="Normal 23 3 3 2 3 4" xfId="33100"/>
    <cellStyle name="Normal 23 3 3 2 3 5" xfId="33101"/>
    <cellStyle name="Normal 23 3 3 2 3 6" xfId="33102"/>
    <cellStyle name="Normal 23 3 3 2 4" xfId="33103"/>
    <cellStyle name="Normal 23 3 3 2 4 2" xfId="33104"/>
    <cellStyle name="Normal 23 3 3 2 4 3" xfId="33105"/>
    <cellStyle name="Normal 23 3 3 2 4 4" xfId="33106"/>
    <cellStyle name="Normal 23 3 3 2 5" xfId="33107"/>
    <cellStyle name="Normal 23 3 3 2 6" xfId="33108"/>
    <cellStyle name="Normal 23 3 3 2 7" xfId="33109"/>
    <cellStyle name="Normal 23 3 3 2 8" xfId="33110"/>
    <cellStyle name="Normal 23 3 3 3" xfId="33111"/>
    <cellStyle name="Normal 23 3 3 3 2" xfId="33112"/>
    <cellStyle name="Normal 23 3 3 3 2 2" xfId="33113"/>
    <cellStyle name="Normal 23 3 3 3 2 2 2" xfId="33114"/>
    <cellStyle name="Normal 23 3 3 3 2 2 3" xfId="33115"/>
    <cellStyle name="Normal 23 3 3 3 2 2 4" xfId="33116"/>
    <cellStyle name="Normal 23 3 3 3 2 3" xfId="33117"/>
    <cellStyle name="Normal 23 3 3 3 2 4" xfId="33118"/>
    <cellStyle name="Normal 23 3 3 3 2 5" xfId="33119"/>
    <cellStyle name="Normal 23 3 3 3 3" xfId="33120"/>
    <cellStyle name="Normal 23 3 3 3 3 2" xfId="33121"/>
    <cellStyle name="Normal 23 3 3 3 3 3" xfId="33122"/>
    <cellStyle name="Normal 23 3 3 3 3 4" xfId="33123"/>
    <cellStyle name="Normal 23 3 3 3 4" xfId="33124"/>
    <cellStyle name="Normal 23 3 3 3 5" xfId="33125"/>
    <cellStyle name="Normal 23 3 3 3 6" xfId="33126"/>
    <cellStyle name="Normal 23 3 3 4" xfId="33127"/>
    <cellStyle name="Normal 23 3 3 4 2" xfId="33128"/>
    <cellStyle name="Normal 23 3 3 4 2 2" xfId="33129"/>
    <cellStyle name="Normal 23 3 3 4 2 3" xfId="33130"/>
    <cellStyle name="Normal 23 3 3 4 2 4" xfId="33131"/>
    <cellStyle name="Normal 23 3 3 4 3" xfId="33132"/>
    <cellStyle name="Normal 23 3 3 4 4" xfId="33133"/>
    <cellStyle name="Normal 23 3 3 4 5" xfId="33134"/>
    <cellStyle name="Normal 23 3 3 4 6" xfId="33135"/>
    <cellStyle name="Normal 23 3 3 5" xfId="33136"/>
    <cellStyle name="Normal 23 3 3 5 2" xfId="33137"/>
    <cellStyle name="Normal 23 3 3 5 3" xfId="33138"/>
    <cellStyle name="Normal 23 3 3 5 4" xfId="33139"/>
    <cellStyle name="Normal 23 3 3 6" xfId="33140"/>
    <cellStyle name="Normal 23 3 3 7" xfId="33141"/>
    <cellStyle name="Normal 23 3 3 8" xfId="33142"/>
    <cellStyle name="Normal 23 3 3 9" xfId="33143"/>
    <cellStyle name="Normal 23 3 4" xfId="33144"/>
    <cellStyle name="Normal 23 3 4 2" xfId="33145"/>
    <cellStyle name="Normal 23 3 4 2 2" xfId="33146"/>
    <cellStyle name="Normal 23 3 4 2 2 2" xfId="33147"/>
    <cellStyle name="Normal 23 3 4 2 2 2 2" xfId="33148"/>
    <cellStyle name="Normal 23 3 4 2 2 2 3" xfId="33149"/>
    <cellStyle name="Normal 23 3 4 2 2 2 4" xfId="33150"/>
    <cellStyle name="Normal 23 3 4 2 2 3" xfId="33151"/>
    <cellStyle name="Normal 23 3 4 2 2 4" xfId="33152"/>
    <cellStyle name="Normal 23 3 4 2 2 5" xfId="33153"/>
    <cellStyle name="Normal 23 3 4 2 3" xfId="33154"/>
    <cellStyle name="Normal 23 3 4 2 3 2" xfId="33155"/>
    <cellStyle name="Normal 23 3 4 2 3 3" xfId="33156"/>
    <cellStyle name="Normal 23 3 4 2 3 4" xfId="33157"/>
    <cellStyle name="Normal 23 3 4 2 4" xfId="33158"/>
    <cellStyle name="Normal 23 3 4 2 5" xfId="33159"/>
    <cellStyle name="Normal 23 3 4 2 6" xfId="33160"/>
    <cellStyle name="Normal 23 3 4 3" xfId="33161"/>
    <cellStyle name="Normal 23 3 4 3 2" xfId="33162"/>
    <cellStyle name="Normal 23 3 4 3 2 2" xfId="33163"/>
    <cellStyle name="Normal 23 3 4 3 2 3" xfId="33164"/>
    <cellStyle name="Normal 23 3 4 3 2 4" xfId="33165"/>
    <cellStyle name="Normal 23 3 4 3 3" xfId="33166"/>
    <cellStyle name="Normal 23 3 4 3 4" xfId="33167"/>
    <cellStyle name="Normal 23 3 4 3 5" xfId="33168"/>
    <cellStyle name="Normal 23 3 4 3 6" xfId="33169"/>
    <cellStyle name="Normal 23 3 4 4" xfId="33170"/>
    <cellStyle name="Normal 23 3 4 4 2" xfId="33171"/>
    <cellStyle name="Normal 23 3 4 4 3" xfId="33172"/>
    <cellStyle name="Normal 23 3 4 4 4" xfId="33173"/>
    <cellStyle name="Normal 23 3 4 5" xfId="33174"/>
    <cellStyle name="Normal 23 3 4 6" xfId="33175"/>
    <cellStyle name="Normal 23 3 4 7" xfId="33176"/>
    <cellStyle name="Normal 23 3 4 8" xfId="33177"/>
    <cellStyle name="Normal 23 3 5" xfId="33178"/>
    <cellStyle name="Normal 23 3 5 2" xfId="33179"/>
    <cellStyle name="Normal 23 3 5 2 2" xfId="33180"/>
    <cellStyle name="Normal 23 3 5 2 2 2" xfId="33181"/>
    <cellStyle name="Normal 23 3 5 2 2 3" xfId="33182"/>
    <cellStyle name="Normal 23 3 5 2 2 4" xfId="33183"/>
    <cellStyle name="Normal 23 3 5 2 3" xfId="33184"/>
    <cellStyle name="Normal 23 3 5 2 4" xfId="33185"/>
    <cellStyle name="Normal 23 3 5 2 5" xfId="33186"/>
    <cellStyle name="Normal 23 3 5 2 6" xfId="33187"/>
    <cellStyle name="Normal 23 3 5 3" xfId="33188"/>
    <cellStyle name="Normal 23 3 5 3 2" xfId="33189"/>
    <cellStyle name="Normal 23 3 5 3 3" xfId="33190"/>
    <cellStyle name="Normal 23 3 5 3 4" xfId="33191"/>
    <cellStyle name="Normal 23 3 5 4" xfId="33192"/>
    <cellStyle name="Normal 23 3 5 5" xfId="33193"/>
    <cellStyle name="Normal 23 3 5 6" xfId="33194"/>
    <cellStyle name="Normal 23 3 5 7" xfId="33195"/>
    <cellStyle name="Normal 23 3 6" xfId="33196"/>
    <cellStyle name="Normal 23 3 6 2" xfId="33197"/>
    <cellStyle name="Normal 23 3 6 2 2" xfId="33198"/>
    <cellStyle name="Normal 23 3 6 2 2 2" xfId="33199"/>
    <cellStyle name="Normal 23 3 6 2 2 3" xfId="33200"/>
    <cellStyle name="Normal 23 3 6 2 2 4" xfId="33201"/>
    <cellStyle name="Normal 23 3 6 2 3" xfId="33202"/>
    <cellStyle name="Normal 23 3 6 2 4" xfId="33203"/>
    <cellStyle name="Normal 23 3 6 2 5" xfId="33204"/>
    <cellStyle name="Normal 23 3 6 3" xfId="33205"/>
    <cellStyle name="Normal 23 3 6 3 2" xfId="33206"/>
    <cellStyle name="Normal 23 3 6 3 3" xfId="33207"/>
    <cellStyle name="Normal 23 3 6 3 4" xfId="33208"/>
    <cellStyle name="Normal 23 3 6 4" xfId="33209"/>
    <cellStyle name="Normal 23 3 6 5" xfId="33210"/>
    <cellStyle name="Normal 23 3 6 6" xfId="33211"/>
    <cellStyle name="Normal 23 3 7" xfId="33212"/>
    <cellStyle name="Normal 23 3 7 2" xfId="33213"/>
    <cellStyle name="Normal 23 3 7 2 2" xfId="33214"/>
    <cellStyle name="Normal 23 3 7 2 3" xfId="33215"/>
    <cellStyle name="Normal 23 3 7 2 4" xfId="33216"/>
    <cellStyle name="Normal 23 3 7 3" xfId="33217"/>
    <cellStyle name="Normal 23 3 7 4" xfId="33218"/>
    <cellStyle name="Normal 23 3 7 5" xfId="33219"/>
    <cellStyle name="Normal 23 3 7 6" xfId="33220"/>
    <cellStyle name="Normal 23 3 8" xfId="33221"/>
    <cellStyle name="Normal 23 3 8 2" xfId="33222"/>
    <cellStyle name="Normal 23 3 8 3" xfId="33223"/>
    <cellStyle name="Normal 23 3 8 4" xfId="33224"/>
    <cellStyle name="Normal 23 3 9" xfId="33225"/>
    <cellStyle name="Normal 23 4" xfId="33226"/>
    <cellStyle name="Normal 23 4 10" xfId="33227"/>
    <cellStyle name="Normal 23 4 2" xfId="33228"/>
    <cellStyle name="Normal 23 4 2 2" xfId="33229"/>
    <cellStyle name="Normal 23 4 2 2 2" xfId="33230"/>
    <cellStyle name="Normal 23 4 2 2 2 2" xfId="33231"/>
    <cellStyle name="Normal 23 4 2 2 2 2 2" xfId="33232"/>
    <cellStyle name="Normal 23 4 2 2 2 2 2 2" xfId="33233"/>
    <cellStyle name="Normal 23 4 2 2 2 2 2 3" xfId="33234"/>
    <cellStyle name="Normal 23 4 2 2 2 2 2 4" xfId="33235"/>
    <cellStyle name="Normal 23 4 2 2 2 2 3" xfId="33236"/>
    <cellStyle name="Normal 23 4 2 2 2 2 4" xfId="33237"/>
    <cellStyle name="Normal 23 4 2 2 2 2 5" xfId="33238"/>
    <cellStyle name="Normal 23 4 2 2 2 3" xfId="33239"/>
    <cellStyle name="Normal 23 4 2 2 2 3 2" xfId="33240"/>
    <cellStyle name="Normal 23 4 2 2 2 3 3" xfId="33241"/>
    <cellStyle name="Normal 23 4 2 2 2 3 4" xfId="33242"/>
    <cellStyle name="Normal 23 4 2 2 2 4" xfId="33243"/>
    <cellStyle name="Normal 23 4 2 2 2 5" xfId="33244"/>
    <cellStyle name="Normal 23 4 2 2 2 6" xfId="33245"/>
    <cellStyle name="Normal 23 4 2 2 3" xfId="33246"/>
    <cellStyle name="Normal 23 4 2 2 3 2" xfId="33247"/>
    <cellStyle name="Normal 23 4 2 2 3 2 2" xfId="33248"/>
    <cellStyle name="Normal 23 4 2 2 3 2 3" xfId="33249"/>
    <cellStyle name="Normal 23 4 2 2 3 2 4" xfId="33250"/>
    <cellStyle name="Normal 23 4 2 2 3 3" xfId="33251"/>
    <cellStyle name="Normal 23 4 2 2 3 4" xfId="33252"/>
    <cellStyle name="Normal 23 4 2 2 3 5" xfId="33253"/>
    <cellStyle name="Normal 23 4 2 2 3 6" xfId="33254"/>
    <cellStyle name="Normal 23 4 2 2 4" xfId="33255"/>
    <cellStyle name="Normal 23 4 2 2 4 2" xfId="33256"/>
    <cellStyle name="Normal 23 4 2 2 4 3" xfId="33257"/>
    <cellStyle name="Normal 23 4 2 2 4 4" xfId="33258"/>
    <cellStyle name="Normal 23 4 2 2 5" xfId="33259"/>
    <cellStyle name="Normal 23 4 2 2 6" xfId="33260"/>
    <cellStyle name="Normal 23 4 2 2 7" xfId="33261"/>
    <cellStyle name="Normal 23 4 2 2 8" xfId="33262"/>
    <cellStyle name="Normal 23 4 2 3" xfId="33263"/>
    <cellStyle name="Normal 23 4 2 3 2" xfId="33264"/>
    <cellStyle name="Normal 23 4 2 3 2 2" xfId="33265"/>
    <cellStyle name="Normal 23 4 2 3 2 2 2" xfId="33266"/>
    <cellStyle name="Normal 23 4 2 3 2 2 3" xfId="33267"/>
    <cellStyle name="Normal 23 4 2 3 2 2 4" xfId="33268"/>
    <cellStyle name="Normal 23 4 2 3 2 3" xfId="33269"/>
    <cellStyle name="Normal 23 4 2 3 2 4" xfId="33270"/>
    <cellStyle name="Normal 23 4 2 3 2 5" xfId="33271"/>
    <cellStyle name="Normal 23 4 2 3 3" xfId="33272"/>
    <cellStyle name="Normal 23 4 2 3 3 2" xfId="33273"/>
    <cellStyle name="Normal 23 4 2 3 3 3" xfId="33274"/>
    <cellStyle name="Normal 23 4 2 3 3 4" xfId="33275"/>
    <cellStyle name="Normal 23 4 2 3 4" xfId="33276"/>
    <cellStyle name="Normal 23 4 2 3 5" xfId="33277"/>
    <cellStyle name="Normal 23 4 2 3 6" xfId="33278"/>
    <cellStyle name="Normal 23 4 2 4" xfId="33279"/>
    <cellStyle name="Normal 23 4 2 4 2" xfId="33280"/>
    <cellStyle name="Normal 23 4 2 4 2 2" xfId="33281"/>
    <cellStyle name="Normal 23 4 2 4 2 3" xfId="33282"/>
    <cellStyle name="Normal 23 4 2 4 2 4" xfId="33283"/>
    <cellStyle name="Normal 23 4 2 4 3" xfId="33284"/>
    <cellStyle name="Normal 23 4 2 4 4" xfId="33285"/>
    <cellStyle name="Normal 23 4 2 4 5" xfId="33286"/>
    <cellStyle name="Normal 23 4 2 4 6" xfId="33287"/>
    <cellStyle name="Normal 23 4 2 5" xfId="33288"/>
    <cellStyle name="Normal 23 4 2 5 2" xfId="33289"/>
    <cellStyle name="Normal 23 4 2 5 3" xfId="33290"/>
    <cellStyle name="Normal 23 4 2 5 4" xfId="33291"/>
    <cellStyle name="Normal 23 4 2 6" xfId="33292"/>
    <cellStyle name="Normal 23 4 2 7" xfId="33293"/>
    <cellStyle name="Normal 23 4 2 8" xfId="33294"/>
    <cellStyle name="Normal 23 4 2 9" xfId="33295"/>
    <cellStyle name="Normal 23 4 3" xfId="33296"/>
    <cellStyle name="Normal 23 4 3 2" xfId="33297"/>
    <cellStyle name="Normal 23 4 3 2 2" xfId="33298"/>
    <cellStyle name="Normal 23 4 3 2 2 2" xfId="33299"/>
    <cellStyle name="Normal 23 4 3 2 2 2 2" xfId="33300"/>
    <cellStyle name="Normal 23 4 3 2 2 2 3" xfId="33301"/>
    <cellStyle name="Normal 23 4 3 2 2 2 4" xfId="33302"/>
    <cellStyle name="Normal 23 4 3 2 2 3" xfId="33303"/>
    <cellStyle name="Normal 23 4 3 2 2 4" xfId="33304"/>
    <cellStyle name="Normal 23 4 3 2 2 5" xfId="33305"/>
    <cellStyle name="Normal 23 4 3 2 3" xfId="33306"/>
    <cellStyle name="Normal 23 4 3 2 3 2" xfId="33307"/>
    <cellStyle name="Normal 23 4 3 2 3 3" xfId="33308"/>
    <cellStyle name="Normal 23 4 3 2 3 4" xfId="33309"/>
    <cellStyle name="Normal 23 4 3 2 4" xfId="33310"/>
    <cellStyle name="Normal 23 4 3 2 5" xfId="33311"/>
    <cellStyle name="Normal 23 4 3 2 6" xfId="33312"/>
    <cellStyle name="Normal 23 4 3 3" xfId="33313"/>
    <cellStyle name="Normal 23 4 3 3 2" xfId="33314"/>
    <cellStyle name="Normal 23 4 3 3 2 2" xfId="33315"/>
    <cellStyle name="Normal 23 4 3 3 2 3" xfId="33316"/>
    <cellStyle name="Normal 23 4 3 3 2 4" xfId="33317"/>
    <cellStyle name="Normal 23 4 3 3 3" xfId="33318"/>
    <cellStyle name="Normal 23 4 3 3 4" xfId="33319"/>
    <cellStyle name="Normal 23 4 3 3 5" xfId="33320"/>
    <cellStyle name="Normal 23 4 3 3 6" xfId="33321"/>
    <cellStyle name="Normal 23 4 3 4" xfId="33322"/>
    <cellStyle name="Normal 23 4 3 4 2" xfId="33323"/>
    <cellStyle name="Normal 23 4 3 4 3" xfId="33324"/>
    <cellStyle name="Normal 23 4 3 4 4" xfId="33325"/>
    <cellStyle name="Normal 23 4 3 5" xfId="33326"/>
    <cellStyle name="Normal 23 4 3 6" xfId="33327"/>
    <cellStyle name="Normal 23 4 3 7" xfId="33328"/>
    <cellStyle name="Normal 23 4 3 8" xfId="33329"/>
    <cellStyle name="Normal 23 4 4" xfId="33330"/>
    <cellStyle name="Normal 23 4 4 2" xfId="33331"/>
    <cellStyle name="Normal 23 4 4 2 2" xfId="33332"/>
    <cellStyle name="Normal 23 4 4 2 2 2" xfId="33333"/>
    <cellStyle name="Normal 23 4 4 2 2 3" xfId="33334"/>
    <cellStyle name="Normal 23 4 4 2 2 4" xfId="33335"/>
    <cellStyle name="Normal 23 4 4 2 3" xfId="33336"/>
    <cellStyle name="Normal 23 4 4 2 4" xfId="33337"/>
    <cellStyle name="Normal 23 4 4 2 5" xfId="33338"/>
    <cellStyle name="Normal 23 4 4 3" xfId="33339"/>
    <cellStyle name="Normal 23 4 4 3 2" xfId="33340"/>
    <cellStyle name="Normal 23 4 4 3 3" xfId="33341"/>
    <cellStyle name="Normal 23 4 4 3 4" xfId="33342"/>
    <cellStyle name="Normal 23 4 4 4" xfId="33343"/>
    <cellStyle name="Normal 23 4 4 5" xfId="33344"/>
    <cellStyle name="Normal 23 4 4 6" xfId="33345"/>
    <cellStyle name="Normal 23 4 5" xfId="33346"/>
    <cellStyle name="Normal 23 4 5 2" xfId="33347"/>
    <cellStyle name="Normal 23 4 5 2 2" xfId="33348"/>
    <cellStyle name="Normal 23 4 5 2 3" xfId="33349"/>
    <cellStyle name="Normal 23 4 5 2 4" xfId="33350"/>
    <cellStyle name="Normal 23 4 5 3" xfId="33351"/>
    <cellStyle name="Normal 23 4 5 4" xfId="33352"/>
    <cellStyle name="Normal 23 4 5 5" xfId="33353"/>
    <cellStyle name="Normal 23 4 5 6" xfId="33354"/>
    <cellStyle name="Normal 23 4 6" xfId="33355"/>
    <cellStyle name="Normal 23 4 6 2" xfId="33356"/>
    <cellStyle name="Normal 23 4 6 3" xfId="33357"/>
    <cellStyle name="Normal 23 4 6 4" xfId="33358"/>
    <cellStyle name="Normal 23 4 7" xfId="33359"/>
    <cellStyle name="Normal 23 4 8" xfId="33360"/>
    <cellStyle name="Normal 23 4 9" xfId="33361"/>
    <cellStyle name="Normal 23 5" xfId="33362"/>
    <cellStyle name="Normal 23 5 2" xfId="33363"/>
    <cellStyle name="Normal 23 5 2 2" xfId="33364"/>
    <cellStyle name="Normal 23 5 2 2 2" xfId="33365"/>
    <cellStyle name="Normal 23 5 2 2 2 2" xfId="33366"/>
    <cellStyle name="Normal 23 5 2 2 2 2 2" xfId="33367"/>
    <cellStyle name="Normal 23 5 2 2 2 2 3" xfId="33368"/>
    <cellStyle name="Normal 23 5 2 2 2 2 4" xfId="33369"/>
    <cellStyle name="Normal 23 5 2 2 2 3" xfId="33370"/>
    <cellStyle name="Normal 23 5 2 2 2 4" xfId="33371"/>
    <cellStyle name="Normal 23 5 2 2 2 5" xfId="33372"/>
    <cellStyle name="Normal 23 5 2 2 3" xfId="33373"/>
    <cellStyle name="Normal 23 5 2 2 3 2" xfId="33374"/>
    <cellStyle name="Normal 23 5 2 2 3 3" xfId="33375"/>
    <cellStyle name="Normal 23 5 2 2 3 4" xfId="33376"/>
    <cellStyle name="Normal 23 5 2 2 4" xfId="33377"/>
    <cellStyle name="Normal 23 5 2 2 5" xfId="33378"/>
    <cellStyle name="Normal 23 5 2 2 6" xfId="33379"/>
    <cellStyle name="Normal 23 5 2 3" xfId="33380"/>
    <cellStyle name="Normal 23 5 2 3 2" xfId="33381"/>
    <cellStyle name="Normal 23 5 2 3 2 2" xfId="33382"/>
    <cellStyle name="Normal 23 5 2 3 2 3" xfId="33383"/>
    <cellStyle name="Normal 23 5 2 3 2 4" xfId="33384"/>
    <cellStyle name="Normal 23 5 2 3 3" xfId="33385"/>
    <cellStyle name="Normal 23 5 2 3 4" xfId="33386"/>
    <cellStyle name="Normal 23 5 2 3 5" xfId="33387"/>
    <cellStyle name="Normal 23 5 2 3 6" xfId="33388"/>
    <cellStyle name="Normal 23 5 2 4" xfId="33389"/>
    <cellStyle name="Normal 23 5 2 4 2" xfId="33390"/>
    <cellStyle name="Normal 23 5 2 4 3" xfId="33391"/>
    <cellStyle name="Normal 23 5 2 4 4" xfId="33392"/>
    <cellStyle name="Normal 23 5 2 5" xfId="33393"/>
    <cellStyle name="Normal 23 5 2 6" xfId="33394"/>
    <cellStyle name="Normal 23 5 2 7" xfId="33395"/>
    <cellStyle name="Normal 23 5 2 8" xfId="33396"/>
    <cellStyle name="Normal 23 5 3" xfId="33397"/>
    <cellStyle name="Normal 23 5 3 2" xfId="33398"/>
    <cellStyle name="Normal 23 5 3 2 2" xfId="33399"/>
    <cellStyle name="Normal 23 5 3 2 2 2" xfId="33400"/>
    <cellStyle name="Normal 23 5 3 2 2 3" xfId="33401"/>
    <cellStyle name="Normal 23 5 3 2 2 4" xfId="33402"/>
    <cellStyle name="Normal 23 5 3 2 3" xfId="33403"/>
    <cellStyle name="Normal 23 5 3 2 4" xfId="33404"/>
    <cellStyle name="Normal 23 5 3 2 5" xfId="33405"/>
    <cellStyle name="Normal 23 5 3 3" xfId="33406"/>
    <cellStyle name="Normal 23 5 3 3 2" xfId="33407"/>
    <cellStyle name="Normal 23 5 3 3 3" xfId="33408"/>
    <cellStyle name="Normal 23 5 3 3 4" xfId="33409"/>
    <cellStyle name="Normal 23 5 3 4" xfId="33410"/>
    <cellStyle name="Normal 23 5 3 5" xfId="33411"/>
    <cellStyle name="Normal 23 5 3 6" xfId="33412"/>
    <cellStyle name="Normal 23 5 4" xfId="33413"/>
    <cellStyle name="Normal 23 5 4 2" xfId="33414"/>
    <cellStyle name="Normal 23 5 4 2 2" xfId="33415"/>
    <cellStyle name="Normal 23 5 4 2 3" xfId="33416"/>
    <cellStyle name="Normal 23 5 4 2 4" xfId="33417"/>
    <cellStyle name="Normal 23 5 4 3" xfId="33418"/>
    <cellStyle name="Normal 23 5 4 4" xfId="33419"/>
    <cellStyle name="Normal 23 5 4 5" xfId="33420"/>
    <cellStyle name="Normal 23 5 4 6" xfId="33421"/>
    <cellStyle name="Normal 23 5 5" xfId="33422"/>
    <cellStyle name="Normal 23 5 5 2" xfId="33423"/>
    <cellStyle name="Normal 23 5 5 3" xfId="33424"/>
    <cellStyle name="Normal 23 5 5 4" xfId="33425"/>
    <cellStyle name="Normal 23 5 6" xfId="33426"/>
    <cellStyle name="Normal 23 5 7" xfId="33427"/>
    <cellStyle name="Normal 23 5 8" xfId="33428"/>
    <cellStyle name="Normal 23 5 9" xfId="33429"/>
    <cellStyle name="Normal 23 6" xfId="33430"/>
    <cellStyle name="Normal 23 6 2" xfId="33431"/>
    <cellStyle name="Normal 23 6 2 2" xfId="33432"/>
    <cellStyle name="Normal 23 6 2 2 2" xfId="33433"/>
    <cellStyle name="Normal 23 6 2 2 2 2" xfId="33434"/>
    <cellStyle name="Normal 23 6 2 2 2 2 2" xfId="33435"/>
    <cellStyle name="Normal 23 6 2 2 2 2 3" xfId="33436"/>
    <cellStyle name="Normal 23 6 2 2 2 2 4" xfId="33437"/>
    <cellStyle name="Normal 23 6 2 2 2 3" xfId="33438"/>
    <cellStyle name="Normal 23 6 2 2 2 4" xfId="33439"/>
    <cellStyle name="Normal 23 6 2 2 2 5" xfId="33440"/>
    <cellStyle name="Normal 23 6 2 2 3" xfId="33441"/>
    <cellStyle name="Normal 23 6 2 2 3 2" xfId="33442"/>
    <cellStyle name="Normal 23 6 2 2 3 3" xfId="33443"/>
    <cellStyle name="Normal 23 6 2 2 3 4" xfId="33444"/>
    <cellStyle name="Normal 23 6 2 2 4" xfId="33445"/>
    <cellStyle name="Normal 23 6 2 2 5" xfId="33446"/>
    <cellStyle name="Normal 23 6 2 2 6" xfId="33447"/>
    <cellStyle name="Normal 23 6 2 3" xfId="33448"/>
    <cellStyle name="Normal 23 6 2 3 2" xfId="33449"/>
    <cellStyle name="Normal 23 6 2 3 2 2" xfId="33450"/>
    <cellStyle name="Normal 23 6 2 3 2 3" xfId="33451"/>
    <cellStyle name="Normal 23 6 2 3 2 4" xfId="33452"/>
    <cellStyle name="Normal 23 6 2 3 3" xfId="33453"/>
    <cellStyle name="Normal 23 6 2 3 4" xfId="33454"/>
    <cellStyle name="Normal 23 6 2 3 5" xfId="33455"/>
    <cellStyle name="Normal 23 6 2 3 6" xfId="33456"/>
    <cellStyle name="Normal 23 6 2 4" xfId="33457"/>
    <cellStyle name="Normal 23 6 2 4 2" xfId="33458"/>
    <cellStyle name="Normal 23 6 2 4 3" xfId="33459"/>
    <cellStyle name="Normal 23 6 2 4 4" xfId="33460"/>
    <cellStyle name="Normal 23 6 2 5" xfId="33461"/>
    <cellStyle name="Normal 23 6 2 6" xfId="33462"/>
    <cellStyle name="Normal 23 6 2 7" xfId="33463"/>
    <cellStyle name="Normal 23 6 2 8" xfId="33464"/>
    <cellStyle name="Normal 23 6 3" xfId="33465"/>
    <cellStyle name="Normal 23 6 3 2" xfId="33466"/>
    <cellStyle name="Normal 23 6 3 2 2" xfId="33467"/>
    <cellStyle name="Normal 23 6 3 2 2 2" xfId="33468"/>
    <cellStyle name="Normal 23 6 3 2 2 3" xfId="33469"/>
    <cellStyle name="Normal 23 6 3 2 2 4" xfId="33470"/>
    <cellStyle name="Normal 23 6 3 2 3" xfId="33471"/>
    <cellStyle name="Normal 23 6 3 2 4" xfId="33472"/>
    <cellStyle name="Normal 23 6 3 2 5" xfId="33473"/>
    <cellStyle name="Normal 23 6 3 3" xfId="33474"/>
    <cellStyle name="Normal 23 6 3 3 2" xfId="33475"/>
    <cellStyle name="Normal 23 6 3 3 3" xfId="33476"/>
    <cellStyle name="Normal 23 6 3 3 4" xfId="33477"/>
    <cellStyle name="Normal 23 6 3 4" xfId="33478"/>
    <cellStyle name="Normal 23 6 3 5" xfId="33479"/>
    <cellStyle name="Normal 23 6 3 6" xfId="33480"/>
    <cellStyle name="Normal 23 6 4" xfId="33481"/>
    <cellStyle name="Normal 23 6 4 2" xfId="33482"/>
    <cellStyle name="Normal 23 6 4 2 2" xfId="33483"/>
    <cellStyle name="Normal 23 6 4 2 3" xfId="33484"/>
    <cellStyle name="Normal 23 6 4 2 4" xfId="33485"/>
    <cellStyle name="Normal 23 6 4 3" xfId="33486"/>
    <cellStyle name="Normal 23 6 4 4" xfId="33487"/>
    <cellStyle name="Normal 23 6 4 5" xfId="33488"/>
    <cellStyle name="Normal 23 6 4 6" xfId="33489"/>
    <cellStyle name="Normal 23 6 5" xfId="33490"/>
    <cellStyle name="Normal 23 6 5 2" xfId="33491"/>
    <cellStyle name="Normal 23 6 5 3" xfId="33492"/>
    <cellStyle name="Normal 23 6 5 4" xfId="33493"/>
    <cellStyle name="Normal 23 6 6" xfId="33494"/>
    <cellStyle name="Normal 23 6 7" xfId="33495"/>
    <cellStyle name="Normal 23 6 8" xfId="33496"/>
    <cellStyle name="Normal 23 6 9" xfId="33497"/>
    <cellStyle name="Normal 23 7" xfId="33498"/>
    <cellStyle name="Normal 23 7 2" xfId="33499"/>
    <cellStyle name="Normal 23 7 2 2" xfId="33500"/>
    <cellStyle name="Normal 23 7 2 2 2" xfId="33501"/>
    <cellStyle name="Normal 23 7 2 2 3" xfId="33502"/>
    <cellStyle name="Normal 23 7 2 2 4" xfId="33503"/>
    <cellStyle name="Normal 23 7 2 3" xfId="33504"/>
    <cellStyle name="Normal 23 7 2 4" xfId="33505"/>
    <cellStyle name="Normal 23 7 2 5" xfId="33506"/>
    <cellStyle name="Normal 23 7 2 6" xfId="33507"/>
    <cellStyle name="Normal 23 7 3" xfId="33508"/>
    <cellStyle name="Normal 23 7 3 2" xfId="33509"/>
    <cellStyle name="Normal 23 7 3 3" xfId="33510"/>
    <cellStyle name="Normal 23 7 3 4" xfId="33511"/>
    <cellStyle name="Normal 23 7 4" xfId="33512"/>
    <cellStyle name="Normal 23 7 5" xfId="33513"/>
    <cellStyle name="Normal 23 7 6" xfId="33514"/>
    <cellStyle name="Normal 23 7 7" xfId="33515"/>
    <cellStyle name="Normal 23_Rec Tributaria" xfId="33516"/>
    <cellStyle name="Normal 230" xfId="62396"/>
    <cellStyle name="Normal 2300" xfId="62397"/>
    <cellStyle name="Normal 2301" xfId="62398"/>
    <cellStyle name="Normal 2302" xfId="62399"/>
    <cellStyle name="Normal 2303" xfId="62400"/>
    <cellStyle name="Normal 2304" xfId="62401"/>
    <cellStyle name="Normal 2305" xfId="62402"/>
    <cellStyle name="Normal 2306" xfId="62403"/>
    <cellStyle name="Normal 2307" xfId="62404"/>
    <cellStyle name="Normal 2308" xfId="62405"/>
    <cellStyle name="Normal 2309" xfId="62406"/>
    <cellStyle name="Normal 231" xfId="62407"/>
    <cellStyle name="Normal 2310" xfId="62408"/>
    <cellStyle name="Normal 2311" xfId="62409"/>
    <cellStyle name="Normal 2312" xfId="62410"/>
    <cellStyle name="Normal 2313" xfId="62411"/>
    <cellStyle name="Normal 2314" xfId="62412"/>
    <cellStyle name="Normal 2315" xfId="62413"/>
    <cellStyle name="Normal 2316" xfId="62414"/>
    <cellStyle name="Normal 2317" xfId="62415"/>
    <cellStyle name="Normal 2318" xfId="62416"/>
    <cellStyle name="Normal 2319" xfId="62417"/>
    <cellStyle name="Normal 232" xfId="62418"/>
    <cellStyle name="Normal 2320" xfId="62419"/>
    <cellStyle name="Normal 2321" xfId="62420"/>
    <cellStyle name="Normal 2322" xfId="62421"/>
    <cellStyle name="Normal 2323" xfId="62422"/>
    <cellStyle name="Normal 2324" xfId="62423"/>
    <cellStyle name="Normal 2325" xfId="62424"/>
    <cellStyle name="Normal 2326" xfId="62425"/>
    <cellStyle name="Normal 2327" xfId="62426"/>
    <cellStyle name="Normal 2328" xfId="62427"/>
    <cellStyle name="Normal 2329" xfId="62428"/>
    <cellStyle name="Normal 233" xfId="62429"/>
    <cellStyle name="Normal 2330" xfId="62430"/>
    <cellStyle name="Normal 2331" xfId="62431"/>
    <cellStyle name="Normal 2332" xfId="62432"/>
    <cellStyle name="Normal 2333" xfId="62433"/>
    <cellStyle name="Normal 2334" xfId="62434"/>
    <cellStyle name="Normal 2335" xfId="62435"/>
    <cellStyle name="Normal 2336" xfId="62436"/>
    <cellStyle name="Normal 2337" xfId="62437"/>
    <cellStyle name="Normal 2338" xfId="62438"/>
    <cellStyle name="Normal 2339" xfId="62439"/>
    <cellStyle name="Normal 234" xfId="62440"/>
    <cellStyle name="Normal 2340" xfId="62441"/>
    <cellStyle name="Normal 2341" xfId="62442"/>
    <cellStyle name="Normal 2342" xfId="62443"/>
    <cellStyle name="Normal 2343" xfId="62444"/>
    <cellStyle name="Normal 2344" xfId="62445"/>
    <cellStyle name="Normal 2345" xfId="62446"/>
    <cellStyle name="Normal 2346" xfId="62447"/>
    <cellStyle name="Normal 2347" xfId="62448"/>
    <cellStyle name="Normal 2348" xfId="62449"/>
    <cellStyle name="Normal 2349" xfId="62450"/>
    <cellStyle name="Normal 235" xfId="62451"/>
    <cellStyle name="Normal 2350" xfId="62452"/>
    <cellStyle name="Normal 2351" xfId="62453"/>
    <cellStyle name="Normal 2352" xfId="62454"/>
    <cellStyle name="Normal 2353" xfId="62455"/>
    <cellStyle name="Normal 2354" xfId="62456"/>
    <cellStyle name="Normal 2355" xfId="62457"/>
    <cellStyle name="Normal 2356" xfId="62458"/>
    <cellStyle name="Normal 2357" xfId="62459"/>
    <cellStyle name="Normal 2358" xfId="62460"/>
    <cellStyle name="Normal 2359" xfId="62461"/>
    <cellStyle name="Normal 236" xfId="62462"/>
    <cellStyle name="Normal 2360" xfId="62463"/>
    <cellStyle name="Normal 2361" xfId="62464"/>
    <cellStyle name="Normal 2362" xfId="62465"/>
    <cellStyle name="Normal 2363" xfId="62466"/>
    <cellStyle name="Normal 2364" xfId="62467"/>
    <cellStyle name="Normal 2365" xfId="62468"/>
    <cellStyle name="Normal 2366" xfId="62469"/>
    <cellStyle name="Normal 2367" xfId="62470"/>
    <cellStyle name="Normal 2368" xfId="62471"/>
    <cellStyle name="Normal 2369" xfId="62472"/>
    <cellStyle name="Normal 237" xfId="62473"/>
    <cellStyle name="Normal 2370" xfId="62474"/>
    <cellStyle name="Normal 2371" xfId="62475"/>
    <cellStyle name="Normal 2372" xfId="62476"/>
    <cellStyle name="Normal 2373" xfId="62477"/>
    <cellStyle name="Normal 2374" xfId="62478"/>
    <cellStyle name="Normal 2375" xfId="62479"/>
    <cellStyle name="Normal 2376" xfId="62480"/>
    <cellStyle name="Normal 2377" xfId="62481"/>
    <cellStyle name="Normal 2378" xfId="62482"/>
    <cellStyle name="Normal 2379" xfId="62483"/>
    <cellStyle name="Normal 238" xfId="62484"/>
    <cellStyle name="Normal 2380" xfId="62485"/>
    <cellStyle name="Normal 2381" xfId="62486"/>
    <cellStyle name="Normal 2382" xfId="62487"/>
    <cellStyle name="Normal 2383" xfId="62488"/>
    <cellStyle name="Normal 2384" xfId="62489"/>
    <cellStyle name="Normal 2385" xfId="62490"/>
    <cellStyle name="Normal 2386" xfId="62491"/>
    <cellStyle name="Normal 2387" xfId="62492"/>
    <cellStyle name="Normal 2388" xfId="62493"/>
    <cellStyle name="Normal 2389" xfId="62494"/>
    <cellStyle name="Normal 239" xfId="62495"/>
    <cellStyle name="Normal 2390" xfId="62496"/>
    <cellStyle name="Normal 2391" xfId="62497"/>
    <cellStyle name="Normal 2392" xfId="62498"/>
    <cellStyle name="Normal 2393" xfId="62499"/>
    <cellStyle name="Normal 2394" xfId="62500"/>
    <cellStyle name="Normal 2395" xfId="62501"/>
    <cellStyle name="Normal 2396" xfId="62502"/>
    <cellStyle name="Normal 2397" xfId="62503"/>
    <cellStyle name="Normal 2398" xfId="62504"/>
    <cellStyle name="Normal 2399" xfId="62505"/>
    <cellStyle name="Normal 24" xfId="33517"/>
    <cellStyle name="Normal 24 10" xfId="33518"/>
    <cellStyle name="Normal 24 10 2" xfId="33519"/>
    <cellStyle name="Normal 24 10 2 2" xfId="33520"/>
    <cellStyle name="Normal 24 10 2 2 2" xfId="33521"/>
    <cellStyle name="Normal 24 10 2 2 3" xfId="33522"/>
    <cellStyle name="Normal 24 10 2 2 4" xfId="33523"/>
    <cellStyle name="Normal 24 10 2 3" xfId="33524"/>
    <cellStyle name="Normal 24 10 2 4" xfId="33525"/>
    <cellStyle name="Normal 24 10 2 5" xfId="33526"/>
    <cellStyle name="Normal 24 10 2 6" xfId="33527"/>
    <cellStyle name="Normal 24 10 3" xfId="33528"/>
    <cellStyle name="Normal 24 10 3 2" xfId="33529"/>
    <cellStyle name="Normal 24 10 3 3" xfId="33530"/>
    <cellStyle name="Normal 24 10 3 4" xfId="33531"/>
    <cellStyle name="Normal 24 10 4" xfId="33532"/>
    <cellStyle name="Normal 24 10 5" xfId="33533"/>
    <cellStyle name="Normal 24 10 6" xfId="33534"/>
    <cellStyle name="Normal 24 10 7" xfId="33535"/>
    <cellStyle name="Normal 24 11" xfId="33536"/>
    <cellStyle name="Normal 24 11 2" xfId="33537"/>
    <cellStyle name="Normal 24 11 2 2" xfId="33538"/>
    <cellStyle name="Normal 24 11 2 2 2" xfId="33539"/>
    <cellStyle name="Normal 24 11 2 2 3" xfId="33540"/>
    <cellStyle name="Normal 24 11 2 2 4" xfId="33541"/>
    <cellStyle name="Normal 24 11 2 3" xfId="33542"/>
    <cellStyle name="Normal 24 11 2 4" xfId="33543"/>
    <cellStyle name="Normal 24 11 2 5" xfId="33544"/>
    <cellStyle name="Normal 24 11 3" xfId="33545"/>
    <cellStyle name="Normal 24 11 3 2" xfId="33546"/>
    <cellStyle name="Normal 24 11 3 3" xfId="33547"/>
    <cellStyle name="Normal 24 11 3 4" xfId="33548"/>
    <cellStyle name="Normal 24 11 4" xfId="33549"/>
    <cellStyle name="Normal 24 11 5" xfId="33550"/>
    <cellStyle name="Normal 24 11 6" xfId="33551"/>
    <cellStyle name="Normal 24 12" xfId="33552"/>
    <cellStyle name="Normal 24 12 2" xfId="33553"/>
    <cellStyle name="Normal 24 12 2 2" xfId="33554"/>
    <cellStyle name="Normal 24 12 2 3" xfId="33555"/>
    <cellStyle name="Normal 24 12 2 4" xfId="33556"/>
    <cellStyle name="Normal 24 12 3" xfId="33557"/>
    <cellStyle name="Normal 24 12 4" xfId="33558"/>
    <cellStyle name="Normal 24 12 5" xfId="33559"/>
    <cellStyle name="Normal 24 12 6" xfId="33560"/>
    <cellStyle name="Normal 24 13" xfId="33561"/>
    <cellStyle name="Normal 24 13 2" xfId="33562"/>
    <cellStyle name="Normal 24 13 3" xfId="33563"/>
    <cellStyle name="Normal 24 13 4" xfId="33564"/>
    <cellStyle name="Normal 24 14" xfId="33565"/>
    <cellStyle name="Normal 24 15" xfId="33566"/>
    <cellStyle name="Normal 24 16" xfId="33567"/>
    <cellStyle name="Normal 24 17" xfId="33568"/>
    <cellStyle name="Normal 24 2" xfId="33569"/>
    <cellStyle name="Normal 24 2 10" xfId="33570"/>
    <cellStyle name="Normal 24 2 11" xfId="33571"/>
    <cellStyle name="Normal 24 2 12" xfId="33572"/>
    <cellStyle name="Normal 24 2 2" xfId="33573"/>
    <cellStyle name="Normal 24 2 2 10" xfId="33574"/>
    <cellStyle name="Normal 24 2 2 11" xfId="33575"/>
    <cellStyle name="Normal 24 2 2 2" xfId="33576"/>
    <cellStyle name="Normal 24 2 2 2 2" xfId="33577"/>
    <cellStyle name="Normal 24 2 2 2 2 2" xfId="33578"/>
    <cellStyle name="Normal 24 2 2 2 2 2 2" xfId="33579"/>
    <cellStyle name="Normal 24 2 2 2 2 2 2 2" xfId="33580"/>
    <cellStyle name="Normal 24 2 2 2 2 2 2 2 2" xfId="33581"/>
    <cellStyle name="Normal 24 2 2 2 2 2 2 2 3" xfId="33582"/>
    <cellStyle name="Normal 24 2 2 2 2 2 2 2 4" xfId="33583"/>
    <cellStyle name="Normal 24 2 2 2 2 2 2 3" xfId="33584"/>
    <cellStyle name="Normal 24 2 2 2 2 2 2 4" xfId="33585"/>
    <cellStyle name="Normal 24 2 2 2 2 2 2 5" xfId="33586"/>
    <cellStyle name="Normal 24 2 2 2 2 2 3" xfId="33587"/>
    <cellStyle name="Normal 24 2 2 2 2 2 3 2" xfId="33588"/>
    <cellStyle name="Normal 24 2 2 2 2 2 3 3" xfId="33589"/>
    <cellStyle name="Normal 24 2 2 2 2 2 3 4" xfId="33590"/>
    <cellStyle name="Normal 24 2 2 2 2 2 4" xfId="33591"/>
    <cellStyle name="Normal 24 2 2 2 2 2 5" xfId="33592"/>
    <cellStyle name="Normal 24 2 2 2 2 2 6" xfId="33593"/>
    <cellStyle name="Normal 24 2 2 2 2 3" xfId="33594"/>
    <cellStyle name="Normal 24 2 2 2 2 3 2" xfId="33595"/>
    <cellStyle name="Normal 24 2 2 2 2 3 2 2" xfId="33596"/>
    <cellStyle name="Normal 24 2 2 2 2 3 2 3" xfId="33597"/>
    <cellStyle name="Normal 24 2 2 2 2 3 2 4" xfId="33598"/>
    <cellStyle name="Normal 24 2 2 2 2 3 3" xfId="33599"/>
    <cellStyle name="Normal 24 2 2 2 2 3 4" xfId="33600"/>
    <cellStyle name="Normal 24 2 2 2 2 3 5" xfId="33601"/>
    <cellStyle name="Normal 24 2 2 2 2 3 6" xfId="33602"/>
    <cellStyle name="Normal 24 2 2 2 2 4" xfId="33603"/>
    <cellStyle name="Normal 24 2 2 2 2 4 2" xfId="33604"/>
    <cellStyle name="Normal 24 2 2 2 2 4 3" xfId="33605"/>
    <cellStyle name="Normal 24 2 2 2 2 4 4" xfId="33606"/>
    <cellStyle name="Normal 24 2 2 2 2 5" xfId="33607"/>
    <cellStyle name="Normal 24 2 2 2 2 6" xfId="33608"/>
    <cellStyle name="Normal 24 2 2 2 2 7" xfId="33609"/>
    <cellStyle name="Normal 24 2 2 2 2 8" xfId="33610"/>
    <cellStyle name="Normal 24 2 2 2 3" xfId="33611"/>
    <cellStyle name="Normal 24 2 2 2 3 2" xfId="33612"/>
    <cellStyle name="Normal 24 2 2 2 3 2 2" xfId="33613"/>
    <cellStyle name="Normal 24 2 2 2 3 2 2 2" xfId="33614"/>
    <cellStyle name="Normal 24 2 2 2 3 2 2 3" xfId="33615"/>
    <cellStyle name="Normal 24 2 2 2 3 2 2 4" xfId="33616"/>
    <cellStyle name="Normal 24 2 2 2 3 2 3" xfId="33617"/>
    <cellStyle name="Normal 24 2 2 2 3 2 4" xfId="33618"/>
    <cellStyle name="Normal 24 2 2 2 3 2 5" xfId="33619"/>
    <cellStyle name="Normal 24 2 2 2 3 3" xfId="33620"/>
    <cellStyle name="Normal 24 2 2 2 3 3 2" xfId="33621"/>
    <cellStyle name="Normal 24 2 2 2 3 3 3" xfId="33622"/>
    <cellStyle name="Normal 24 2 2 2 3 3 4" xfId="33623"/>
    <cellStyle name="Normal 24 2 2 2 3 4" xfId="33624"/>
    <cellStyle name="Normal 24 2 2 2 3 5" xfId="33625"/>
    <cellStyle name="Normal 24 2 2 2 3 6" xfId="33626"/>
    <cellStyle name="Normal 24 2 2 2 4" xfId="33627"/>
    <cellStyle name="Normal 24 2 2 2 4 2" xfId="33628"/>
    <cellStyle name="Normal 24 2 2 2 4 2 2" xfId="33629"/>
    <cellStyle name="Normal 24 2 2 2 4 2 3" xfId="33630"/>
    <cellStyle name="Normal 24 2 2 2 4 2 4" xfId="33631"/>
    <cellStyle name="Normal 24 2 2 2 4 3" xfId="33632"/>
    <cellStyle name="Normal 24 2 2 2 4 4" xfId="33633"/>
    <cellStyle name="Normal 24 2 2 2 4 5" xfId="33634"/>
    <cellStyle name="Normal 24 2 2 2 4 6" xfId="33635"/>
    <cellStyle name="Normal 24 2 2 2 5" xfId="33636"/>
    <cellStyle name="Normal 24 2 2 2 5 2" xfId="33637"/>
    <cellStyle name="Normal 24 2 2 2 5 3" xfId="33638"/>
    <cellStyle name="Normal 24 2 2 2 5 4" xfId="33639"/>
    <cellStyle name="Normal 24 2 2 2 6" xfId="33640"/>
    <cellStyle name="Normal 24 2 2 2 7" xfId="33641"/>
    <cellStyle name="Normal 24 2 2 2 8" xfId="33642"/>
    <cellStyle name="Normal 24 2 2 2 9" xfId="33643"/>
    <cellStyle name="Normal 24 2 2 3" xfId="33644"/>
    <cellStyle name="Normal 24 2 2 3 2" xfId="33645"/>
    <cellStyle name="Normal 24 2 2 3 2 2" xfId="33646"/>
    <cellStyle name="Normal 24 2 2 3 2 2 2" xfId="33647"/>
    <cellStyle name="Normal 24 2 2 3 2 2 2 2" xfId="33648"/>
    <cellStyle name="Normal 24 2 2 3 2 2 2 3" xfId="33649"/>
    <cellStyle name="Normal 24 2 2 3 2 2 2 4" xfId="33650"/>
    <cellStyle name="Normal 24 2 2 3 2 2 3" xfId="33651"/>
    <cellStyle name="Normal 24 2 2 3 2 2 4" xfId="33652"/>
    <cellStyle name="Normal 24 2 2 3 2 2 5" xfId="33653"/>
    <cellStyle name="Normal 24 2 2 3 2 3" xfId="33654"/>
    <cellStyle name="Normal 24 2 2 3 2 3 2" xfId="33655"/>
    <cellStyle name="Normal 24 2 2 3 2 3 3" xfId="33656"/>
    <cellStyle name="Normal 24 2 2 3 2 3 4" xfId="33657"/>
    <cellStyle name="Normal 24 2 2 3 2 4" xfId="33658"/>
    <cellStyle name="Normal 24 2 2 3 2 5" xfId="33659"/>
    <cellStyle name="Normal 24 2 2 3 2 6" xfId="33660"/>
    <cellStyle name="Normal 24 2 2 3 3" xfId="33661"/>
    <cellStyle name="Normal 24 2 2 3 3 2" xfId="33662"/>
    <cellStyle name="Normal 24 2 2 3 3 2 2" xfId="33663"/>
    <cellStyle name="Normal 24 2 2 3 3 2 3" xfId="33664"/>
    <cellStyle name="Normal 24 2 2 3 3 2 4" xfId="33665"/>
    <cellStyle name="Normal 24 2 2 3 3 3" xfId="33666"/>
    <cellStyle name="Normal 24 2 2 3 3 4" xfId="33667"/>
    <cellStyle name="Normal 24 2 2 3 3 5" xfId="33668"/>
    <cellStyle name="Normal 24 2 2 3 3 6" xfId="33669"/>
    <cellStyle name="Normal 24 2 2 3 4" xfId="33670"/>
    <cellStyle name="Normal 24 2 2 3 4 2" xfId="33671"/>
    <cellStyle name="Normal 24 2 2 3 4 3" xfId="33672"/>
    <cellStyle name="Normal 24 2 2 3 4 4" xfId="33673"/>
    <cellStyle name="Normal 24 2 2 3 5" xfId="33674"/>
    <cellStyle name="Normal 24 2 2 3 6" xfId="33675"/>
    <cellStyle name="Normal 24 2 2 3 7" xfId="33676"/>
    <cellStyle name="Normal 24 2 2 3 8" xfId="33677"/>
    <cellStyle name="Normal 24 2 2 4" xfId="33678"/>
    <cellStyle name="Normal 24 2 2 4 2" xfId="33679"/>
    <cellStyle name="Normal 24 2 2 4 2 2" xfId="33680"/>
    <cellStyle name="Normal 24 2 2 4 2 2 2" xfId="33681"/>
    <cellStyle name="Normal 24 2 2 4 2 2 3" xfId="33682"/>
    <cellStyle name="Normal 24 2 2 4 2 2 4" xfId="33683"/>
    <cellStyle name="Normal 24 2 2 4 2 3" xfId="33684"/>
    <cellStyle name="Normal 24 2 2 4 2 4" xfId="33685"/>
    <cellStyle name="Normal 24 2 2 4 2 5" xfId="33686"/>
    <cellStyle name="Normal 24 2 2 4 2 6" xfId="33687"/>
    <cellStyle name="Normal 24 2 2 4 3" xfId="33688"/>
    <cellStyle name="Normal 24 2 2 4 3 2" xfId="33689"/>
    <cellStyle name="Normal 24 2 2 4 3 3" xfId="33690"/>
    <cellStyle name="Normal 24 2 2 4 3 4" xfId="33691"/>
    <cellStyle name="Normal 24 2 2 4 4" xfId="33692"/>
    <cellStyle name="Normal 24 2 2 4 5" xfId="33693"/>
    <cellStyle name="Normal 24 2 2 4 6" xfId="33694"/>
    <cellStyle name="Normal 24 2 2 4 7" xfId="33695"/>
    <cellStyle name="Normal 24 2 2 5" xfId="33696"/>
    <cellStyle name="Normal 24 2 2 5 2" xfId="33697"/>
    <cellStyle name="Normal 24 2 2 5 2 2" xfId="33698"/>
    <cellStyle name="Normal 24 2 2 5 2 2 2" xfId="33699"/>
    <cellStyle name="Normal 24 2 2 5 2 2 3" xfId="33700"/>
    <cellStyle name="Normal 24 2 2 5 2 2 4" xfId="33701"/>
    <cellStyle name="Normal 24 2 2 5 2 3" xfId="33702"/>
    <cellStyle name="Normal 24 2 2 5 2 4" xfId="33703"/>
    <cellStyle name="Normal 24 2 2 5 2 5" xfId="33704"/>
    <cellStyle name="Normal 24 2 2 5 3" xfId="33705"/>
    <cellStyle name="Normal 24 2 2 5 3 2" xfId="33706"/>
    <cellStyle name="Normal 24 2 2 5 3 3" xfId="33707"/>
    <cellStyle name="Normal 24 2 2 5 3 4" xfId="33708"/>
    <cellStyle name="Normal 24 2 2 5 4" xfId="33709"/>
    <cellStyle name="Normal 24 2 2 5 5" xfId="33710"/>
    <cellStyle name="Normal 24 2 2 5 6" xfId="33711"/>
    <cellStyle name="Normal 24 2 2 6" xfId="33712"/>
    <cellStyle name="Normal 24 2 2 6 2" xfId="33713"/>
    <cellStyle name="Normal 24 2 2 6 2 2" xfId="33714"/>
    <cellStyle name="Normal 24 2 2 6 2 3" xfId="33715"/>
    <cellStyle name="Normal 24 2 2 6 2 4" xfId="33716"/>
    <cellStyle name="Normal 24 2 2 6 3" xfId="33717"/>
    <cellStyle name="Normal 24 2 2 6 4" xfId="33718"/>
    <cellStyle name="Normal 24 2 2 6 5" xfId="33719"/>
    <cellStyle name="Normal 24 2 2 6 6" xfId="33720"/>
    <cellStyle name="Normal 24 2 2 7" xfId="33721"/>
    <cellStyle name="Normal 24 2 2 7 2" xfId="33722"/>
    <cellStyle name="Normal 24 2 2 7 3" xfId="33723"/>
    <cellStyle name="Normal 24 2 2 7 4" xfId="33724"/>
    <cellStyle name="Normal 24 2 2 8" xfId="33725"/>
    <cellStyle name="Normal 24 2 2 9" xfId="33726"/>
    <cellStyle name="Normal 24 2 3" xfId="33727"/>
    <cellStyle name="Normal 24 2 3 2" xfId="33728"/>
    <cellStyle name="Normal 24 2 3 2 2" xfId="33729"/>
    <cellStyle name="Normal 24 2 3 2 2 2" xfId="33730"/>
    <cellStyle name="Normal 24 2 3 2 2 2 2" xfId="33731"/>
    <cellStyle name="Normal 24 2 3 2 2 2 2 2" xfId="33732"/>
    <cellStyle name="Normal 24 2 3 2 2 2 2 3" xfId="33733"/>
    <cellStyle name="Normal 24 2 3 2 2 2 2 4" xfId="33734"/>
    <cellStyle name="Normal 24 2 3 2 2 2 3" xfId="33735"/>
    <cellStyle name="Normal 24 2 3 2 2 2 4" xfId="33736"/>
    <cellStyle name="Normal 24 2 3 2 2 2 5" xfId="33737"/>
    <cellStyle name="Normal 24 2 3 2 2 3" xfId="33738"/>
    <cellStyle name="Normal 24 2 3 2 2 3 2" xfId="33739"/>
    <cellStyle name="Normal 24 2 3 2 2 3 3" xfId="33740"/>
    <cellStyle name="Normal 24 2 3 2 2 3 4" xfId="33741"/>
    <cellStyle name="Normal 24 2 3 2 2 4" xfId="33742"/>
    <cellStyle name="Normal 24 2 3 2 2 5" xfId="33743"/>
    <cellStyle name="Normal 24 2 3 2 2 6" xfId="33744"/>
    <cellStyle name="Normal 24 2 3 2 3" xfId="33745"/>
    <cellStyle name="Normal 24 2 3 2 3 2" xfId="33746"/>
    <cellStyle name="Normal 24 2 3 2 3 2 2" xfId="33747"/>
    <cellStyle name="Normal 24 2 3 2 3 2 3" xfId="33748"/>
    <cellStyle name="Normal 24 2 3 2 3 2 4" xfId="33749"/>
    <cellStyle name="Normal 24 2 3 2 3 3" xfId="33750"/>
    <cellStyle name="Normal 24 2 3 2 3 4" xfId="33751"/>
    <cellStyle name="Normal 24 2 3 2 3 5" xfId="33752"/>
    <cellStyle name="Normal 24 2 3 2 3 6" xfId="33753"/>
    <cellStyle name="Normal 24 2 3 2 4" xfId="33754"/>
    <cellStyle name="Normal 24 2 3 2 4 2" xfId="33755"/>
    <cellStyle name="Normal 24 2 3 2 4 3" xfId="33756"/>
    <cellStyle name="Normal 24 2 3 2 4 4" xfId="33757"/>
    <cellStyle name="Normal 24 2 3 2 5" xfId="33758"/>
    <cellStyle name="Normal 24 2 3 2 6" xfId="33759"/>
    <cellStyle name="Normal 24 2 3 2 7" xfId="33760"/>
    <cellStyle name="Normal 24 2 3 2 8" xfId="33761"/>
    <cellStyle name="Normal 24 2 3 3" xfId="33762"/>
    <cellStyle name="Normal 24 2 3 3 2" xfId="33763"/>
    <cellStyle name="Normal 24 2 3 3 2 2" xfId="33764"/>
    <cellStyle name="Normal 24 2 3 3 2 2 2" xfId="33765"/>
    <cellStyle name="Normal 24 2 3 3 2 2 3" xfId="33766"/>
    <cellStyle name="Normal 24 2 3 3 2 2 4" xfId="33767"/>
    <cellStyle name="Normal 24 2 3 3 2 3" xfId="33768"/>
    <cellStyle name="Normal 24 2 3 3 2 4" xfId="33769"/>
    <cellStyle name="Normal 24 2 3 3 2 5" xfId="33770"/>
    <cellStyle name="Normal 24 2 3 3 3" xfId="33771"/>
    <cellStyle name="Normal 24 2 3 3 3 2" xfId="33772"/>
    <cellStyle name="Normal 24 2 3 3 3 3" xfId="33773"/>
    <cellStyle name="Normal 24 2 3 3 3 4" xfId="33774"/>
    <cellStyle name="Normal 24 2 3 3 4" xfId="33775"/>
    <cellStyle name="Normal 24 2 3 3 5" xfId="33776"/>
    <cellStyle name="Normal 24 2 3 3 6" xfId="33777"/>
    <cellStyle name="Normal 24 2 3 4" xfId="33778"/>
    <cellStyle name="Normal 24 2 3 4 2" xfId="33779"/>
    <cellStyle name="Normal 24 2 3 4 2 2" xfId="33780"/>
    <cellStyle name="Normal 24 2 3 4 2 3" xfId="33781"/>
    <cellStyle name="Normal 24 2 3 4 2 4" xfId="33782"/>
    <cellStyle name="Normal 24 2 3 4 3" xfId="33783"/>
    <cellStyle name="Normal 24 2 3 4 4" xfId="33784"/>
    <cellStyle name="Normal 24 2 3 4 5" xfId="33785"/>
    <cellStyle name="Normal 24 2 3 4 6" xfId="33786"/>
    <cellStyle name="Normal 24 2 3 5" xfId="33787"/>
    <cellStyle name="Normal 24 2 3 5 2" xfId="33788"/>
    <cellStyle name="Normal 24 2 3 5 3" xfId="33789"/>
    <cellStyle name="Normal 24 2 3 5 4" xfId="33790"/>
    <cellStyle name="Normal 24 2 3 6" xfId="33791"/>
    <cellStyle name="Normal 24 2 3 7" xfId="33792"/>
    <cellStyle name="Normal 24 2 3 8" xfId="33793"/>
    <cellStyle name="Normal 24 2 3 9" xfId="33794"/>
    <cellStyle name="Normal 24 2 4" xfId="33795"/>
    <cellStyle name="Normal 24 2 4 2" xfId="33796"/>
    <cellStyle name="Normal 24 2 4 2 2" xfId="33797"/>
    <cellStyle name="Normal 24 2 4 2 2 2" xfId="33798"/>
    <cellStyle name="Normal 24 2 4 2 2 2 2" xfId="33799"/>
    <cellStyle name="Normal 24 2 4 2 2 2 3" xfId="33800"/>
    <cellStyle name="Normal 24 2 4 2 2 2 4" xfId="33801"/>
    <cellStyle name="Normal 24 2 4 2 2 3" xfId="33802"/>
    <cellStyle name="Normal 24 2 4 2 2 4" xfId="33803"/>
    <cellStyle name="Normal 24 2 4 2 2 5" xfId="33804"/>
    <cellStyle name="Normal 24 2 4 2 3" xfId="33805"/>
    <cellStyle name="Normal 24 2 4 2 3 2" xfId="33806"/>
    <cellStyle name="Normal 24 2 4 2 3 3" xfId="33807"/>
    <cellStyle name="Normal 24 2 4 2 3 4" xfId="33808"/>
    <cellStyle name="Normal 24 2 4 2 4" xfId="33809"/>
    <cellStyle name="Normal 24 2 4 2 5" xfId="33810"/>
    <cellStyle name="Normal 24 2 4 2 6" xfId="33811"/>
    <cellStyle name="Normal 24 2 4 3" xfId="33812"/>
    <cellStyle name="Normal 24 2 4 3 2" xfId="33813"/>
    <cellStyle name="Normal 24 2 4 3 2 2" xfId="33814"/>
    <cellStyle name="Normal 24 2 4 3 2 3" xfId="33815"/>
    <cellStyle name="Normal 24 2 4 3 2 4" xfId="33816"/>
    <cellStyle name="Normal 24 2 4 3 3" xfId="33817"/>
    <cellStyle name="Normal 24 2 4 3 4" xfId="33818"/>
    <cellStyle name="Normal 24 2 4 3 5" xfId="33819"/>
    <cellStyle name="Normal 24 2 4 3 6" xfId="33820"/>
    <cellStyle name="Normal 24 2 4 4" xfId="33821"/>
    <cellStyle name="Normal 24 2 4 4 2" xfId="33822"/>
    <cellStyle name="Normal 24 2 4 4 3" xfId="33823"/>
    <cellStyle name="Normal 24 2 4 4 4" xfId="33824"/>
    <cellStyle name="Normal 24 2 4 5" xfId="33825"/>
    <cellStyle name="Normal 24 2 4 6" xfId="33826"/>
    <cellStyle name="Normal 24 2 4 7" xfId="33827"/>
    <cellStyle name="Normal 24 2 4 8" xfId="33828"/>
    <cellStyle name="Normal 24 2 5" xfId="33829"/>
    <cellStyle name="Normal 24 2 5 2" xfId="33830"/>
    <cellStyle name="Normal 24 2 5 2 2" xfId="33831"/>
    <cellStyle name="Normal 24 2 5 2 2 2" xfId="33832"/>
    <cellStyle name="Normal 24 2 5 2 2 3" xfId="33833"/>
    <cellStyle name="Normal 24 2 5 2 2 4" xfId="33834"/>
    <cellStyle name="Normal 24 2 5 2 3" xfId="33835"/>
    <cellStyle name="Normal 24 2 5 2 4" xfId="33836"/>
    <cellStyle name="Normal 24 2 5 2 5" xfId="33837"/>
    <cellStyle name="Normal 24 2 5 2 6" xfId="33838"/>
    <cellStyle name="Normal 24 2 5 3" xfId="33839"/>
    <cellStyle name="Normal 24 2 5 3 2" xfId="33840"/>
    <cellStyle name="Normal 24 2 5 3 3" xfId="33841"/>
    <cellStyle name="Normal 24 2 5 3 4" xfId="33842"/>
    <cellStyle name="Normal 24 2 5 4" xfId="33843"/>
    <cellStyle name="Normal 24 2 5 5" xfId="33844"/>
    <cellStyle name="Normal 24 2 5 6" xfId="33845"/>
    <cellStyle name="Normal 24 2 5 7" xfId="33846"/>
    <cellStyle name="Normal 24 2 6" xfId="33847"/>
    <cellStyle name="Normal 24 2 6 2" xfId="33848"/>
    <cellStyle name="Normal 24 2 6 2 2" xfId="33849"/>
    <cellStyle name="Normal 24 2 6 2 2 2" xfId="33850"/>
    <cellStyle name="Normal 24 2 6 2 2 3" xfId="33851"/>
    <cellStyle name="Normal 24 2 6 2 2 4" xfId="33852"/>
    <cellStyle name="Normal 24 2 6 2 3" xfId="33853"/>
    <cellStyle name="Normal 24 2 6 2 4" xfId="33854"/>
    <cellStyle name="Normal 24 2 6 2 5" xfId="33855"/>
    <cellStyle name="Normal 24 2 6 3" xfId="33856"/>
    <cellStyle name="Normal 24 2 6 3 2" xfId="33857"/>
    <cellStyle name="Normal 24 2 6 3 3" xfId="33858"/>
    <cellStyle name="Normal 24 2 6 3 4" xfId="33859"/>
    <cellStyle name="Normal 24 2 6 4" xfId="33860"/>
    <cellStyle name="Normal 24 2 6 5" xfId="33861"/>
    <cellStyle name="Normal 24 2 6 6" xfId="33862"/>
    <cellStyle name="Normal 24 2 7" xfId="33863"/>
    <cellStyle name="Normal 24 2 7 2" xfId="33864"/>
    <cellStyle name="Normal 24 2 7 2 2" xfId="33865"/>
    <cellStyle name="Normal 24 2 7 2 3" xfId="33866"/>
    <cellStyle name="Normal 24 2 7 2 4" xfId="33867"/>
    <cellStyle name="Normal 24 2 7 3" xfId="33868"/>
    <cellStyle name="Normal 24 2 7 4" xfId="33869"/>
    <cellStyle name="Normal 24 2 7 5" xfId="33870"/>
    <cellStyle name="Normal 24 2 7 6" xfId="33871"/>
    <cellStyle name="Normal 24 2 8" xfId="33872"/>
    <cellStyle name="Normal 24 2 8 2" xfId="33873"/>
    <cellStyle name="Normal 24 2 8 3" xfId="33874"/>
    <cellStyle name="Normal 24 2 8 4" xfId="33875"/>
    <cellStyle name="Normal 24 2 9" xfId="33876"/>
    <cellStyle name="Normal 24 3" xfId="33877"/>
    <cellStyle name="Normal 24 3 2" xfId="33878"/>
    <cellStyle name="Normal 24 3 2 2" xfId="33879"/>
    <cellStyle name="Normal 24 3 2 2 2" xfId="33880"/>
    <cellStyle name="Normal 24 3 2 2 2 2" xfId="33881"/>
    <cellStyle name="Normal 24 3 2 2 2 2 2" xfId="33882"/>
    <cellStyle name="Normal 24 3 2 2 2 2 2 2" xfId="33883"/>
    <cellStyle name="Normal 24 3 2 2 2 2 2 3" xfId="33884"/>
    <cellStyle name="Normal 24 3 2 2 2 2 2 4" xfId="33885"/>
    <cellStyle name="Normal 24 3 2 2 2 2 3" xfId="33886"/>
    <cellStyle name="Normal 24 3 2 2 2 2 4" xfId="33887"/>
    <cellStyle name="Normal 24 3 2 2 2 2 5" xfId="33888"/>
    <cellStyle name="Normal 24 3 2 2 2 3" xfId="33889"/>
    <cellStyle name="Normal 24 3 2 2 2 3 2" xfId="33890"/>
    <cellStyle name="Normal 24 3 2 2 2 3 3" xfId="33891"/>
    <cellStyle name="Normal 24 3 2 2 2 3 4" xfId="33892"/>
    <cellStyle name="Normal 24 3 2 2 2 4" xfId="33893"/>
    <cellStyle name="Normal 24 3 2 2 2 5" xfId="33894"/>
    <cellStyle name="Normal 24 3 2 2 2 6" xfId="33895"/>
    <cellStyle name="Normal 24 3 2 2 3" xfId="33896"/>
    <cellStyle name="Normal 24 3 2 2 3 2" xfId="33897"/>
    <cellStyle name="Normal 24 3 2 2 3 2 2" xfId="33898"/>
    <cellStyle name="Normal 24 3 2 2 3 2 3" xfId="33899"/>
    <cellStyle name="Normal 24 3 2 2 3 2 4" xfId="33900"/>
    <cellStyle name="Normal 24 3 2 2 3 3" xfId="33901"/>
    <cellStyle name="Normal 24 3 2 2 3 4" xfId="33902"/>
    <cellStyle name="Normal 24 3 2 2 3 5" xfId="33903"/>
    <cellStyle name="Normal 24 3 2 2 3 6" xfId="33904"/>
    <cellStyle name="Normal 24 3 2 2 4" xfId="33905"/>
    <cellStyle name="Normal 24 3 2 2 4 2" xfId="33906"/>
    <cellStyle name="Normal 24 3 2 2 4 3" xfId="33907"/>
    <cellStyle name="Normal 24 3 2 2 4 4" xfId="33908"/>
    <cellStyle name="Normal 24 3 2 2 5" xfId="33909"/>
    <cellStyle name="Normal 24 3 2 2 6" xfId="33910"/>
    <cellStyle name="Normal 24 3 2 2 7" xfId="33911"/>
    <cellStyle name="Normal 24 3 2 2 8" xfId="33912"/>
    <cellStyle name="Normal 24 3 2 3" xfId="33913"/>
    <cellStyle name="Normal 24 3 2 3 2" xfId="33914"/>
    <cellStyle name="Normal 24 3 2 3 2 2" xfId="33915"/>
    <cellStyle name="Normal 24 3 2 3 2 2 2" xfId="33916"/>
    <cellStyle name="Normal 24 3 2 3 2 2 3" xfId="33917"/>
    <cellStyle name="Normal 24 3 2 3 2 2 4" xfId="33918"/>
    <cellStyle name="Normal 24 3 2 3 2 3" xfId="33919"/>
    <cellStyle name="Normal 24 3 2 3 2 4" xfId="33920"/>
    <cellStyle name="Normal 24 3 2 3 2 5" xfId="33921"/>
    <cellStyle name="Normal 24 3 2 3 3" xfId="33922"/>
    <cellStyle name="Normal 24 3 2 3 3 2" xfId="33923"/>
    <cellStyle name="Normal 24 3 2 3 3 3" xfId="33924"/>
    <cellStyle name="Normal 24 3 2 3 3 4" xfId="33925"/>
    <cellStyle name="Normal 24 3 2 3 4" xfId="33926"/>
    <cellStyle name="Normal 24 3 2 3 5" xfId="33927"/>
    <cellStyle name="Normal 24 3 2 3 6" xfId="33928"/>
    <cellStyle name="Normal 24 3 2 4" xfId="33929"/>
    <cellStyle name="Normal 24 3 2 4 2" xfId="33930"/>
    <cellStyle name="Normal 24 3 2 4 2 2" xfId="33931"/>
    <cellStyle name="Normal 24 3 2 4 2 3" xfId="33932"/>
    <cellStyle name="Normal 24 3 2 4 2 4" xfId="33933"/>
    <cellStyle name="Normal 24 3 2 4 3" xfId="33934"/>
    <cellStyle name="Normal 24 3 2 4 4" xfId="33935"/>
    <cellStyle name="Normal 24 3 2 4 5" xfId="33936"/>
    <cellStyle name="Normal 24 3 2 4 6" xfId="33937"/>
    <cellStyle name="Normal 24 3 2 5" xfId="33938"/>
    <cellStyle name="Normal 24 3 2 5 2" xfId="33939"/>
    <cellStyle name="Normal 24 3 2 5 3" xfId="33940"/>
    <cellStyle name="Normal 24 3 2 5 4" xfId="33941"/>
    <cellStyle name="Normal 24 3 2 6" xfId="33942"/>
    <cellStyle name="Normal 24 3 2 7" xfId="33943"/>
    <cellStyle name="Normal 24 3 2 8" xfId="33944"/>
    <cellStyle name="Normal 24 3 2 9" xfId="33945"/>
    <cellStyle name="Normal 24 3 3" xfId="33946"/>
    <cellStyle name="Normal 24 3 3 2" xfId="33947"/>
    <cellStyle name="Normal 24 3 3 2 2" xfId="33948"/>
    <cellStyle name="Normal 24 3 3 2 2 2" xfId="33949"/>
    <cellStyle name="Normal 24 3 3 2 2 3" xfId="33950"/>
    <cellStyle name="Normal 24 3 3 2 2 4" xfId="33951"/>
    <cellStyle name="Normal 24 3 3 2 3" xfId="33952"/>
    <cellStyle name="Normal 24 3 3 2 4" xfId="33953"/>
    <cellStyle name="Normal 24 3 3 2 5" xfId="33954"/>
    <cellStyle name="Normal 24 3 3 2 6" xfId="33955"/>
    <cellStyle name="Normal 24 3 3 3" xfId="33956"/>
    <cellStyle name="Normal 24 3 3 3 2" xfId="33957"/>
    <cellStyle name="Normal 24 3 3 3 3" xfId="33958"/>
    <cellStyle name="Normal 24 3 3 3 4" xfId="33959"/>
    <cellStyle name="Normal 24 3 3 4" xfId="33960"/>
    <cellStyle name="Normal 24 3 3 5" xfId="33961"/>
    <cellStyle name="Normal 24 3 3 6" xfId="33962"/>
    <cellStyle name="Normal 24 3 3 7" xfId="33963"/>
    <cellStyle name="Normal 24 4" xfId="33964"/>
    <cellStyle name="Normal 24 4 2" xfId="33965"/>
    <cellStyle name="Normal 24 4 2 2" xfId="33966"/>
    <cellStyle name="Normal 24 4 2 2 2" xfId="33967"/>
    <cellStyle name="Normal 24 4 2 2 2 2" xfId="33968"/>
    <cellStyle name="Normal 24 4 2 2 2 2 2" xfId="33969"/>
    <cellStyle name="Normal 24 4 2 2 2 2 3" xfId="33970"/>
    <cellStyle name="Normal 24 4 2 2 2 2 4" xfId="33971"/>
    <cellStyle name="Normal 24 4 2 2 2 3" xfId="33972"/>
    <cellStyle name="Normal 24 4 2 2 2 4" xfId="33973"/>
    <cellStyle name="Normal 24 4 2 2 2 5" xfId="33974"/>
    <cellStyle name="Normal 24 4 2 2 3" xfId="33975"/>
    <cellStyle name="Normal 24 4 2 2 3 2" xfId="33976"/>
    <cellStyle name="Normal 24 4 2 2 3 3" xfId="33977"/>
    <cellStyle name="Normal 24 4 2 2 3 4" xfId="33978"/>
    <cellStyle name="Normal 24 4 2 2 4" xfId="33979"/>
    <cellStyle name="Normal 24 4 2 2 5" xfId="33980"/>
    <cellStyle name="Normal 24 4 2 2 6" xfId="33981"/>
    <cellStyle name="Normal 24 4 2 3" xfId="33982"/>
    <cellStyle name="Normal 24 4 2 3 2" xfId="33983"/>
    <cellStyle name="Normal 24 4 2 3 2 2" xfId="33984"/>
    <cellStyle name="Normal 24 4 2 3 2 3" xfId="33985"/>
    <cellStyle name="Normal 24 4 2 3 2 4" xfId="33986"/>
    <cellStyle name="Normal 24 4 2 3 3" xfId="33987"/>
    <cellStyle name="Normal 24 4 2 3 4" xfId="33988"/>
    <cellStyle name="Normal 24 4 2 3 5" xfId="33989"/>
    <cellStyle name="Normal 24 4 2 3 6" xfId="33990"/>
    <cellStyle name="Normal 24 4 2 4" xfId="33991"/>
    <cellStyle name="Normal 24 4 2 4 2" xfId="33992"/>
    <cellStyle name="Normal 24 4 2 4 3" xfId="33993"/>
    <cellStyle name="Normal 24 4 2 4 4" xfId="33994"/>
    <cellStyle name="Normal 24 4 2 5" xfId="33995"/>
    <cellStyle name="Normal 24 4 2 6" xfId="33996"/>
    <cellStyle name="Normal 24 4 2 7" xfId="33997"/>
    <cellStyle name="Normal 24 4 2 8" xfId="33998"/>
    <cellStyle name="Normal 24 4 3" xfId="33999"/>
    <cellStyle name="Normal 24 4 3 2" xfId="34000"/>
    <cellStyle name="Normal 24 4 3 2 2" xfId="34001"/>
    <cellStyle name="Normal 24 4 3 2 2 2" xfId="34002"/>
    <cellStyle name="Normal 24 4 3 2 2 3" xfId="34003"/>
    <cellStyle name="Normal 24 4 3 2 2 4" xfId="34004"/>
    <cellStyle name="Normal 24 4 3 2 3" xfId="34005"/>
    <cellStyle name="Normal 24 4 3 2 4" xfId="34006"/>
    <cellStyle name="Normal 24 4 3 2 5" xfId="34007"/>
    <cellStyle name="Normal 24 4 3 3" xfId="34008"/>
    <cellStyle name="Normal 24 4 3 3 2" xfId="34009"/>
    <cellStyle name="Normal 24 4 3 3 3" xfId="34010"/>
    <cellStyle name="Normal 24 4 3 3 4" xfId="34011"/>
    <cellStyle name="Normal 24 4 3 4" xfId="34012"/>
    <cellStyle name="Normal 24 4 3 5" xfId="34013"/>
    <cellStyle name="Normal 24 4 3 6" xfId="34014"/>
    <cellStyle name="Normal 24 4 4" xfId="34015"/>
    <cellStyle name="Normal 24 4 4 2" xfId="34016"/>
    <cellStyle name="Normal 24 4 4 2 2" xfId="34017"/>
    <cellStyle name="Normal 24 4 4 2 3" xfId="34018"/>
    <cellStyle name="Normal 24 4 4 2 4" xfId="34019"/>
    <cellStyle name="Normal 24 4 4 3" xfId="34020"/>
    <cellStyle name="Normal 24 4 4 4" xfId="34021"/>
    <cellStyle name="Normal 24 4 4 5" xfId="34022"/>
    <cellStyle name="Normal 24 4 4 6" xfId="34023"/>
    <cellStyle name="Normal 24 4 5" xfId="34024"/>
    <cellStyle name="Normal 24 4 5 2" xfId="34025"/>
    <cellStyle name="Normal 24 4 5 3" xfId="34026"/>
    <cellStyle name="Normal 24 4 5 4" xfId="34027"/>
    <cellStyle name="Normal 24 4 6" xfId="34028"/>
    <cellStyle name="Normal 24 4 7" xfId="34029"/>
    <cellStyle name="Normal 24 4 8" xfId="34030"/>
    <cellStyle name="Normal 24 4 9" xfId="34031"/>
    <cellStyle name="Normal 24 5" xfId="34032"/>
    <cellStyle name="Normal 24 5 2" xfId="34033"/>
    <cellStyle name="Normal 24 5 2 2" xfId="34034"/>
    <cellStyle name="Normal 24 5 2 2 2" xfId="34035"/>
    <cellStyle name="Normal 24 5 2 2 2 2" xfId="34036"/>
    <cellStyle name="Normal 24 5 2 2 2 2 2" xfId="34037"/>
    <cellStyle name="Normal 24 5 2 2 2 2 3" xfId="34038"/>
    <cellStyle name="Normal 24 5 2 2 2 2 4" xfId="34039"/>
    <cellStyle name="Normal 24 5 2 2 2 3" xfId="34040"/>
    <cellStyle name="Normal 24 5 2 2 2 4" xfId="34041"/>
    <cellStyle name="Normal 24 5 2 2 2 5" xfId="34042"/>
    <cellStyle name="Normal 24 5 2 2 3" xfId="34043"/>
    <cellStyle name="Normal 24 5 2 2 3 2" xfId="34044"/>
    <cellStyle name="Normal 24 5 2 2 3 3" xfId="34045"/>
    <cellStyle name="Normal 24 5 2 2 3 4" xfId="34046"/>
    <cellStyle name="Normal 24 5 2 2 4" xfId="34047"/>
    <cellStyle name="Normal 24 5 2 2 5" xfId="34048"/>
    <cellStyle name="Normal 24 5 2 2 6" xfId="34049"/>
    <cellStyle name="Normal 24 5 2 3" xfId="34050"/>
    <cellStyle name="Normal 24 5 2 3 2" xfId="34051"/>
    <cellStyle name="Normal 24 5 2 3 2 2" xfId="34052"/>
    <cellStyle name="Normal 24 5 2 3 2 3" xfId="34053"/>
    <cellStyle name="Normal 24 5 2 3 2 4" xfId="34054"/>
    <cellStyle name="Normal 24 5 2 3 3" xfId="34055"/>
    <cellStyle name="Normal 24 5 2 3 4" xfId="34056"/>
    <cellStyle name="Normal 24 5 2 3 5" xfId="34057"/>
    <cellStyle name="Normal 24 5 2 3 6" xfId="34058"/>
    <cellStyle name="Normal 24 5 2 4" xfId="34059"/>
    <cellStyle name="Normal 24 5 2 4 2" xfId="34060"/>
    <cellStyle name="Normal 24 5 2 4 3" xfId="34061"/>
    <cellStyle name="Normal 24 5 2 4 4" xfId="34062"/>
    <cellStyle name="Normal 24 5 2 5" xfId="34063"/>
    <cellStyle name="Normal 24 5 2 6" xfId="34064"/>
    <cellStyle name="Normal 24 5 2 7" xfId="34065"/>
    <cellStyle name="Normal 24 5 2 8" xfId="34066"/>
    <cellStyle name="Normal 24 5 3" xfId="34067"/>
    <cellStyle name="Normal 24 5 3 2" xfId="34068"/>
    <cellStyle name="Normal 24 5 3 2 2" xfId="34069"/>
    <cellStyle name="Normal 24 5 3 2 2 2" xfId="34070"/>
    <cellStyle name="Normal 24 5 3 2 2 3" xfId="34071"/>
    <cellStyle name="Normal 24 5 3 2 2 4" xfId="34072"/>
    <cellStyle name="Normal 24 5 3 2 3" xfId="34073"/>
    <cellStyle name="Normal 24 5 3 2 4" xfId="34074"/>
    <cellStyle name="Normal 24 5 3 2 5" xfId="34075"/>
    <cellStyle name="Normal 24 5 3 3" xfId="34076"/>
    <cellStyle name="Normal 24 5 3 3 2" xfId="34077"/>
    <cellStyle name="Normal 24 5 3 3 3" xfId="34078"/>
    <cellStyle name="Normal 24 5 3 3 4" xfId="34079"/>
    <cellStyle name="Normal 24 5 3 4" xfId="34080"/>
    <cellStyle name="Normal 24 5 3 5" xfId="34081"/>
    <cellStyle name="Normal 24 5 3 6" xfId="34082"/>
    <cellStyle name="Normal 24 5 4" xfId="34083"/>
    <cellStyle name="Normal 24 5 4 2" xfId="34084"/>
    <cellStyle name="Normal 24 5 4 2 2" xfId="34085"/>
    <cellStyle name="Normal 24 5 4 2 3" xfId="34086"/>
    <cellStyle name="Normal 24 5 4 2 4" xfId="34087"/>
    <cellStyle name="Normal 24 5 4 3" xfId="34088"/>
    <cellStyle name="Normal 24 5 4 4" xfId="34089"/>
    <cellStyle name="Normal 24 5 4 5" xfId="34090"/>
    <cellStyle name="Normal 24 5 4 6" xfId="34091"/>
    <cellStyle name="Normal 24 5 5" xfId="34092"/>
    <cellStyle name="Normal 24 5 5 2" xfId="34093"/>
    <cellStyle name="Normal 24 5 5 3" xfId="34094"/>
    <cellStyle name="Normal 24 5 5 4" xfId="34095"/>
    <cellStyle name="Normal 24 5 6" xfId="34096"/>
    <cellStyle name="Normal 24 5 7" xfId="34097"/>
    <cellStyle name="Normal 24 5 8" xfId="34098"/>
    <cellStyle name="Normal 24 5 9" xfId="34099"/>
    <cellStyle name="Normal 24 6" xfId="34100"/>
    <cellStyle name="Normal 24 6 2" xfId="34101"/>
    <cellStyle name="Normal 24 6 2 2" xfId="34102"/>
    <cellStyle name="Normal 24 6 2 2 2" xfId="34103"/>
    <cellStyle name="Normal 24 6 2 2 2 2" xfId="34104"/>
    <cellStyle name="Normal 24 6 2 2 2 2 2" xfId="34105"/>
    <cellStyle name="Normal 24 6 2 2 2 2 3" xfId="34106"/>
    <cellStyle name="Normal 24 6 2 2 2 2 4" xfId="34107"/>
    <cellStyle name="Normal 24 6 2 2 2 3" xfId="34108"/>
    <cellStyle name="Normal 24 6 2 2 2 4" xfId="34109"/>
    <cellStyle name="Normal 24 6 2 2 2 5" xfId="34110"/>
    <cellStyle name="Normal 24 6 2 2 3" xfId="34111"/>
    <cellStyle name="Normal 24 6 2 2 3 2" xfId="34112"/>
    <cellStyle name="Normal 24 6 2 2 3 3" xfId="34113"/>
    <cellStyle name="Normal 24 6 2 2 3 4" xfId="34114"/>
    <cellStyle name="Normal 24 6 2 2 4" xfId="34115"/>
    <cellStyle name="Normal 24 6 2 2 5" xfId="34116"/>
    <cellStyle name="Normal 24 6 2 2 6" xfId="34117"/>
    <cellStyle name="Normal 24 6 2 3" xfId="34118"/>
    <cellStyle name="Normal 24 6 2 3 2" xfId="34119"/>
    <cellStyle name="Normal 24 6 2 3 2 2" xfId="34120"/>
    <cellStyle name="Normal 24 6 2 3 2 3" xfId="34121"/>
    <cellStyle name="Normal 24 6 2 3 2 4" xfId="34122"/>
    <cellStyle name="Normal 24 6 2 3 3" xfId="34123"/>
    <cellStyle name="Normal 24 6 2 3 4" xfId="34124"/>
    <cellStyle name="Normal 24 6 2 3 5" xfId="34125"/>
    <cellStyle name="Normal 24 6 2 3 6" xfId="34126"/>
    <cellStyle name="Normal 24 6 2 4" xfId="34127"/>
    <cellStyle name="Normal 24 6 2 4 2" xfId="34128"/>
    <cellStyle name="Normal 24 6 2 4 3" xfId="34129"/>
    <cellStyle name="Normal 24 6 2 4 4" xfId="34130"/>
    <cellStyle name="Normal 24 6 2 5" xfId="34131"/>
    <cellStyle name="Normal 24 6 2 6" xfId="34132"/>
    <cellStyle name="Normal 24 6 2 7" xfId="34133"/>
    <cellStyle name="Normal 24 6 2 8" xfId="34134"/>
    <cellStyle name="Normal 24 6 3" xfId="34135"/>
    <cellStyle name="Normal 24 6 3 2" xfId="34136"/>
    <cellStyle name="Normal 24 6 3 2 2" xfId="34137"/>
    <cellStyle name="Normal 24 6 3 2 2 2" xfId="34138"/>
    <cellStyle name="Normal 24 6 3 2 2 3" xfId="34139"/>
    <cellStyle name="Normal 24 6 3 2 2 4" xfId="34140"/>
    <cellStyle name="Normal 24 6 3 2 3" xfId="34141"/>
    <cellStyle name="Normal 24 6 3 2 4" xfId="34142"/>
    <cellStyle name="Normal 24 6 3 2 5" xfId="34143"/>
    <cellStyle name="Normal 24 6 3 3" xfId="34144"/>
    <cellStyle name="Normal 24 6 3 3 2" xfId="34145"/>
    <cellStyle name="Normal 24 6 3 3 3" xfId="34146"/>
    <cellStyle name="Normal 24 6 3 3 4" xfId="34147"/>
    <cellStyle name="Normal 24 6 3 4" xfId="34148"/>
    <cellStyle name="Normal 24 6 3 5" xfId="34149"/>
    <cellStyle name="Normal 24 6 3 6" xfId="34150"/>
    <cellStyle name="Normal 24 6 4" xfId="34151"/>
    <cellStyle name="Normal 24 6 4 2" xfId="34152"/>
    <cellStyle name="Normal 24 6 4 2 2" xfId="34153"/>
    <cellStyle name="Normal 24 6 4 2 3" xfId="34154"/>
    <cellStyle name="Normal 24 6 4 2 4" xfId="34155"/>
    <cellStyle name="Normal 24 6 4 3" xfId="34156"/>
    <cellStyle name="Normal 24 6 4 4" xfId="34157"/>
    <cellStyle name="Normal 24 6 4 5" xfId="34158"/>
    <cellStyle name="Normal 24 6 4 6" xfId="34159"/>
    <cellStyle name="Normal 24 6 5" xfId="34160"/>
    <cellStyle name="Normal 24 6 5 2" xfId="34161"/>
    <cellStyle name="Normal 24 6 5 3" xfId="34162"/>
    <cellStyle name="Normal 24 6 5 4" xfId="34163"/>
    <cellStyle name="Normal 24 6 6" xfId="34164"/>
    <cellStyle name="Normal 24 6 7" xfId="34165"/>
    <cellStyle name="Normal 24 6 8" xfId="34166"/>
    <cellStyle name="Normal 24 6 9" xfId="34167"/>
    <cellStyle name="Normal 24 7" xfId="34168"/>
    <cellStyle name="Normal 24 7 2" xfId="34169"/>
    <cellStyle name="Normal 24 7 2 2" xfId="34170"/>
    <cellStyle name="Normal 24 7 2 2 2" xfId="34171"/>
    <cellStyle name="Normal 24 7 2 2 2 2" xfId="34172"/>
    <cellStyle name="Normal 24 7 2 2 2 2 2" xfId="34173"/>
    <cellStyle name="Normal 24 7 2 2 2 2 3" xfId="34174"/>
    <cellStyle name="Normal 24 7 2 2 2 2 4" xfId="34175"/>
    <cellStyle name="Normal 24 7 2 2 2 3" xfId="34176"/>
    <cellStyle name="Normal 24 7 2 2 2 4" xfId="34177"/>
    <cellStyle name="Normal 24 7 2 2 2 5" xfId="34178"/>
    <cellStyle name="Normal 24 7 2 2 3" xfId="34179"/>
    <cellStyle name="Normal 24 7 2 2 3 2" xfId="34180"/>
    <cellStyle name="Normal 24 7 2 2 3 3" xfId="34181"/>
    <cellStyle name="Normal 24 7 2 2 3 4" xfId="34182"/>
    <cellStyle name="Normal 24 7 2 2 4" xfId="34183"/>
    <cellStyle name="Normal 24 7 2 2 5" xfId="34184"/>
    <cellStyle name="Normal 24 7 2 2 6" xfId="34185"/>
    <cellStyle name="Normal 24 7 2 3" xfId="34186"/>
    <cellStyle name="Normal 24 7 2 3 2" xfId="34187"/>
    <cellStyle name="Normal 24 7 2 3 2 2" xfId="34188"/>
    <cellStyle name="Normal 24 7 2 3 2 3" xfId="34189"/>
    <cellStyle name="Normal 24 7 2 3 2 4" xfId="34190"/>
    <cellStyle name="Normal 24 7 2 3 3" xfId="34191"/>
    <cellStyle name="Normal 24 7 2 3 4" xfId="34192"/>
    <cellStyle name="Normal 24 7 2 3 5" xfId="34193"/>
    <cellStyle name="Normal 24 7 2 3 6" xfId="34194"/>
    <cellStyle name="Normal 24 7 2 4" xfId="34195"/>
    <cellStyle name="Normal 24 7 2 4 2" xfId="34196"/>
    <cellStyle name="Normal 24 7 2 4 3" xfId="34197"/>
    <cellStyle name="Normal 24 7 2 4 4" xfId="34198"/>
    <cellStyle name="Normal 24 7 2 5" xfId="34199"/>
    <cellStyle name="Normal 24 7 2 6" xfId="34200"/>
    <cellStyle name="Normal 24 7 2 7" xfId="34201"/>
    <cellStyle name="Normal 24 7 2 8" xfId="34202"/>
    <cellStyle name="Normal 24 7 3" xfId="34203"/>
    <cellStyle name="Normal 24 7 3 2" xfId="34204"/>
    <cellStyle name="Normal 24 7 3 2 2" xfId="34205"/>
    <cellStyle name="Normal 24 7 3 2 2 2" xfId="34206"/>
    <cellStyle name="Normal 24 7 3 2 2 3" xfId="34207"/>
    <cellStyle name="Normal 24 7 3 2 2 4" xfId="34208"/>
    <cellStyle name="Normal 24 7 3 2 3" xfId="34209"/>
    <cellStyle name="Normal 24 7 3 2 4" xfId="34210"/>
    <cellStyle name="Normal 24 7 3 2 5" xfId="34211"/>
    <cellStyle name="Normal 24 7 3 3" xfId="34212"/>
    <cellStyle name="Normal 24 7 3 3 2" xfId="34213"/>
    <cellStyle name="Normal 24 7 3 3 3" xfId="34214"/>
    <cellStyle name="Normal 24 7 3 3 4" xfId="34215"/>
    <cellStyle name="Normal 24 7 3 4" xfId="34216"/>
    <cellStyle name="Normal 24 7 3 5" xfId="34217"/>
    <cellStyle name="Normal 24 7 3 6" xfId="34218"/>
    <cellStyle name="Normal 24 7 4" xfId="34219"/>
    <cellStyle name="Normal 24 7 4 2" xfId="34220"/>
    <cellStyle name="Normal 24 7 4 2 2" xfId="34221"/>
    <cellStyle name="Normal 24 7 4 2 3" xfId="34222"/>
    <cellStyle name="Normal 24 7 4 2 4" xfId="34223"/>
    <cellStyle name="Normal 24 7 4 3" xfId="34224"/>
    <cellStyle name="Normal 24 7 4 4" xfId="34225"/>
    <cellStyle name="Normal 24 7 4 5" xfId="34226"/>
    <cellStyle name="Normal 24 7 4 6" xfId="34227"/>
    <cellStyle name="Normal 24 7 5" xfId="34228"/>
    <cellStyle name="Normal 24 7 5 2" xfId="34229"/>
    <cellStyle name="Normal 24 7 5 3" xfId="34230"/>
    <cellStyle name="Normal 24 7 5 4" xfId="34231"/>
    <cellStyle name="Normal 24 7 6" xfId="34232"/>
    <cellStyle name="Normal 24 7 7" xfId="34233"/>
    <cellStyle name="Normal 24 7 8" xfId="34234"/>
    <cellStyle name="Normal 24 7 9" xfId="34235"/>
    <cellStyle name="Normal 24 8" xfId="34236"/>
    <cellStyle name="Normal 24 8 2" xfId="34237"/>
    <cellStyle name="Normal 24 8 2 2" xfId="34238"/>
    <cellStyle name="Normal 24 8 2 2 2" xfId="34239"/>
    <cellStyle name="Normal 24 8 2 2 2 2" xfId="34240"/>
    <cellStyle name="Normal 24 8 2 2 2 2 2" xfId="34241"/>
    <cellStyle name="Normal 24 8 2 2 2 2 3" xfId="34242"/>
    <cellStyle name="Normal 24 8 2 2 2 2 4" xfId="34243"/>
    <cellStyle name="Normal 24 8 2 2 2 3" xfId="34244"/>
    <cellStyle name="Normal 24 8 2 2 2 4" xfId="34245"/>
    <cellStyle name="Normal 24 8 2 2 2 5" xfId="34246"/>
    <cellStyle name="Normal 24 8 2 2 3" xfId="34247"/>
    <cellStyle name="Normal 24 8 2 2 3 2" xfId="34248"/>
    <cellStyle name="Normal 24 8 2 2 3 3" xfId="34249"/>
    <cellStyle name="Normal 24 8 2 2 3 4" xfId="34250"/>
    <cellStyle name="Normal 24 8 2 2 4" xfId="34251"/>
    <cellStyle name="Normal 24 8 2 2 5" xfId="34252"/>
    <cellStyle name="Normal 24 8 2 2 6" xfId="34253"/>
    <cellStyle name="Normal 24 8 2 3" xfId="34254"/>
    <cellStyle name="Normal 24 8 2 3 2" xfId="34255"/>
    <cellStyle name="Normal 24 8 2 3 2 2" xfId="34256"/>
    <cellStyle name="Normal 24 8 2 3 2 3" xfId="34257"/>
    <cellStyle name="Normal 24 8 2 3 2 4" xfId="34258"/>
    <cellStyle name="Normal 24 8 2 3 3" xfId="34259"/>
    <cellStyle name="Normal 24 8 2 3 4" xfId="34260"/>
    <cellStyle name="Normal 24 8 2 3 5" xfId="34261"/>
    <cellStyle name="Normal 24 8 2 3 6" xfId="34262"/>
    <cellStyle name="Normal 24 8 2 4" xfId="34263"/>
    <cellStyle name="Normal 24 8 2 4 2" xfId="34264"/>
    <cellStyle name="Normal 24 8 2 4 3" xfId="34265"/>
    <cellStyle name="Normal 24 8 2 4 4" xfId="34266"/>
    <cellStyle name="Normal 24 8 2 5" xfId="34267"/>
    <cellStyle name="Normal 24 8 2 6" xfId="34268"/>
    <cellStyle name="Normal 24 8 2 7" xfId="34269"/>
    <cellStyle name="Normal 24 8 2 8" xfId="34270"/>
    <cellStyle name="Normal 24 8 3" xfId="34271"/>
    <cellStyle name="Normal 24 8 3 2" xfId="34272"/>
    <cellStyle name="Normal 24 8 3 2 2" xfId="34273"/>
    <cellStyle name="Normal 24 8 3 2 2 2" xfId="34274"/>
    <cellStyle name="Normal 24 8 3 2 2 3" xfId="34275"/>
    <cellStyle name="Normal 24 8 3 2 2 4" xfId="34276"/>
    <cellStyle name="Normal 24 8 3 2 3" xfId="34277"/>
    <cellStyle name="Normal 24 8 3 2 4" xfId="34278"/>
    <cellStyle name="Normal 24 8 3 2 5" xfId="34279"/>
    <cellStyle name="Normal 24 8 3 3" xfId="34280"/>
    <cellStyle name="Normal 24 8 3 3 2" xfId="34281"/>
    <cellStyle name="Normal 24 8 3 3 3" xfId="34282"/>
    <cellStyle name="Normal 24 8 3 3 4" xfId="34283"/>
    <cellStyle name="Normal 24 8 3 4" xfId="34284"/>
    <cellStyle name="Normal 24 8 3 5" xfId="34285"/>
    <cellStyle name="Normal 24 8 3 6" xfId="34286"/>
    <cellStyle name="Normal 24 8 4" xfId="34287"/>
    <cellStyle name="Normal 24 8 4 2" xfId="34288"/>
    <cellStyle name="Normal 24 8 4 2 2" xfId="34289"/>
    <cellStyle name="Normal 24 8 4 2 3" xfId="34290"/>
    <cellStyle name="Normal 24 8 4 2 4" xfId="34291"/>
    <cellStyle name="Normal 24 8 4 3" xfId="34292"/>
    <cellStyle name="Normal 24 8 4 4" xfId="34293"/>
    <cellStyle name="Normal 24 8 4 5" xfId="34294"/>
    <cellStyle name="Normal 24 8 4 6" xfId="34295"/>
    <cellStyle name="Normal 24 8 5" xfId="34296"/>
    <cellStyle name="Normal 24 8 5 2" xfId="34297"/>
    <cellStyle name="Normal 24 8 5 3" xfId="34298"/>
    <cellStyle name="Normal 24 8 5 4" xfId="34299"/>
    <cellStyle name="Normal 24 8 6" xfId="34300"/>
    <cellStyle name="Normal 24 8 7" xfId="34301"/>
    <cellStyle name="Normal 24 8 8" xfId="34302"/>
    <cellStyle name="Normal 24 8 9" xfId="34303"/>
    <cellStyle name="Normal 24 9" xfId="34304"/>
    <cellStyle name="Normal 24 9 2" xfId="34305"/>
    <cellStyle name="Normal 24 9 2 2" xfId="34306"/>
    <cellStyle name="Normal 24 9 2 2 2" xfId="34307"/>
    <cellStyle name="Normal 24 9 2 2 2 2" xfId="34308"/>
    <cellStyle name="Normal 24 9 2 2 2 3" xfId="34309"/>
    <cellStyle name="Normal 24 9 2 2 2 4" xfId="34310"/>
    <cellStyle name="Normal 24 9 2 2 3" xfId="34311"/>
    <cellStyle name="Normal 24 9 2 2 4" xfId="34312"/>
    <cellStyle name="Normal 24 9 2 2 5" xfId="34313"/>
    <cellStyle name="Normal 24 9 2 3" xfId="34314"/>
    <cellStyle name="Normal 24 9 2 3 2" xfId="34315"/>
    <cellStyle name="Normal 24 9 2 3 3" xfId="34316"/>
    <cellStyle name="Normal 24 9 2 3 4" xfId="34317"/>
    <cellStyle name="Normal 24 9 2 4" xfId="34318"/>
    <cellStyle name="Normal 24 9 2 5" xfId="34319"/>
    <cellStyle name="Normal 24 9 2 6" xfId="34320"/>
    <cellStyle name="Normal 24 9 3" xfId="34321"/>
    <cellStyle name="Normal 24 9 3 2" xfId="34322"/>
    <cellStyle name="Normal 24 9 3 2 2" xfId="34323"/>
    <cellStyle name="Normal 24 9 3 2 3" xfId="34324"/>
    <cellStyle name="Normal 24 9 3 2 4" xfId="34325"/>
    <cellStyle name="Normal 24 9 3 3" xfId="34326"/>
    <cellStyle name="Normal 24 9 3 4" xfId="34327"/>
    <cellStyle name="Normal 24 9 3 5" xfId="34328"/>
    <cellStyle name="Normal 24 9 3 6" xfId="34329"/>
    <cellStyle name="Normal 24 9 4" xfId="34330"/>
    <cellStyle name="Normal 24 9 4 2" xfId="34331"/>
    <cellStyle name="Normal 24 9 4 3" xfId="34332"/>
    <cellStyle name="Normal 24 9 4 4" xfId="34333"/>
    <cellStyle name="Normal 24 9 5" xfId="34334"/>
    <cellStyle name="Normal 24 9 6" xfId="34335"/>
    <cellStyle name="Normal 24 9 7" xfId="34336"/>
    <cellStyle name="Normal 24 9 8" xfId="34337"/>
    <cellStyle name="Normal 24_Rec Tributaria" xfId="34338"/>
    <cellStyle name="Normal 240" xfId="62506"/>
    <cellStyle name="Normal 2400" xfId="62507"/>
    <cellStyle name="Normal 2401" xfId="62508"/>
    <cellStyle name="Normal 2402" xfId="62509"/>
    <cellStyle name="Normal 2403" xfId="62510"/>
    <cellStyle name="Normal 2404" xfId="62511"/>
    <cellStyle name="Normal 2405" xfId="62512"/>
    <cellStyle name="Normal 2406" xfId="62513"/>
    <cellStyle name="Normal 2407" xfId="62514"/>
    <cellStyle name="Normal 2408" xfId="62515"/>
    <cellStyle name="Normal 2409" xfId="62516"/>
    <cellStyle name="Normal 241" xfId="62517"/>
    <cellStyle name="Normal 2410" xfId="62518"/>
    <cellStyle name="Normal 2411" xfId="62519"/>
    <cellStyle name="Normal 2412" xfId="62520"/>
    <cellStyle name="Normal 2413" xfId="62521"/>
    <cellStyle name="Normal 2414" xfId="62522"/>
    <cellStyle name="Normal 2415" xfId="62523"/>
    <cellStyle name="Normal 2416" xfId="62524"/>
    <cellStyle name="Normal 2417" xfId="62525"/>
    <cellStyle name="Normal 2418" xfId="62526"/>
    <cellStyle name="Normal 2419" xfId="62527"/>
    <cellStyle name="Normal 242" xfId="62528"/>
    <cellStyle name="Normal 2420" xfId="62529"/>
    <cellStyle name="Normal 2421" xfId="62530"/>
    <cellStyle name="Normal 2422" xfId="62531"/>
    <cellStyle name="Normal 2423" xfId="62532"/>
    <cellStyle name="Normal 2424" xfId="62533"/>
    <cellStyle name="Normal 2425" xfId="62534"/>
    <cellStyle name="Normal 2426" xfId="62535"/>
    <cellStyle name="Normal 2427" xfId="62536"/>
    <cellStyle name="Normal 2428" xfId="62537"/>
    <cellStyle name="Normal 2429" xfId="62538"/>
    <cellStyle name="Normal 243" xfId="62539"/>
    <cellStyle name="Normal 2430" xfId="62540"/>
    <cellStyle name="Normal 2431" xfId="62541"/>
    <cellStyle name="Normal 2432" xfId="62542"/>
    <cellStyle name="Normal 2433" xfId="62543"/>
    <cellStyle name="Normal 2434" xfId="62544"/>
    <cellStyle name="Normal 2435" xfId="62545"/>
    <cellStyle name="Normal 2436" xfId="62546"/>
    <cellStyle name="Normal 2437" xfId="62547"/>
    <cellStyle name="Normal 2438" xfId="62548"/>
    <cellStyle name="Normal 2439" xfId="62549"/>
    <cellStyle name="Normal 244" xfId="62550"/>
    <cellStyle name="Normal 2440" xfId="62551"/>
    <cellStyle name="Normal 2441" xfId="62552"/>
    <cellStyle name="Normal 2442" xfId="62553"/>
    <cellStyle name="Normal 2443" xfId="62554"/>
    <cellStyle name="Normal 2444" xfId="62555"/>
    <cellStyle name="Normal 2445" xfId="62556"/>
    <cellStyle name="Normal 2446" xfId="62557"/>
    <cellStyle name="Normal 2447" xfId="62558"/>
    <cellStyle name="Normal 2448" xfId="62559"/>
    <cellStyle name="Normal 2449" xfId="62560"/>
    <cellStyle name="Normal 245" xfId="62561"/>
    <cellStyle name="Normal 2450" xfId="62562"/>
    <cellStyle name="Normal 2451" xfId="62563"/>
    <cellStyle name="Normal 2452" xfId="62564"/>
    <cellStyle name="Normal 2453" xfId="62565"/>
    <cellStyle name="Normal 2454" xfId="62566"/>
    <cellStyle name="Normal 2455" xfId="62567"/>
    <cellStyle name="Normal 2456" xfId="62568"/>
    <cellStyle name="Normal 2457" xfId="62569"/>
    <cellStyle name="Normal 2458" xfId="62570"/>
    <cellStyle name="Normal 2459" xfId="62571"/>
    <cellStyle name="Normal 246" xfId="62572"/>
    <cellStyle name="Normal 2460" xfId="62573"/>
    <cellStyle name="Normal 2461" xfId="62574"/>
    <cellStyle name="Normal 2462" xfId="62575"/>
    <cellStyle name="Normal 2463" xfId="62576"/>
    <cellStyle name="Normal 2464" xfId="62577"/>
    <cellStyle name="Normal 2465" xfId="62578"/>
    <cellStyle name="Normal 2466" xfId="62579"/>
    <cellStyle name="Normal 2467" xfId="62580"/>
    <cellStyle name="Normal 2468" xfId="62581"/>
    <cellStyle name="Normal 2469" xfId="62582"/>
    <cellStyle name="Normal 247" xfId="62583"/>
    <cellStyle name="Normal 2470" xfId="62584"/>
    <cellStyle name="Normal 2471" xfId="62585"/>
    <cellStyle name="Normal 2472" xfId="62586"/>
    <cellStyle name="Normal 2473" xfId="62587"/>
    <cellStyle name="Normal 2474" xfId="62588"/>
    <cellStyle name="Normal 2475" xfId="62589"/>
    <cellStyle name="Normal 2476" xfId="62590"/>
    <cellStyle name="Normal 2477" xfId="62591"/>
    <cellStyle name="Normal 2478" xfId="62592"/>
    <cellStyle name="Normal 2479" xfId="62593"/>
    <cellStyle name="Normal 248" xfId="62594"/>
    <cellStyle name="Normal 2480" xfId="62595"/>
    <cellStyle name="Normal 2481" xfId="62596"/>
    <cellStyle name="Normal 2482" xfId="62597"/>
    <cellStyle name="Normal 2483" xfId="62598"/>
    <cellStyle name="Normal 2484" xfId="62599"/>
    <cellStyle name="Normal 2485" xfId="62600"/>
    <cellStyle name="Normal 2486" xfId="62601"/>
    <cellStyle name="Normal 2487" xfId="62602"/>
    <cellStyle name="Normal 2488" xfId="62603"/>
    <cellStyle name="Normal 2489" xfId="62604"/>
    <cellStyle name="Normal 249" xfId="62605"/>
    <cellStyle name="Normal 2490" xfId="62606"/>
    <cellStyle name="Normal 2491" xfId="62607"/>
    <cellStyle name="Normal 2492" xfId="62608"/>
    <cellStyle name="Normal 2493" xfId="62609"/>
    <cellStyle name="Normal 2494" xfId="62610"/>
    <cellStyle name="Normal 2495" xfId="62611"/>
    <cellStyle name="Normal 2496" xfId="62612"/>
    <cellStyle name="Normal 2497" xfId="62613"/>
    <cellStyle name="Normal 2498" xfId="62614"/>
    <cellStyle name="Normal 2499" xfId="62615"/>
    <cellStyle name="Normal 25" xfId="34339"/>
    <cellStyle name="Normal 25 10" xfId="34340"/>
    <cellStyle name="Normal 25 10 2" xfId="34341"/>
    <cellStyle name="Normal 25 10 2 2" xfId="34342"/>
    <cellStyle name="Normal 25 10 2 2 2" xfId="34343"/>
    <cellStyle name="Normal 25 10 2 2 3" xfId="34344"/>
    <cellStyle name="Normal 25 10 2 2 4" xfId="34345"/>
    <cellStyle name="Normal 25 10 2 3" xfId="34346"/>
    <cellStyle name="Normal 25 10 2 4" xfId="34347"/>
    <cellStyle name="Normal 25 10 2 5" xfId="34348"/>
    <cellStyle name="Normal 25 10 2 6" xfId="34349"/>
    <cellStyle name="Normal 25 10 3" xfId="34350"/>
    <cellStyle name="Normal 25 10 3 2" xfId="34351"/>
    <cellStyle name="Normal 25 10 3 3" xfId="34352"/>
    <cellStyle name="Normal 25 10 3 4" xfId="34353"/>
    <cellStyle name="Normal 25 10 4" xfId="34354"/>
    <cellStyle name="Normal 25 10 5" xfId="34355"/>
    <cellStyle name="Normal 25 10 6" xfId="34356"/>
    <cellStyle name="Normal 25 10 7" xfId="34357"/>
    <cellStyle name="Normal 25 11" xfId="34358"/>
    <cellStyle name="Normal 25 11 2" xfId="34359"/>
    <cellStyle name="Normal 25 11 2 2" xfId="34360"/>
    <cellStyle name="Normal 25 11 2 2 2" xfId="34361"/>
    <cellStyle name="Normal 25 11 2 2 3" xfId="34362"/>
    <cellStyle name="Normal 25 11 2 2 4" xfId="34363"/>
    <cellStyle name="Normal 25 11 2 3" xfId="34364"/>
    <cellStyle name="Normal 25 11 2 4" xfId="34365"/>
    <cellStyle name="Normal 25 11 2 5" xfId="34366"/>
    <cellStyle name="Normal 25 11 3" xfId="34367"/>
    <cellStyle name="Normal 25 11 3 2" xfId="34368"/>
    <cellStyle name="Normal 25 11 3 3" xfId="34369"/>
    <cellStyle name="Normal 25 11 3 4" xfId="34370"/>
    <cellStyle name="Normal 25 11 4" xfId="34371"/>
    <cellStyle name="Normal 25 11 5" xfId="34372"/>
    <cellStyle name="Normal 25 11 6" xfId="34373"/>
    <cellStyle name="Normal 25 12" xfId="34374"/>
    <cellStyle name="Normal 25 12 2" xfId="34375"/>
    <cellStyle name="Normal 25 12 2 2" xfId="34376"/>
    <cellStyle name="Normal 25 12 2 3" xfId="34377"/>
    <cellStyle name="Normal 25 12 2 4" xfId="34378"/>
    <cellStyle name="Normal 25 12 3" xfId="34379"/>
    <cellStyle name="Normal 25 12 4" xfId="34380"/>
    <cellStyle name="Normal 25 12 5" xfId="34381"/>
    <cellStyle name="Normal 25 12 6" xfId="34382"/>
    <cellStyle name="Normal 25 13" xfId="34383"/>
    <cellStyle name="Normal 25 13 2" xfId="34384"/>
    <cellStyle name="Normal 25 13 3" xfId="34385"/>
    <cellStyle name="Normal 25 13 4" xfId="34386"/>
    <cellStyle name="Normal 25 14" xfId="34387"/>
    <cellStyle name="Normal 25 15" xfId="34388"/>
    <cellStyle name="Normal 25 16" xfId="34389"/>
    <cellStyle name="Normal 25 17" xfId="34390"/>
    <cellStyle name="Normal 25 18" xfId="34391"/>
    <cellStyle name="Normal 25 2" xfId="34392"/>
    <cellStyle name="Normal 25 2 10" xfId="34393"/>
    <cellStyle name="Normal 25 2 11" xfId="34394"/>
    <cellStyle name="Normal 25 2 12" xfId="34395"/>
    <cellStyle name="Normal 25 2 2" xfId="34396"/>
    <cellStyle name="Normal 25 2 2 10" xfId="34397"/>
    <cellStyle name="Normal 25 2 2 11" xfId="34398"/>
    <cellStyle name="Normal 25 2 2 2" xfId="34399"/>
    <cellStyle name="Normal 25 2 2 2 2" xfId="34400"/>
    <cellStyle name="Normal 25 2 2 2 2 2" xfId="34401"/>
    <cellStyle name="Normal 25 2 2 2 2 2 2" xfId="34402"/>
    <cellStyle name="Normal 25 2 2 2 2 2 2 2" xfId="34403"/>
    <cellStyle name="Normal 25 2 2 2 2 2 2 2 2" xfId="34404"/>
    <cellStyle name="Normal 25 2 2 2 2 2 2 2 3" xfId="34405"/>
    <cellStyle name="Normal 25 2 2 2 2 2 2 2 4" xfId="34406"/>
    <cellStyle name="Normal 25 2 2 2 2 2 2 3" xfId="34407"/>
    <cellStyle name="Normal 25 2 2 2 2 2 2 4" xfId="34408"/>
    <cellStyle name="Normal 25 2 2 2 2 2 2 5" xfId="34409"/>
    <cellStyle name="Normal 25 2 2 2 2 2 3" xfId="34410"/>
    <cellStyle name="Normal 25 2 2 2 2 2 3 2" xfId="34411"/>
    <cellStyle name="Normal 25 2 2 2 2 2 3 3" xfId="34412"/>
    <cellStyle name="Normal 25 2 2 2 2 2 3 4" xfId="34413"/>
    <cellStyle name="Normal 25 2 2 2 2 2 4" xfId="34414"/>
    <cellStyle name="Normal 25 2 2 2 2 2 5" xfId="34415"/>
    <cellStyle name="Normal 25 2 2 2 2 2 6" xfId="34416"/>
    <cellStyle name="Normal 25 2 2 2 2 3" xfId="34417"/>
    <cellStyle name="Normal 25 2 2 2 2 3 2" xfId="34418"/>
    <cellStyle name="Normal 25 2 2 2 2 3 2 2" xfId="34419"/>
    <cellStyle name="Normal 25 2 2 2 2 3 2 3" xfId="34420"/>
    <cellStyle name="Normal 25 2 2 2 2 3 2 4" xfId="34421"/>
    <cellStyle name="Normal 25 2 2 2 2 3 3" xfId="34422"/>
    <cellStyle name="Normal 25 2 2 2 2 3 4" xfId="34423"/>
    <cellStyle name="Normal 25 2 2 2 2 3 5" xfId="34424"/>
    <cellStyle name="Normal 25 2 2 2 2 3 6" xfId="34425"/>
    <cellStyle name="Normal 25 2 2 2 2 4" xfId="34426"/>
    <cellStyle name="Normal 25 2 2 2 2 4 2" xfId="34427"/>
    <cellStyle name="Normal 25 2 2 2 2 4 3" xfId="34428"/>
    <cellStyle name="Normal 25 2 2 2 2 4 4" xfId="34429"/>
    <cellStyle name="Normal 25 2 2 2 2 5" xfId="34430"/>
    <cellStyle name="Normal 25 2 2 2 2 6" xfId="34431"/>
    <cellStyle name="Normal 25 2 2 2 2 7" xfId="34432"/>
    <cellStyle name="Normal 25 2 2 2 2 8" xfId="34433"/>
    <cellStyle name="Normal 25 2 2 2 3" xfId="34434"/>
    <cellStyle name="Normal 25 2 2 2 3 2" xfId="34435"/>
    <cellStyle name="Normal 25 2 2 2 3 2 2" xfId="34436"/>
    <cellStyle name="Normal 25 2 2 2 3 2 2 2" xfId="34437"/>
    <cellStyle name="Normal 25 2 2 2 3 2 2 3" xfId="34438"/>
    <cellStyle name="Normal 25 2 2 2 3 2 2 4" xfId="34439"/>
    <cellStyle name="Normal 25 2 2 2 3 2 3" xfId="34440"/>
    <cellStyle name="Normal 25 2 2 2 3 2 4" xfId="34441"/>
    <cellStyle name="Normal 25 2 2 2 3 2 5" xfId="34442"/>
    <cellStyle name="Normal 25 2 2 2 3 3" xfId="34443"/>
    <cellStyle name="Normal 25 2 2 2 3 3 2" xfId="34444"/>
    <cellStyle name="Normal 25 2 2 2 3 3 3" xfId="34445"/>
    <cellStyle name="Normal 25 2 2 2 3 3 4" xfId="34446"/>
    <cellStyle name="Normal 25 2 2 2 3 4" xfId="34447"/>
    <cellStyle name="Normal 25 2 2 2 3 5" xfId="34448"/>
    <cellStyle name="Normal 25 2 2 2 3 6" xfId="34449"/>
    <cellStyle name="Normal 25 2 2 2 4" xfId="34450"/>
    <cellStyle name="Normal 25 2 2 2 4 2" xfId="34451"/>
    <cellStyle name="Normal 25 2 2 2 4 2 2" xfId="34452"/>
    <cellStyle name="Normal 25 2 2 2 4 2 3" xfId="34453"/>
    <cellStyle name="Normal 25 2 2 2 4 2 4" xfId="34454"/>
    <cellStyle name="Normal 25 2 2 2 4 3" xfId="34455"/>
    <cellStyle name="Normal 25 2 2 2 4 4" xfId="34456"/>
    <cellStyle name="Normal 25 2 2 2 4 5" xfId="34457"/>
    <cellStyle name="Normal 25 2 2 2 4 6" xfId="34458"/>
    <cellStyle name="Normal 25 2 2 2 5" xfId="34459"/>
    <cellStyle name="Normal 25 2 2 2 5 2" xfId="34460"/>
    <cellStyle name="Normal 25 2 2 2 5 3" xfId="34461"/>
    <cellStyle name="Normal 25 2 2 2 5 4" xfId="34462"/>
    <cellStyle name="Normal 25 2 2 2 6" xfId="34463"/>
    <cellStyle name="Normal 25 2 2 2 7" xfId="34464"/>
    <cellStyle name="Normal 25 2 2 2 8" xfId="34465"/>
    <cellStyle name="Normal 25 2 2 2 9" xfId="34466"/>
    <cellStyle name="Normal 25 2 2 3" xfId="34467"/>
    <cellStyle name="Normal 25 2 2 3 2" xfId="34468"/>
    <cellStyle name="Normal 25 2 2 3 2 2" xfId="34469"/>
    <cellStyle name="Normal 25 2 2 3 2 2 2" xfId="34470"/>
    <cellStyle name="Normal 25 2 2 3 2 2 2 2" xfId="34471"/>
    <cellStyle name="Normal 25 2 2 3 2 2 2 3" xfId="34472"/>
    <cellStyle name="Normal 25 2 2 3 2 2 2 4" xfId="34473"/>
    <cellStyle name="Normal 25 2 2 3 2 2 3" xfId="34474"/>
    <cellStyle name="Normal 25 2 2 3 2 2 4" xfId="34475"/>
    <cellStyle name="Normal 25 2 2 3 2 2 5" xfId="34476"/>
    <cellStyle name="Normal 25 2 2 3 2 3" xfId="34477"/>
    <cellStyle name="Normal 25 2 2 3 2 3 2" xfId="34478"/>
    <cellStyle name="Normal 25 2 2 3 2 3 3" xfId="34479"/>
    <cellStyle name="Normal 25 2 2 3 2 3 4" xfId="34480"/>
    <cellStyle name="Normal 25 2 2 3 2 4" xfId="34481"/>
    <cellStyle name="Normal 25 2 2 3 2 5" xfId="34482"/>
    <cellStyle name="Normal 25 2 2 3 2 6" xfId="34483"/>
    <cellStyle name="Normal 25 2 2 3 3" xfId="34484"/>
    <cellStyle name="Normal 25 2 2 3 3 2" xfId="34485"/>
    <cellStyle name="Normal 25 2 2 3 3 2 2" xfId="34486"/>
    <cellStyle name="Normal 25 2 2 3 3 2 3" xfId="34487"/>
    <cellStyle name="Normal 25 2 2 3 3 2 4" xfId="34488"/>
    <cellStyle name="Normal 25 2 2 3 3 3" xfId="34489"/>
    <cellStyle name="Normal 25 2 2 3 3 4" xfId="34490"/>
    <cellStyle name="Normal 25 2 2 3 3 5" xfId="34491"/>
    <cellStyle name="Normal 25 2 2 3 3 6" xfId="34492"/>
    <cellStyle name="Normal 25 2 2 3 4" xfId="34493"/>
    <cellStyle name="Normal 25 2 2 3 4 2" xfId="34494"/>
    <cellStyle name="Normal 25 2 2 3 4 3" xfId="34495"/>
    <cellStyle name="Normal 25 2 2 3 4 4" xfId="34496"/>
    <cellStyle name="Normal 25 2 2 3 5" xfId="34497"/>
    <cellStyle name="Normal 25 2 2 3 6" xfId="34498"/>
    <cellStyle name="Normal 25 2 2 3 7" xfId="34499"/>
    <cellStyle name="Normal 25 2 2 3 8" xfId="34500"/>
    <cellStyle name="Normal 25 2 2 4" xfId="34501"/>
    <cellStyle name="Normal 25 2 2 4 2" xfId="34502"/>
    <cellStyle name="Normal 25 2 2 4 2 2" xfId="34503"/>
    <cellStyle name="Normal 25 2 2 4 2 2 2" xfId="34504"/>
    <cellStyle name="Normal 25 2 2 4 2 2 3" xfId="34505"/>
    <cellStyle name="Normal 25 2 2 4 2 2 4" xfId="34506"/>
    <cellStyle name="Normal 25 2 2 4 2 3" xfId="34507"/>
    <cellStyle name="Normal 25 2 2 4 2 4" xfId="34508"/>
    <cellStyle name="Normal 25 2 2 4 2 5" xfId="34509"/>
    <cellStyle name="Normal 25 2 2 4 2 6" xfId="34510"/>
    <cellStyle name="Normal 25 2 2 4 3" xfId="34511"/>
    <cellStyle name="Normal 25 2 2 4 3 2" xfId="34512"/>
    <cellStyle name="Normal 25 2 2 4 3 3" xfId="34513"/>
    <cellStyle name="Normal 25 2 2 4 3 4" xfId="34514"/>
    <cellStyle name="Normal 25 2 2 4 4" xfId="34515"/>
    <cellStyle name="Normal 25 2 2 4 5" xfId="34516"/>
    <cellStyle name="Normal 25 2 2 4 6" xfId="34517"/>
    <cellStyle name="Normal 25 2 2 4 7" xfId="34518"/>
    <cellStyle name="Normal 25 2 2 5" xfId="34519"/>
    <cellStyle name="Normal 25 2 2 5 2" xfId="34520"/>
    <cellStyle name="Normal 25 2 2 5 2 2" xfId="34521"/>
    <cellStyle name="Normal 25 2 2 5 2 2 2" xfId="34522"/>
    <cellStyle name="Normal 25 2 2 5 2 2 3" xfId="34523"/>
    <cellStyle name="Normal 25 2 2 5 2 2 4" xfId="34524"/>
    <cellStyle name="Normal 25 2 2 5 2 3" xfId="34525"/>
    <cellStyle name="Normal 25 2 2 5 2 4" xfId="34526"/>
    <cellStyle name="Normal 25 2 2 5 2 5" xfId="34527"/>
    <cellStyle name="Normal 25 2 2 5 3" xfId="34528"/>
    <cellStyle name="Normal 25 2 2 5 3 2" xfId="34529"/>
    <cellStyle name="Normal 25 2 2 5 3 3" xfId="34530"/>
    <cellStyle name="Normal 25 2 2 5 3 4" xfId="34531"/>
    <cellStyle name="Normal 25 2 2 5 4" xfId="34532"/>
    <cellStyle name="Normal 25 2 2 5 5" xfId="34533"/>
    <cellStyle name="Normal 25 2 2 5 6" xfId="34534"/>
    <cellStyle name="Normal 25 2 2 6" xfId="34535"/>
    <cellStyle name="Normal 25 2 2 6 2" xfId="34536"/>
    <cellStyle name="Normal 25 2 2 6 2 2" xfId="34537"/>
    <cellStyle name="Normal 25 2 2 6 2 3" xfId="34538"/>
    <cellStyle name="Normal 25 2 2 6 2 4" xfId="34539"/>
    <cellStyle name="Normal 25 2 2 6 3" xfId="34540"/>
    <cellStyle name="Normal 25 2 2 6 4" xfId="34541"/>
    <cellStyle name="Normal 25 2 2 6 5" xfId="34542"/>
    <cellStyle name="Normal 25 2 2 6 6" xfId="34543"/>
    <cellStyle name="Normal 25 2 2 7" xfId="34544"/>
    <cellStyle name="Normal 25 2 2 7 2" xfId="34545"/>
    <cellStyle name="Normal 25 2 2 7 3" xfId="34546"/>
    <cellStyle name="Normal 25 2 2 7 4" xfId="34547"/>
    <cellStyle name="Normal 25 2 2 8" xfId="34548"/>
    <cellStyle name="Normal 25 2 2 9" xfId="34549"/>
    <cellStyle name="Normal 25 2 3" xfId="34550"/>
    <cellStyle name="Normal 25 2 3 2" xfId="34551"/>
    <cellStyle name="Normal 25 2 3 2 2" xfId="34552"/>
    <cellStyle name="Normal 25 2 3 2 2 2" xfId="34553"/>
    <cellStyle name="Normal 25 2 3 2 2 2 2" xfId="34554"/>
    <cellStyle name="Normal 25 2 3 2 2 2 2 2" xfId="34555"/>
    <cellStyle name="Normal 25 2 3 2 2 2 2 3" xfId="34556"/>
    <cellStyle name="Normal 25 2 3 2 2 2 2 4" xfId="34557"/>
    <cellStyle name="Normal 25 2 3 2 2 2 3" xfId="34558"/>
    <cellStyle name="Normal 25 2 3 2 2 2 4" xfId="34559"/>
    <cellStyle name="Normal 25 2 3 2 2 2 5" xfId="34560"/>
    <cellStyle name="Normal 25 2 3 2 2 3" xfId="34561"/>
    <cellStyle name="Normal 25 2 3 2 2 3 2" xfId="34562"/>
    <cellStyle name="Normal 25 2 3 2 2 3 3" xfId="34563"/>
    <cellStyle name="Normal 25 2 3 2 2 3 4" xfId="34564"/>
    <cellStyle name="Normal 25 2 3 2 2 4" xfId="34565"/>
    <cellStyle name="Normal 25 2 3 2 2 5" xfId="34566"/>
    <cellStyle name="Normal 25 2 3 2 2 6" xfId="34567"/>
    <cellStyle name="Normal 25 2 3 2 3" xfId="34568"/>
    <cellStyle name="Normal 25 2 3 2 3 2" xfId="34569"/>
    <cellStyle name="Normal 25 2 3 2 3 2 2" xfId="34570"/>
    <cellStyle name="Normal 25 2 3 2 3 2 3" xfId="34571"/>
    <cellStyle name="Normal 25 2 3 2 3 2 4" xfId="34572"/>
    <cellStyle name="Normal 25 2 3 2 3 3" xfId="34573"/>
    <cellStyle name="Normal 25 2 3 2 3 4" xfId="34574"/>
    <cellStyle name="Normal 25 2 3 2 3 5" xfId="34575"/>
    <cellStyle name="Normal 25 2 3 2 3 6" xfId="34576"/>
    <cellStyle name="Normal 25 2 3 2 4" xfId="34577"/>
    <cellStyle name="Normal 25 2 3 2 4 2" xfId="34578"/>
    <cellStyle name="Normal 25 2 3 2 4 3" xfId="34579"/>
    <cellStyle name="Normal 25 2 3 2 4 4" xfId="34580"/>
    <cellStyle name="Normal 25 2 3 2 5" xfId="34581"/>
    <cellStyle name="Normal 25 2 3 2 6" xfId="34582"/>
    <cellStyle name="Normal 25 2 3 2 7" xfId="34583"/>
    <cellStyle name="Normal 25 2 3 2 8" xfId="34584"/>
    <cellStyle name="Normal 25 2 3 3" xfId="34585"/>
    <cellStyle name="Normal 25 2 3 3 2" xfId="34586"/>
    <cellStyle name="Normal 25 2 3 3 2 2" xfId="34587"/>
    <cellStyle name="Normal 25 2 3 3 2 2 2" xfId="34588"/>
    <cellStyle name="Normal 25 2 3 3 2 2 3" xfId="34589"/>
    <cellStyle name="Normal 25 2 3 3 2 2 4" xfId="34590"/>
    <cellStyle name="Normal 25 2 3 3 2 3" xfId="34591"/>
    <cellStyle name="Normal 25 2 3 3 2 4" xfId="34592"/>
    <cellStyle name="Normal 25 2 3 3 2 5" xfId="34593"/>
    <cellStyle name="Normal 25 2 3 3 3" xfId="34594"/>
    <cellStyle name="Normal 25 2 3 3 3 2" xfId="34595"/>
    <cellStyle name="Normal 25 2 3 3 3 3" xfId="34596"/>
    <cellStyle name="Normal 25 2 3 3 3 4" xfId="34597"/>
    <cellStyle name="Normal 25 2 3 3 4" xfId="34598"/>
    <cellStyle name="Normal 25 2 3 3 5" xfId="34599"/>
    <cellStyle name="Normal 25 2 3 3 6" xfId="34600"/>
    <cellStyle name="Normal 25 2 3 4" xfId="34601"/>
    <cellStyle name="Normal 25 2 3 4 2" xfId="34602"/>
    <cellStyle name="Normal 25 2 3 4 2 2" xfId="34603"/>
    <cellStyle name="Normal 25 2 3 4 2 3" xfId="34604"/>
    <cellStyle name="Normal 25 2 3 4 2 4" xfId="34605"/>
    <cellStyle name="Normal 25 2 3 4 3" xfId="34606"/>
    <cellStyle name="Normal 25 2 3 4 4" xfId="34607"/>
    <cellStyle name="Normal 25 2 3 4 5" xfId="34608"/>
    <cellStyle name="Normal 25 2 3 4 6" xfId="34609"/>
    <cellStyle name="Normal 25 2 3 5" xfId="34610"/>
    <cellStyle name="Normal 25 2 3 5 2" xfId="34611"/>
    <cellStyle name="Normal 25 2 3 5 3" xfId="34612"/>
    <cellStyle name="Normal 25 2 3 5 4" xfId="34613"/>
    <cellStyle name="Normal 25 2 3 6" xfId="34614"/>
    <cellStyle name="Normal 25 2 3 7" xfId="34615"/>
    <cellStyle name="Normal 25 2 3 8" xfId="34616"/>
    <cellStyle name="Normal 25 2 3 9" xfId="34617"/>
    <cellStyle name="Normal 25 2 4" xfId="34618"/>
    <cellStyle name="Normal 25 2 4 2" xfId="34619"/>
    <cellStyle name="Normal 25 2 4 2 2" xfId="34620"/>
    <cellStyle name="Normal 25 2 4 2 2 2" xfId="34621"/>
    <cellStyle name="Normal 25 2 4 2 2 2 2" xfId="34622"/>
    <cellStyle name="Normal 25 2 4 2 2 2 3" xfId="34623"/>
    <cellStyle name="Normal 25 2 4 2 2 2 4" xfId="34624"/>
    <cellStyle name="Normal 25 2 4 2 2 3" xfId="34625"/>
    <cellStyle name="Normal 25 2 4 2 2 4" xfId="34626"/>
    <cellStyle name="Normal 25 2 4 2 2 5" xfId="34627"/>
    <cellStyle name="Normal 25 2 4 2 3" xfId="34628"/>
    <cellStyle name="Normal 25 2 4 2 3 2" xfId="34629"/>
    <cellStyle name="Normal 25 2 4 2 3 3" xfId="34630"/>
    <cellStyle name="Normal 25 2 4 2 3 4" xfId="34631"/>
    <cellStyle name="Normal 25 2 4 2 4" xfId="34632"/>
    <cellStyle name="Normal 25 2 4 2 5" xfId="34633"/>
    <cellStyle name="Normal 25 2 4 2 6" xfId="34634"/>
    <cellStyle name="Normal 25 2 4 3" xfId="34635"/>
    <cellStyle name="Normal 25 2 4 3 2" xfId="34636"/>
    <cellStyle name="Normal 25 2 4 3 2 2" xfId="34637"/>
    <cellStyle name="Normal 25 2 4 3 2 3" xfId="34638"/>
    <cellStyle name="Normal 25 2 4 3 2 4" xfId="34639"/>
    <cellStyle name="Normal 25 2 4 3 3" xfId="34640"/>
    <cellStyle name="Normal 25 2 4 3 4" xfId="34641"/>
    <cellStyle name="Normal 25 2 4 3 5" xfId="34642"/>
    <cellStyle name="Normal 25 2 4 3 6" xfId="34643"/>
    <cellStyle name="Normal 25 2 4 4" xfId="34644"/>
    <cellStyle name="Normal 25 2 4 4 2" xfId="34645"/>
    <cellStyle name="Normal 25 2 4 4 3" xfId="34646"/>
    <cellStyle name="Normal 25 2 4 4 4" xfId="34647"/>
    <cellStyle name="Normal 25 2 4 5" xfId="34648"/>
    <cellStyle name="Normal 25 2 4 6" xfId="34649"/>
    <cellStyle name="Normal 25 2 4 7" xfId="34650"/>
    <cellStyle name="Normal 25 2 4 8" xfId="34651"/>
    <cellStyle name="Normal 25 2 5" xfId="34652"/>
    <cellStyle name="Normal 25 2 5 2" xfId="34653"/>
    <cellStyle name="Normal 25 2 5 2 2" xfId="34654"/>
    <cellStyle name="Normal 25 2 5 2 2 2" xfId="34655"/>
    <cellStyle name="Normal 25 2 5 2 2 3" xfId="34656"/>
    <cellStyle name="Normal 25 2 5 2 2 4" xfId="34657"/>
    <cellStyle name="Normal 25 2 5 2 3" xfId="34658"/>
    <cellStyle name="Normal 25 2 5 2 4" xfId="34659"/>
    <cellStyle name="Normal 25 2 5 2 5" xfId="34660"/>
    <cellStyle name="Normal 25 2 5 2 6" xfId="34661"/>
    <cellStyle name="Normal 25 2 5 3" xfId="34662"/>
    <cellStyle name="Normal 25 2 5 3 2" xfId="34663"/>
    <cellStyle name="Normal 25 2 5 3 3" xfId="34664"/>
    <cellStyle name="Normal 25 2 5 3 4" xfId="34665"/>
    <cellStyle name="Normal 25 2 5 4" xfId="34666"/>
    <cellStyle name="Normal 25 2 5 5" xfId="34667"/>
    <cellStyle name="Normal 25 2 5 6" xfId="34668"/>
    <cellStyle name="Normal 25 2 5 7" xfId="34669"/>
    <cellStyle name="Normal 25 2 6" xfId="34670"/>
    <cellStyle name="Normal 25 2 6 2" xfId="34671"/>
    <cellStyle name="Normal 25 2 6 2 2" xfId="34672"/>
    <cellStyle name="Normal 25 2 6 2 2 2" xfId="34673"/>
    <cellStyle name="Normal 25 2 6 2 2 3" xfId="34674"/>
    <cellStyle name="Normal 25 2 6 2 2 4" xfId="34675"/>
    <cellStyle name="Normal 25 2 6 2 3" xfId="34676"/>
    <cellStyle name="Normal 25 2 6 2 4" xfId="34677"/>
    <cellStyle name="Normal 25 2 6 2 5" xfId="34678"/>
    <cellStyle name="Normal 25 2 6 3" xfId="34679"/>
    <cellStyle name="Normal 25 2 6 3 2" xfId="34680"/>
    <cellStyle name="Normal 25 2 6 3 3" xfId="34681"/>
    <cellStyle name="Normal 25 2 6 3 4" xfId="34682"/>
    <cellStyle name="Normal 25 2 6 4" xfId="34683"/>
    <cellStyle name="Normal 25 2 6 5" xfId="34684"/>
    <cellStyle name="Normal 25 2 6 6" xfId="34685"/>
    <cellStyle name="Normal 25 2 7" xfId="34686"/>
    <cellStyle name="Normal 25 2 7 2" xfId="34687"/>
    <cellStyle name="Normal 25 2 7 2 2" xfId="34688"/>
    <cellStyle name="Normal 25 2 7 2 3" xfId="34689"/>
    <cellStyle name="Normal 25 2 7 2 4" xfId="34690"/>
    <cellStyle name="Normal 25 2 7 3" xfId="34691"/>
    <cellStyle name="Normal 25 2 7 4" xfId="34692"/>
    <cellStyle name="Normal 25 2 7 5" xfId="34693"/>
    <cellStyle name="Normal 25 2 7 6" xfId="34694"/>
    <cellStyle name="Normal 25 2 8" xfId="34695"/>
    <cellStyle name="Normal 25 2 8 2" xfId="34696"/>
    <cellStyle name="Normal 25 2 8 3" xfId="34697"/>
    <cellStyle name="Normal 25 2 8 4" xfId="34698"/>
    <cellStyle name="Normal 25 2 9" xfId="34699"/>
    <cellStyle name="Normal 25 3" xfId="34700"/>
    <cellStyle name="Normal 25 3 2" xfId="34701"/>
    <cellStyle name="Normal 25 3 2 2" xfId="34702"/>
    <cellStyle name="Normal 25 3 2 2 2" xfId="34703"/>
    <cellStyle name="Normal 25 3 2 2 2 2" xfId="34704"/>
    <cellStyle name="Normal 25 3 2 2 2 2 2" xfId="34705"/>
    <cellStyle name="Normal 25 3 2 2 2 2 2 2" xfId="34706"/>
    <cellStyle name="Normal 25 3 2 2 2 2 2 3" xfId="34707"/>
    <cellStyle name="Normal 25 3 2 2 2 2 2 4" xfId="34708"/>
    <cellStyle name="Normal 25 3 2 2 2 2 3" xfId="34709"/>
    <cellStyle name="Normal 25 3 2 2 2 2 4" xfId="34710"/>
    <cellStyle name="Normal 25 3 2 2 2 2 5" xfId="34711"/>
    <cellStyle name="Normal 25 3 2 2 2 3" xfId="34712"/>
    <cellStyle name="Normal 25 3 2 2 2 3 2" xfId="34713"/>
    <cellStyle name="Normal 25 3 2 2 2 3 3" xfId="34714"/>
    <cellStyle name="Normal 25 3 2 2 2 3 4" xfId="34715"/>
    <cellStyle name="Normal 25 3 2 2 2 4" xfId="34716"/>
    <cellStyle name="Normal 25 3 2 2 2 5" xfId="34717"/>
    <cellStyle name="Normal 25 3 2 2 2 6" xfId="34718"/>
    <cellStyle name="Normal 25 3 2 2 3" xfId="34719"/>
    <cellStyle name="Normal 25 3 2 2 3 2" xfId="34720"/>
    <cellStyle name="Normal 25 3 2 2 3 2 2" xfId="34721"/>
    <cellStyle name="Normal 25 3 2 2 3 2 3" xfId="34722"/>
    <cellStyle name="Normal 25 3 2 2 3 2 4" xfId="34723"/>
    <cellStyle name="Normal 25 3 2 2 3 3" xfId="34724"/>
    <cellStyle name="Normal 25 3 2 2 3 4" xfId="34725"/>
    <cellStyle name="Normal 25 3 2 2 3 5" xfId="34726"/>
    <cellStyle name="Normal 25 3 2 2 3 6" xfId="34727"/>
    <cellStyle name="Normal 25 3 2 2 4" xfId="34728"/>
    <cellStyle name="Normal 25 3 2 2 4 2" xfId="34729"/>
    <cellStyle name="Normal 25 3 2 2 4 3" xfId="34730"/>
    <cellStyle name="Normal 25 3 2 2 4 4" xfId="34731"/>
    <cellStyle name="Normal 25 3 2 2 5" xfId="34732"/>
    <cellStyle name="Normal 25 3 2 2 6" xfId="34733"/>
    <cellStyle name="Normal 25 3 2 2 7" xfId="34734"/>
    <cellStyle name="Normal 25 3 2 2 8" xfId="34735"/>
    <cellStyle name="Normal 25 3 2 3" xfId="34736"/>
    <cellStyle name="Normal 25 3 2 3 2" xfId="34737"/>
    <cellStyle name="Normal 25 3 2 3 2 2" xfId="34738"/>
    <cellStyle name="Normal 25 3 2 3 2 2 2" xfId="34739"/>
    <cellStyle name="Normal 25 3 2 3 2 2 3" xfId="34740"/>
    <cellStyle name="Normal 25 3 2 3 2 2 4" xfId="34741"/>
    <cellStyle name="Normal 25 3 2 3 2 3" xfId="34742"/>
    <cellStyle name="Normal 25 3 2 3 2 4" xfId="34743"/>
    <cellStyle name="Normal 25 3 2 3 2 5" xfId="34744"/>
    <cellStyle name="Normal 25 3 2 3 3" xfId="34745"/>
    <cellStyle name="Normal 25 3 2 3 3 2" xfId="34746"/>
    <cellStyle name="Normal 25 3 2 3 3 3" xfId="34747"/>
    <cellStyle name="Normal 25 3 2 3 3 4" xfId="34748"/>
    <cellStyle name="Normal 25 3 2 3 4" xfId="34749"/>
    <cellStyle name="Normal 25 3 2 3 5" xfId="34750"/>
    <cellStyle name="Normal 25 3 2 3 6" xfId="34751"/>
    <cellStyle name="Normal 25 3 2 4" xfId="34752"/>
    <cellStyle name="Normal 25 3 2 4 2" xfId="34753"/>
    <cellStyle name="Normal 25 3 2 4 2 2" xfId="34754"/>
    <cellStyle name="Normal 25 3 2 4 2 3" xfId="34755"/>
    <cellStyle name="Normal 25 3 2 4 2 4" xfId="34756"/>
    <cellStyle name="Normal 25 3 2 4 3" xfId="34757"/>
    <cellStyle name="Normal 25 3 2 4 4" xfId="34758"/>
    <cellStyle name="Normal 25 3 2 4 5" xfId="34759"/>
    <cellStyle name="Normal 25 3 2 4 6" xfId="34760"/>
    <cellStyle name="Normal 25 3 2 5" xfId="34761"/>
    <cellStyle name="Normal 25 3 2 5 2" xfId="34762"/>
    <cellStyle name="Normal 25 3 2 5 3" xfId="34763"/>
    <cellStyle name="Normal 25 3 2 5 4" xfId="34764"/>
    <cellStyle name="Normal 25 3 2 6" xfId="34765"/>
    <cellStyle name="Normal 25 3 2 7" xfId="34766"/>
    <cellStyle name="Normal 25 3 2 8" xfId="34767"/>
    <cellStyle name="Normal 25 3 2 9" xfId="34768"/>
    <cellStyle name="Normal 25 3 3" xfId="34769"/>
    <cellStyle name="Normal 25 3 3 2" xfId="34770"/>
    <cellStyle name="Normal 25 3 3 2 2" xfId="34771"/>
    <cellStyle name="Normal 25 3 3 2 2 2" xfId="34772"/>
    <cellStyle name="Normal 25 3 3 2 2 3" xfId="34773"/>
    <cellStyle name="Normal 25 3 3 2 2 4" xfId="34774"/>
    <cellStyle name="Normal 25 3 3 2 3" xfId="34775"/>
    <cellStyle name="Normal 25 3 3 2 4" xfId="34776"/>
    <cellStyle name="Normal 25 3 3 2 5" xfId="34777"/>
    <cellStyle name="Normal 25 3 3 2 6" xfId="34778"/>
    <cellStyle name="Normal 25 3 3 3" xfId="34779"/>
    <cellStyle name="Normal 25 3 3 3 2" xfId="34780"/>
    <cellStyle name="Normal 25 3 3 3 3" xfId="34781"/>
    <cellStyle name="Normal 25 3 3 3 4" xfId="34782"/>
    <cellStyle name="Normal 25 3 3 4" xfId="34783"/>
    <cellStyle name="Normal 25 3 3 5" xfId="34784"/>
    <cellStyle name="Normal 25 3 3 6" xfId="34785"/>
    <cellStyle name="Normal 25 3 3 7" xfId="34786"/>
    <cellStyle name="Normal 25 4" xfId="34787"/>
    <cellStyle name="Normal 25 4 2" xfId="34788"/>
    <cellStyle name="Normal 25 4 2 2" xfId="34789"/>
    <cellStyle name="Normal 25 4 2 2 2" xfId="34790"/>
    <cellStyle name="Normal 25 4 2 2 2 2" xfId="34791"/>
    <cellStyle name="Normal 25 4 2 2 2 2 2" xfId="34792"/>
    <cellStyle name="Normal 25 4 2 2 2 2 3" xfId="34793"/>
    <cellStyle name="Normal 25 4 2 2 2 2 4" xfId="34794"/>
    <cellStyle name="Normal 25 4 2 2 2 3" xfId="34795"/>
    <cellStyle name="Normal 25 4 2 2 2 4" xfId="34796"/>
    <cellStyle name="Normal 25 4 2 2 2 5" xfId="34797"/>
    <cellStyle name="Normal 25 4 2 2 3" xfId="34798"/>
    <cellStyle name="Normal 25 4 2 2 3 2" xfId="34799"/>
    <cellStyle name="Normal 25 4 2 2 3 3" xfId="34800"/>
    <cellStyle name="Normal 25 4 2 2 3 4" xfId="34801"/>
    <cellStyle name="Normal 25 4 2 2 4" xfId="34802"/>
    <cellStyle name="Normal 25 4 2 2 5" xfId="34803"/>
    <cellStyle name="Normal 25 4 2 2 6" xfId="34804"/>
    <cellStyle name="Normal 25 4 2 3" xfId="34805"/>
    <cellStyle name="Normal 25 4 2 3 2" xfId="34806"/>
    <cellStyle name="Normal 25 4 2 3 2 2" xfId="34807"/>
    <cellStyle name="Normal 25 4 2 3 2 3" xfId="34808"/>
    <cellStyle name="Normal 25 4 2 3 2 4" xfId="34809"/>
    <cellStyle name="Normal 25 4 2 3 3" xfId="34810"/>
    <cellStyle name="Normal 25 4 2 3 4" xfId="34811"/>
    <cellStyle name="Normal 25 4 2 3 5" xfId="34812"/>
    <cellStyle name="Normal 25 4 2 3 6" xfId="34813"/>
    <cellStyle name="Normal 25 4 2 4" xfId="34814"/>
    <cellStyle name="Normal 25 4 2 4 2" xfId="34815"/>
    <cellStyle name="Normal 25 4 2 4 3" xfId="34816"/>
    <cellStyle name="Normal 25 4 2 4 4" xfId="34817"/>
    <cellStyle name="Normal 25 4 2 5" xfId="34818"/>
    <cellStyle name="Normal 25 4 2 6" xfId="34819"/>
    <cellStyle name="Normal 25 4 2 7" xfId="34820"/>
    <cellStyle name="Normal 25 4 2 8" xfId="34821"/>
    <cellStyle name="Normal 25 4 3" xfId="34822"/>
    <cellStyle name="Normal 25 4 3 2" xfId="34823"/>
    <cellStyle name="Normal 25 4 3 2 2" xfId="34824"/>
    <cellStyle name="Normal 25 4 3 2 2 2" xfId="34825"/>
    <cellStyle name="Normal 25 4 3 2 2 3" xfId="34826"/>
    <cellStyle name="Normal 25 4 3 2 2 4" xfId="34827"/>
    <cellStyle name="Normal 25 4 3 2 3" xfId="34828"/>
    <cellStyle name="Normal 25 4 3 2 4" xfId="34829"/>
    <cellStyle name="Normal 25 4 3 2 5" xfId="34830"/>
    <cellStyle name="Normal 25 4 3 3" xfId="34831"/>
    <cellStyle name="Normal 25 4 3 3 2" xfId="34832"/>
    <cellStyle name="Normal 25 4 3 3 3" xfId="34833"/>
    <cellStyle name="Normal 25 4 3 3 4" xfId="34834"/>
    <cellStyle name="Normal 25 4 3 4" xfId="34835"/>
    <cellStyle name="Normal 25 4 3 5" xfId="34836"/>
    <cellStyle name="Normal 25 4 3 6" xfId="34837"/>
    <cellStyle name="Normal 25 4 4" xfId="34838"/>
    <cellStyle name="Normal 25 4 4 2" xfId="34839"/>
    <cellStyle name="Normal 25 4 4 2 2" xfId="34840"/>
    <cellStyle name="Normal 25 4 4 2 3" xfId="34841"/>
    <cellStyle name="Normal 25 4 4 2 4" xfId="34842"/>
    <cellStyle name="Normal 25 4 4 3" xfId="34843"/>
    <cellStyle name="Normal 25 4 4 4" xfId="34844"/>
    <cellStyle name="Normal 25 4 4 5" xfId="34845"/>
    <cellStyle name="Normal 25 4 4 6" xfId="34846"/>
    <cellStyle name="Normal 25 4 5" xfId="34847"/>
    <cellStyle name="Normal 25 4 5 2" xfId="34848"/>
    <cellStyle name="Normal 25 4 5 3" xfId="34849"/>
    <cellStyle name="Normal 25 4 5 4" xfId="34850"/>
    <cellStyle name="Normal 25 4 6" xfId="34851"/>
    <cellStyle name="Normal 25 4 7" xfId="34852"/>
    <cellStyle name="Normal 25 4 8" xfId="34853"/>
    <cellStyle name="Normal 25 4 9" xfId="34854"/>
    <cellStyle name="Normal 25 5" xfId="34855"/>
    <cellStyle name="Normal 25 5 2" xfId="34856"/>
    <cellStyle name="Normal 25 5 2 2" xfId="34857"/>
    <cellStyle name="Normal 25 5 2 2 2" xfId="34858"/>
    <cellStyle name="Normal 25 5 2 2 2 2" xfId="34859"/>
    <cellStyle name="Normal 25 5 2 2 2 2 2" xfId="34860"/>
    <cellStyle name="Normal 25 5 2 2 2 2 3" xfId="34861"/>
    <cellStyle name="Normal 25 5 2 2 2 2 4" xfId="34862"/>
    <cellStyle name="Normal 25 5 2 2 2 3" xfId="34863"/>
    <cellStyle name="Normal 25 5 2 2 2 4" xfId="34864"/>
    <cellStyle name="Normal 25 5 2 2 2 5" xfId="34865"/>
    <cellStyle name="Normal 25 5 2 2 3" xfId="34866"/>
    <cellStyle name="Normal 25 5 2 2 3 2" xfId="34867"/>
    <cellStyle name="Normal 25 5 2 2 3 3" xfId="34868"/>
    <cellStyle name="Normal 25 5 2 2 3 4" xfId="34869"/>
    <cellStyle name="Normal 25 5 2 2 4" xfId="34870"/>
    <cellStyle name="Normal 25 5 2 2 5" xfId="34871"/>
    <cellStyle name="Normal 25 5 2 2 6" xfId="34872"/>
    <cellStyle name="Normal 25 5 2 3" xfId="34873"/>
    <cellStyle name="Normal 25 5 2 3 2" xfId="34874"/>
    <cellStyle name="Normal 25 5 2 3 2 2" xfId="34875"/>
    <cellStyle name="Normal 25 5 2 3 2 3" xfId="34876"/>
    <cellStyle name="Normal 25 5 2 3 2 4" xfId="34877"/>
    <cellStyle name="Normal 25 5 2 3 3" xfId="34878"/>
    <cellStyle name="Normal 25 5 2 3 4" xfId="34879"/>
    <cellStyle name="Normal 25 5 2 3 5" xfId="34880"/>
    <cellStyle name="Normal 25 5 2 3 6" xfId="34881"/>
    <cellStyle name="Normal 25 5 2 4" xfId="34882"/>
    <cellStyle name="Normal 25 5 2 4 2" xfId="34883"/>
    <cellStyle name="Normal 25 5 2 4 3" xfId="34884"/>
    <cellStyle name="Normal 25 5 2 4 4" xfId="34885"/>
    <cellStyle name="Normal 25 5 2 5" xfId="34886"/>
    <cellStyle name="Normal 25 5 2 6" xfId="34887"/>
    <cellStyle name="Normal 25 5 2 7" xfId="34888"/>
    <cellStyle name="Normal 25 5 2 8" xfId="34889"/>
    <cellStyle name="Normal 25 5 3" xfId="34890"/>
    <cellStyle name="Normal 25 5 3 2" xfId="34891"/>
    <cellStyle name="Normal 25 5 3 2 2" xfId="34892"/>
    <cellStyle name="Normal 25 5 3 2 2 2" xfId="34893"/>
    <cellStyle name="Normal 25 5 3 2 2 3" xfId="34894"/>
    <cellStyle name="Normal 25 5 3 2 2 4" xfId="34895"/>
    <cellStyle name="Normal 25 5 3 2 3" xfId="34896"/>
    <cellStyle name="Normal 25 5 3 2 4" xfId="34897"/>
    <cellStyle name="Normal 25 5 3 2 5" xfId="34898"/>
    <cellStyle name="Normal 25 5 3 3" xfId="34899"/>
    <cellStyle name="Normal 25 5 3 3 2" xfId="34900"/>
    <cellStyle name="Normal 25 5 3 3 3" xfId="34901"/>
    <cellStyle name="Normal 25 5 3 3 4" xfId="34902"/>
    <cellStyle name="Normal 25 5 3 4" xfId="34903"/>
    <cellStyle name="Normal 25 5 3 5" xfId="34904"/>
    <cellStyle name="Normal 25 5 3 6" xfId="34905"/>
    <cellStyle name="Normal 25 5 4" xfId="34906"/>
    <cellStyle name="Normal 25 5 4 2" xfId="34907"/>
    <cellStyle name="Normal 25 5 4 2 2" xfId="34908"/>
    <cellStyle name="Normal 25 5 4 2 3" xfId="34909"/>
    <cellStyle name="Normal 25 5 4 2 4" xfId="34910"/>
    <cellStyle name="Normal 25 5 4 3" xfId="34911"/>
    <cellStyle name="Normal 25 5 4 4" xfId="34912"/>
    <cellStyle name="Normal 25 5 4 5" xfId="34913"/>
    <cellStyle name="Normal 25 5 4 6" xfId="34914"/>
    <cellStyle name="Normal 25 5 5" xfId="34915"/>
    <cellStyle name="Normal 25 5 5 2" xfId="34916"/>
    <cellStyle name="Normal 25 5 5 3" xfId="34917"/>
    <cellStyle name="Normal 25 5 5 4" xfId="34918"/>
    <cellStyle name="Normal 25 5 6" xfId="34919"/>
    <cellStyle name="Normal 25 5 7" xfId="34920"/>
    <cellStyle name="Normal 25 5 8" xfId="34921"/>
    <cellStyle name="Normal 25 5 9" xfId="34922"/>
    <cellStyle name="Normal 25 6" xfId="34923"/>
    <cellStyle name="Normal 25 6 2" xfId="34924"/>
    <cellStyle name="Normal 25 6 2 2" xfId="34925"/>
    <cellStyle name="Normal 25 6 2 2 2" xfId="34926"/>
    <cellStyle name="Normal 25 6 2 2 2 2" xfId="34927"/>
    <cellStyle name="Normal 25 6 2 2 2 2 2" xfId="34928"/>
    <cellStyle name="Normal 25 6 2 2 2 2 3" xfId="34929"/>
    <cellStyle name="Normal 25 6 2 2 2 2 4" xfId="34930"/>
    <cellStyle name="Normal 25 6 2 2 2 3" xfId="34931"/>
    <cellStyle name="Normal 25 6 2 2 2 4" xfId="34932"/>
    <cellStyle name="Normal 25 6 2 2 2 5" xfId="34933"/>
    <cellStyle name="Normal 25 6 2 2 3" xfId="34934"/>
    <cellStyle name="Normal 25 6 2 2 3 2" xfId="34935"/>
    <cellStyle name="Normal 25 6 2 2 3 3" xfId="34936"/>
    <cellStyle name="Normal 25 6 2 2 3 4" xfId="34937"/>
    <cellStyle name="Normal 25 6 2 2 4" xfId="34938"/>
    <cellStyle name="Normal 25 6 2 2 5" xfId="34939"/>
    <cellStyle name="Normal 25 6 2 2 6" xfId="34940"/>
    <cellStyle name="Normal 25 6 2 3" xfId="34941"/>
    <cellStyle name="Normal 25 6 2 3 2" xfId="34942"/>
    <cellStyle name="Normal 25 6 2 3 2 2" xfId="34943"/>
    <cellStyle name="Normal 25 6 2 3 2 3" xfId="34944"/>
    <cellStyle name="Normal 25 6 2 3 2 4" xfId="34945"/>
    <cellStyle name="Normal 25 6 2 3 3" xfId="34946"/>
    <cellStyle name="Normal 25 6 2 3 4" xfId="34947"/>
    <cellStyle name="Normal 25 6 2 3 5" xfId="34948"/>
    <cellStyle name="Normal 25 6 2 3 6" xfId="34949"/>
    <cellStyle name="Normal 25 6 2 4" xfId="34950"/>
    <cellStyle name="Normal 25 6 2 4 2" xfId="34951"/>
    <cellStyle name="Normal 25 6 2 4 3" xfId="34952"/>
    <cellStyle name="Normal 25 6 2 4 4" xfId="34953"/>
    <cellStyle name="Normal 25 6 2 5" xfId="34954"/>
    <cellStyle name="Normal 25 6 2 6" xfId="34955"/>
    <cellStyle name="Normal 25 6 2 7" xfId="34956"/>
    <cellStyle name="Normal 25 6 2 8" xfId="34957"/>
    <cellStyle name="Normal 25 6 3" xfId="34958"/>
    <cellStyle name="Normal 25 6 3 2" xfId="34959"/>
    <cellStyle name="Normal 25 6 3 2 2" xfId="34960"/>
    <cellStyle name="Normal 25 6 3 2 2 2" xfId="34961"/>
    <cellStyle name="Normal 25 6 3 2 2 3" xfId="34962"/>
    <cellStyle name="Normal 25 6 3 2 2 4" xfId="34963"/>
    <cellStyle name="Normal 25 6 3 2 3" xfId="34964"/>
    <cellStyle name="Normal 25 6 3 2 4" xfId="34965"/>
    <cellStyle name="Normal 25 6 3 2 5" xfId="34966"/>
    <cellStyle name="Normal 25 6 3 3" xfId="34967"/>
    <cellStyle name="Normal 25 6 3 3 2" xfId="34968"/>
    <cellStyle name="Normal 25 6 3 3 3" xfId="34969"/>
    <cellStyle name="Normal 25 6 3 3 4" xfId="34970"/>
    <cellStyle name="Normal 25 6 3 4" xfId="34971"/>
    <cellStyle name="Normal 25 6 3 5" xfId="34972"/>
    <cellStyle name="Normal 25 6 3 6" xfId="34973"/>
    <cellStyle name="Normal 25 6 4" xfId="34974"/>
    <cellStyle name="Normal 25 6 4 2" xfId="34975"/>
    <cellStyle name="Normal 25 6 4 2 2" xfId="34976"/>
    <cellStyle name="Normal 25 6 4 2 3" xfId="34977"/>
    <cellStyle name="Normal 25 6 4 2 4" xfId="34978"/>
    <cellStyle name="Normal 25 6 4 3" xfId="34979"/>
    <cellStyle name="Normal 25 6 4 4" xfId="34980"/>
    <cellStyle name="Normal 25 6 4 5" xfId="34981"/>
    <cellStyle name="Normal 25 6 4 6" xfId="34982"/>
    <cellStyle name="Normal 25 6 5" xfId="34983"/>
    <cellStyle name="Normal 25 6 5 2" xfId="34984"/>
    <cellStyle name="Normal 25 6 5 3" xfId="34985"/>
    <cellStyle name="Normal 25 6 5 4" xfId="34986"/>
    <cellStyle name="Normal 25 6 6" xfId="34987"/>
    <cellStyle name="Normal 25 6 7" xfId="34988"/>
    <cellStyle name="Normal 25 6 8" xfId="34989"/>
    <cellStyle name="Normal 25 6 9" xfId="34990"/>
    <cellStyle name="Normal 25 7" xfId="34991"/>
    <cellStyle name="Normal 25 7 2" xfId="34992"/>
    <cellStyle name="Normal 25 7 2 2" xfId="34993"/>
    <cellStyle name="Normal 25 7 2 2 2" xfId="34994"/>
    <cellStyle name="Normal 25 7 2 2 2 2" xfId="34995"/>
    <cellStyle name="Normal 25 7 2 2 2 2 2" xfId="34996"/>
    <cellStyle name="Normal 25 7 2 2 2 2 3" xfId="34997"/>
    <cellStyle name="Normal 25 7 2 2 2 2 4" xfId="34998"/>
    <cellStyle name="Normal 25 7 2 2 2 3" xfId="34999"/>
    <cellStyle name="Normal 25 7 2 2 2 4" xfId="35000"/>
    <cellStyle name="Normal 25 7 2 2 2 5" xfId="35001"/>
    <cellStyle name="Normal 25 7 2 2 3" xfId="35002"/>
    <cellStyle name="Normal 25 7 2 2 3 2" xfId="35003"/>
    <cellStyle name="Normal 25 7 2 2 3 3" xfId="35004"/>
    <cellStyle name="Normal 25 7 2 2 3 4" xfId="35005"/>
    <cellStyle name="Normal 25 7 2 2 4" xfId="35006"/>
    <cellStyle name="Normal 25 7 2 2 5" xfId="35007"/>
    <cellStyle name="Normal 25 7 2 2 6" xfId="35008"/>
    <cellStyle name="Normal 25 7 2 3" xfId="35009"/>
    <cellStyle name="Normal 25 7 2 3 2" xfId="35010"/>
    <cellStyle name="Normal 25 7 2 3 2 2" xfId="35011"/>
    <cellStyle name="Normal 25 7 2 3 2 3" xfId="35012"/>
    <cellStyle name="Normal 25 7 2 3 2 4" xfId="35013"/>
    <cellStyle name="Normal 25 7 2 3 3" xfId="35014"/>
    <cellStyle name="Normal 25 7 2 3 4" xfId="35015"/>
    <cellStyle name="Normal 25 7 2 3 5" xfId="35016"/>
    <cellStyle name="Normal 25 7 2 3 6" xfId="35017"/>
    <cellStyle name="Normal 25 7 2 4" xfId="35018"/>
    <cellStyle name="Normal 25 7 2 4 2" xfId="35019"/>
    <cellStyle name="Normal 25 7 2 4 3" xfId="35020"/>
    <cellStyle name="Normal 25 7 2 4 4" xfId="35021"/>
    <cellStyle name="Normal 25 7 2 5" xfId="35022"/>
    <cellStyle name="Normal 25 7 2 6" xfId="35023"/>
    <cellStyle name="Normal 25 7 2 7" xfId="35024"/>
    <cellStyle name="Normal 25 7 2 8" xfId="35025"/>
    <cellStyle name="Normal 25 7 3" xfId="35026"/>
    <cellStyle name="Normal 25 7 3 2" xfId="35027"/>
    <cellStyle name="Normal 25 7 3 2 2" xfId="35028"/>
    <cellStyle name="Normal 25 7 3 2 2 2" xfId="35029"/>
    <cellStyle name="Normal 25 7 3 2 2 3" xfId="35030"/>
    <cellStyle name="Normal 25 7 3 2 2 4" xfId="35031"/>
    <cellStyle name="Normal 25 7 3 2 3" xfId="35032"/>
    <cellStyle name="Normal 25 7 3 2 4" xfId="35033"/>
    <cellStyle name="Normal 25 7 3 2 5" xfId="35034"/>
    <cellStyle name="Normal 25 7 3 3" xfId="35035"/>
    <cellStyle name="Normal 25 7 3 3 2" xfId="35036"/>
    <cellStyle name="Normal 25 7 3 3 3" xfId="35037"/>
    <cellStyle name="Normal 25 7 3 3 4" xfId="35038"/>
    <cellStyle name="Normal 25 7 3 4" xfId="35039"/>
    <cellStyle name="Normal 25 7 3 5" xfId="35040"/>
    <cellStyle name="Normal 25 7 3 6" xfId="35041"/>
    <cellStyle name="Normal 25 7 4" xfId="35042"/>
    <cellStyle name="Normal 25 7 4 2" xfId="35043"/>
    <cellStyle name="Normal 25 7 4 2 2" xfId="35044"/>
    <cellStyle name="Normal 25 7 4 2 3" xfId="35045"/>
    <cellStyle name="Normal 25 7 4 2 4" xfId="35046"/>
    <cellStyle name="Normal 25 7 4 3" xfId="35047"/>
    <cellStyle name="Normal 25 7 4 4" xfId="35048"/>
    <cellStyle name="Normal 25 7 4 5" xfId="35049"/>
    <cellStyle name="Normal 25 7 4 6" xfId="35050"/>
    <cellStyle name="Normal 25 7 5" xfId="35051"/>
    <cellStyle name="Normal 25 7 5 2" xfId="35052"/>
    <cellStyle name="Normal 25 7 5 3" xfId="35053"/>
    <cellStyle name="Normal 25 7 5 4" xfId="35054"/>
    <cellStyle name="Normal 25 7 6" xfId="35055"/>
    <cellStyle name="Normal 25 7 7" xfId="35056"/>
    <cellStyle name="Normal 25 7 8" xfId="35057"/>
    <cellStyle name="Normal 25 7 9" xfId="35058"/>
    <cellStyle name="Normal 25 8" xfId="35059"/>
    <cellStyle name="Normal 25 8 2" xfId="35060"/>
    <cellStyle name="Normal 25 8 2 2" xfId="35061"/>
    <cellStyle name="Normal 25 8 2 2 2" xfId="35062"/>
    <cellStyle name="Normal 25 8 2 2 2 2" xfId="35063"/>
    <cellStyle name="Normal 25 8 2 2 2 2 2" xfId="35064"/>
    <cellStyle name="Normal 25 8 2 2 2 2 3" xfId="35065"/>
    <cellStyle name="Normal 25 8 2 2 2 2 4" xfId="35066"/>
    <cellStyle name="Normal 25 8 2 2 2 3" xfId="35067"/>
    <cellStyle name="Normal 25 8 2 2 2 4" xfId="35068"/>
    <cellStyle name="Normal 25 8 2 2 2 5" xfId="35069"/>
    <cellStyle name="Normal 25 8 2 2 3" xfId="35070"/>
    <cellStyle name="Normal 25 8 2 2 3 2" xfId="35071"/>
    <cellStyle name="Normal 25 8 2 2 3 3" xfId="35072"/>
    <cellStyle name="Normal 25 8 2 2 3 4" xfId="35073"/>
    <cellStyle name="Normal 25 8 2 2 4" xfId="35074"/>
    <cellStyle name="Normal 25 8 2 2 5" xfId="35075"/>
    <cellStyle name="Normal 25 8 2 2 6" xfId="35076"/>
    <cellStyle name="Normal 25 8 2 3" xfId="35077"/>
    <cellStyle name="Normal 25 8 2 3 2" xfId="35078"/>
    <cellStyle name="Normal 25 8 2 3 2 2" xfId="35079"/>
    <cellStyle name="Normal 25 8 2 3 2 3" xfId="35080"/>
    <cellStyle name="Normal 25 8 2 3 2 4" xfId="35081"/>
    <cellStyle name="Normal 25 8 2 3 3" xfId="35082"/>
    <cellStyle name="Normal 25 8 2 3 4" xfId="35083"/>
    <cellStyle name="Normal 25 8 2 3 5" xfId="35084"/>
    <cellStyle name="Normal 25 8 2 3 6" xfId="35085"/>
    <cellStyle name="Normal 25 8 2 4" xfId="35086"/>
    <cellStyle name="Normal 25 8 2 4 2" xfId="35087"/>
    <cellStyle name="Normal 25 8 2 4 3" xfId="35088"/>
    <cellStyle name="Normal 25 8 2 4 4" xfId="35089"/>
    <cellStyle name="Normal 25 8 2 5" xfId="35090"/>
    <cellStyle name="Normal 25 8 2 6" xfId="35091"/>
    <cellStyle name="Normal 25 8 2 7" xfId="35092"/>
    <cellStyle name="Normal 25 8 2 8" xfId="35093"/>
    <cellStyle name="Normal 25 8 3" xfId="35094"/>
    <cellStyle name="Normal 25 8 3 2" xfId="35095"/>
    <cellStyle name="Normal 25 8 3 2 2" xfId="35096"/>
    <cellStyle name="Normal 25 8 3 2 2 2" xfId="35097"/>
    <cellStyle name="Normal 25 8 3 2 2 3" xfId="35098"/>
    <cellStyle name="Normal 25 8 3 2 2 4" xfId="35099"/>
    <cellStyle name="Normal 25 8 3 2 3" xfId="35100"/>
    <cellStyle name="Normal 25 8 3 2 4" xfId="35101"/>
    <cellStyle name="Normal 25 8 3 2 5" xfId="35102"/>
    <cellStyle name="Normal 25 8 3 3" xfId="35103"/>
    <cellStyle name="Normal 25 8 3 3 2" xfId="35104"/>
    <cellStyle name="Normal 25 8 3 3 3" xfId="35105"/>
    <cellStyle name="Normal 25 8 3 3 4" xfId="35106"/>
    <cellStyle name="Normal 25 8 3 4" xfId="35107"/>
    <cellStyle name="Normal 25 8 3 5" xfId="35108"/>
    <cellStyle name="Normal 25 8 3 6" xfId="35109"/>
    <cellStyle name="Normal 25 8 4" xfId="35110"/>
    <cellStyle name="Normal 25 8 4 2" xfId="35111"/>
    <cellStyle name="Normal 25 8 4 2 2" xfId="35112"/>
    <cellStyle name="Normal 25 8 4 2 3" xfId="35113"/>
    <cellStyle name="Normal 25 8 4 2 4" xfId="35114"/>
    <cellStyle name="Normal 25 8 4 3" xfId="35115"/>
    <cellStyle name="Normal 25 8 4 4" xfId="35116"/>
    <cellStyle name="Normal 25 8 4 5" xfId="35117"/>
    <cellStyle name="Normal 25 8 4 6" xfId="35118"/>
    <cellStyle name="Normal 25 8 5" xfId="35119"/>
    <cellStyle name="Normal 25 8 5 2" xfId="35120"/>
    <cellStyle name="Normal 25 8 5 3" xfId="35121"/>
    <cellStyle name="Normal 25 8 5 4" xfId="35122"/>
    <cellStyle name="Normal 25 8 6" xfId="35123"/>
    <cellStyle name="Normal 25 8 7" xfId="35124"/>
    <cellStyle name="Normal 25 8 8" xfId="35125"/>
    <cellStyle name="Normal 25 8 9" xfId="35126"/>
    <cellStyle name="Normal 25 9" xfId="35127"/>
    <cellStyle name="Normal 25 9 2" xfId="35128"/>
    <cellStyle name="Normal 25 9 2 2" xfId="35129"/>
    <cellStyle name="Normal 25 9 2 2 2" xfId="35130"/>
    <cellStyle name="Normal 25 9 2 2 2 2" xfId="35131"/>
    <cellStyle name="Normal 25 9 2 2 2 3" xfId="35132"/>
    <cellStyle name="Normal 25 9 2 2 2 4" xfId="35133"/>
    <cellStyle name="Normal 25 9 2 2 3" xfId="35134"/>
    <cellStyle name="Normal 25 9 2 2 4" xfId="35135"/>
    <cellStyle name="Normal 25 9 2 2 5" xfId="35136"/>
    <cellStyle name="Normal 25 9 2 3" xfId="35137"/>
    <cellStyle name="Normal 25 9 2 3 2" xfId="35138"/>
    <cellStyle name="Normal 25 9 2 3 3" xfId="35139"/>
    <cellStyle name="Normal 25 9 2 3 4" xfId="35140"/>
    <cellStyle name="Normal 25 9 2 4" xfId="35141"/>
    <cellStyle name="Normal 25 9 2 5" xfId="35142"/>
    <cellStyle name="Normal 25 9 2 6" xfId="35143"/>
    <cellStyle name="Normal 25 9 3" xfId="35144"/>
    <cellStyle name="Normal 25 9 3 2" xfId="35145"/>
    <cellStyle name="Normal 25 9 3 2 2" xfId="35146"/>
    <cellStyle name="Normal 25 9 3 2 3" xfId="35147"/>
    <cellStyle name="Normal 25 9 3 2 4" xfId="35148"/>
    <cellStyle name="Normal 25 9 3 3" xfId="35149"/>
    <cellStyle name="Normal 25 9 3 4" xfId="35150"/>
    <cellStyle name="Normal 25 9 3 5" xfId="35151"/>
    <cellStyle name="Normal 25 9 3 6" xfId="35152"/>
    <cellStyle name="Normal 25 9 4" xfId="35153"/>
    <cellStyle name="Normal 25 9 4 2" xfId="35154"/>
    <cellStyle name="Normal 25 9 4 3" xfId="35155"/>
    <cellStyle name="Normal 25 9 4 4" xfId="35156"/>
    <cellStyle name="Normal 25 9 5" xfId="35157"/>
    <cellStyle name="Normal 25 9 6" xfId="35158"/>
    <cellStyle name="Normal 25 9 7" xfId="35159"/>
    <cellStyle name="Normal 25 9 8" xfId="35160"/>
    <cellStyle name="Normal 25_Rec Tributaria" xfId="35161"/>
    <cellStyle name="Normal 250" xfId="62616"/>
    <cellStyle name="Normal 2500" xfId="62617"/>
    <cellStyle name="Normal 2501" xfId="62618"/>
    <cellStyle name="Normal 2502" xfId="62619"/>
    <cellStyle name="Normal 2503" xfId="62620"/>
    <cellStyle name="Normal 2504" xfId="62621"/>
    <cellStyle name="Normal 2505" xfId="62622"/>
    <cellStyle name="Normal 2506" xfId="62623"/>
    <cellStyle name="Normal 2507" xfId="62624"/>
    <cellStyle name="Normal 2508" xfId="62625"/>
    <cellStyle name="Normal 2509" xfId="62626"/>
    <cellStyle name="Normal 251" xfId="62627"/>
    <cellStyle name="Normal 2510" xfId="62628"/>
    <cellStyle name="Normal 2511" xfId="62629"/>
    <cellStyle name="Normal 2512" xfId="62630"/>
    <cellStyle name="Normal 2513" xfId="62631"/>
    <cellStyle name="Normal 2514" xfId="62632"/>
    <cellStyle name="Normal 2515" xfId="62633"/>
    <cellStyle name="Normal 2516" xfId="62634"/>
    <cellStyle name="Normal 2517" xfId="62635"/>
    <cellStyle name="Normal 2518" xfId="62636"/>
    <cellStyle name="Normal 2519" xfId="62637"/>
    <cellStyle name="Normal 252" xfId="62638"/>
    <cellStyle name="Normal 2520" xfId="62639"/>
    <cellStyle name="Normal 2521" xfId="62640"/>
    <cellStyle name="Normal 2522" xfId="62641"/>
    <cellStyle name="Normal 2523" xfId="62642"/>
    <cellStyle name="Normal 2524" xfId="62643"/>
    <cellStyle name="Normal 2525" xfId="62644"/>
    <cellStyle name="Normal 2526" xfId="62645"/>
    <cellStyle name="Normal 2527" xfId="62646"/>
    <cellStyle name="Normal 2528" xfId="62647"/>
    <cellStyle name="Normal 2529" xfId="62648"/>
    <cellStyle name="Normal 253" xfId="62649"/>
    <cellStyle name="Normal 2530" xfId="62650"/>
    <cellStyle name="Normal 2531" xfId="62651"/>
    <cellStyle name="Normal 2532" xfId="62652"/>
    <cellStyle name="Normal 2533" xfId="62653"/>
    <cellStyle name="Normal 2534" xfId="62654"/>
    <cellStyle name="Normal 2535" xfId="62655"/>
    <cellStyle name="Normal 2536" xfId="62656"/>
    <cellStyle name="Normal 2537" xfId="62657"/>
    <cellStyle name="Normal 2538" xfId="62658"/>
    <cellStyle name="Normal 2539" xfId="62659"/>
    <cellStyle name="Normal 254" xfId="62660"/>
    <cellStyle name="Normal 2540" xfId="62661"/>
    <cellStyle name="Normal 2541" xfId="62662"/>
    <cellStyle name="Normal 2542" xfId="62663"/>
    <cellStyle name="Normal 2543" xfId="62664"/>
    <cellStyle name="Normal 2544" xfId="62665"/>
    <cellStyle name="Normal 2545" xfId="62666"/>
    <cellStyle name="Normal 2546" xfId="62667"/>
    <cellStyle name="Normal 2547" xfId="62668"/>
    <cellStyle name="Normal 2548" xfId="62669"/>
    <cellStyle name="Normal 2549" xfId="62670"/>
    <cellStyle name="Normal 255" xfId="62671"/>
    <cellStyle name="Normal 2550" xfId="62672"/>
    <cellStyle name="Normal 2551" xfId="62673"/>
    <cellStyle name="Normal 2552" xfId="62674"/>
    <cellStyle name="Normal 2553" xfId="62675"/>
    <cellStyle name="Normal 2554" xfId="62676"/>
    <cellStyle name="Normal 2555" xfId="62677"/>
    <cellStyle name="Normal 2556" xfId="62678"/>
    <cellStyle name="Normal 2557" xfId="62679"/>
    <cellStyle name="Normal 2558" xfId="62680"/>
    <cellStyle name="Normal 2559" xfId="62681"/>
    <cellStyle name="Normal 256" xfId="62682"/>
    <cellStyle name="Normal 2560" xfId="62683"/>
    <cellStyle name="Normal 2561" xfId="62684"/>
    <cellStyle name="Normal 2562" xfId="62685"/>
    <cellStyle name="Normal 2563" xfId="62686"/>
    <cellStyle name="Normal 2564" xfId="62687"/>
    <cellStyle name="Normal 2565" xfId="62688"/>
    <cellStyle name="Normal 2566" xfId="62689"/>
    <cellStyle name="Normal 2567" xfId="62690"/>
    <cellStyle name="Normal 2568" xfId="62691"/>
    <cellStyle name="Normal 2569" xfId="62692"/>
    <cellStyle name="Normal 257" xfId="62693"/>
    <cellStyle name="Normal 2570" xfId="62694"/>
    <cellStyle name="Normal 2571" xfId="62695"/>
    <cellStyle name="Normal 2572" xfId="62696"/>
    <cellStyle name="Normal 2573" xfId="62697"/>
    <cellStyle name="Normal 2574" xfId="62698"/>
    <cellStyle name="Normal 2575" xfId="62699"/>
    <cellStyle name="Normal 2576" xfId="62700"/>
    <cellStyle name="Normal 2577" xfId="62701"/>
    <cellStyle name="Normal 2578" xfId="62702"/>
    <cellStyle name="Normal 2579" xfId="62703"/>
    <cellStyle name="Normal 258" xfId="62704"/>
    <cellStyle name="Normal 2580" xfId="62705"/>
    <cellStyle name="Normal 2581" xfId="62706"/>
    <cellStyle name="Normal 2582" xfId="62707"/>
    <cellStyle name="Normal 2583" xfId="62708"/>
    <cellStyle name="Normal 2584" xfId="62709"/>
    <cellStyle name="Normal 2585" xfId="62710"/>
    <cellStyle name="Normal 2586" xfId="62711"/>
    <cellStyle name="Normal 2587" xfId="62712"/>
    <cellStyle name="Normal 2588" xfId="62713"/>
    <cellStyle name="Normal 2589" xfId="62714"/>
    <cellStyle name="Normal 259" xfId="62715"/>
    <cellStyle name="Normal 2590" xfId="62716"/>
    <cellStyle name="Normal 2591" xfId="62717"/>
    <cellStyle name="Normal 2592" xfId="62718"/>
    <cellStyle name="Normal 2593" xfId="62719"/>
    <cellStyle name="Normal 2594" xfId="62720"/>
    <cellStyle name="Normal 2595" xfId="62721"/>
    <cellStyle name="Normal 2596" xfId="62722"/>
    <cellStyle name="Normal 2597" xfId="62723"/>
    <cellStyle name="Normal 2598" xfId="62724"/>
    <cellStyle name="Normal 2599" xfId="62725"/>
    <cellStyle name="Normal 26" xfId="35162"/>
    <cellStyle name="Normal 26 10" xfId="35163"/>
    <cellStyle name="Normal 26 10 2" xfId="35164"/>
    <cellStyle name="Normal 26 10 2 2" xfId="35165"/>
    <cellStyle name="Normal 26 10 2 2 2" xfId="35166"/>
    <cellStyle name="Normal 26 10 2 2 3" xfId="35167"/>
    <cellStyle name="Normal 26 10 2 2 4" xfId="35168"/>
    <cellStyle name="Normal 26 10 2 3" xfId="35169"/>
    <cellStyle name="Normal 26 10 2 4" xfId="35170"/>
    <cellStyle name="Normal 26 10 2 5" xfId="35171"/>
    <cellStyle name="Normal 26 10 3" xfId="35172"/>
    <cellStyle name="Normal 26 10 3 2" xfId="35173"/>
    <cellStyle name="Normal 26 10 3 3" xfId="35174"/>
    <cellStyle name="Normal 26 10 3 4" xfId="35175"/>
    <cellStyle name="Normal 26 10 4" xfId="35176"/>
    <cellStyle name="Normal 26 10 5" xfId="35177"/>
    <cellStyle name="Normal 26 10 6" xfId="35178"/>
    <cellStyle name="Normal 26 11" xfId="35179"/>
    <cellStyle name="Normal 26 11 2" xfId="35180"/>
    <cellStyle name="Normal 26 11 2 2" xfId="35181"/>
    <cellStyle name="Normal 26 11 2 3" xfId="35182"/>
    <cellStyle name="Normal 26 11 2 4" xfId="35183"/>
    <cellStyle name="Normal 26 11 3" xfId="35184"/>
    <cellStyle name="Normal 26 11 4" xfId="35185"/>
    <cellStyle name="Normal 26 11 5" xfId="35186"/>
    <cellStyle name="Normal 26 11 6" xfId="35187"/>
    <cellStyle name="Normal 26 12" xfId="35188"/>
    <cellStyle name="Normal 26 12 2" xfId="35189"/>
    <cellStyle name="Normal 26 12 3" xfId="35190"/>
    <cellStyle name="Normal 26 12 4" xfId="35191"/>
    <cellStyle name="Normal 26 13" xfId="35192"/>
    <cellStyle name="Normal 26 14" xfId="35193"/>
    <cellStyle name="Normal 26 15" xfId="35194"/>
    <cellStyle name="Normal 26 16" xfId="35195"/>
    <cellStyle name="Normal 26 2" xfId="35196"/>
    <cellStyle name="Normal 26 2 10" xfId="35197"/>
    <cellStyle name="Normal 26 2 11" xfId="35198"/>
    <cellStyle name="Normal 26 2 12" xfId="35199"/>
    <cellStyle name="Normal 26 2 2" xfId="35200"/>
    <cellStyle name="Normal 26 2 2 10" xfId="35201"/>
    <cellStyle name="Normal 26 2 2 11" xfId="35202"/>
    <cellStyle name="Normal 26 2 2 2" xfId="35203"/>
    <cellStyle name="Normal 26 2 2 2 2" xfId="35204"/>
    <cellStyle name="Normal 26 2 2 2 2 2" xfId="35205"/>
    <cellStyle name="Normal 26 2 2 2 2 2 2" xfId="35206"/>
    <cellStyle name="Normal 26 2 2 2 2 2 2 2" xfId="35207"/>
    <cellStyle name="Normal 26 2 2 2 2 2 2 2 2" xfId="35208"/>
    <cellStyle name="Normal 26 2 2 2 2 2 2 2 3" xfId="35209"/>
    <cellStyle name="Normal 26 2 2 2 2 2 2 2 4" xfId="35210"/>
    <cellStyle name="Normal 26 2 2 2 2 2 2 3" xfId="35211"/>
    <cellStyle name="Normal 26 2 2 2 2 2 2 4" xfId="35212"/>
    <cellStyle name="Normal 26 2 2 2 2 2 2 5" xfId="35213"/>
    <cellStyle name="Normal 26 2 2 2 2 2 3" xfId="35214"/>
    <cellStyle name="Normal 26 2 2 2 2 2 3 2" xfId="35215"/>
    <cellStyle name="Normal 26 2 2 2 2 2 3 3" xfId="35216"/>
    <cellStyle name="Normal 26 2 2 2 2 2 3 4" xfId="35217"/>
    <cellStyle name="Normal 26 2 2 2 2 2 4" xfId="35218"/>
    <cellStyle name="Normal 26 2 2 2 2 2 5" xfId="35219"/>
    <cellStyle name="Normal 26 2 2 2 2 2 6" xfId="35220"/>
    <cellStyle name="Normal 26 2 2 2 2 3" xfId="35221"/>
    <cellStyle name="Normal 26 2 2 2 2 3 2" xfId="35222"/>
    <cellStyle name="Normal 26 2 2 2 2 3 2 2" xfId="35223"/>
    <cellStyle name="Normal 26 2 2 2 2 3 2 3" xfId="35224"/>
    <cellStyle name="Normal 26 2 2 2 2 3 2 4" xfId="35225"/>
    <cellStyle name="Normal 26 2 2 2 2 3 3" xfId="35226"/>
    <cellStyle name="Normal 26 2 2 2 2 3 4" xfId="35227"/>
    <cellStyle name="Normal 26 2 2 2 2 3 5" xfId="35228"/>
    <cellStyle name="Normal 26 2 2 2 2 3 6" xfId="35229"/>
    <cellStyle name="Normal 26 2 2 2 2 4" xfId="35230"/>
    <cellStyle name="Normal 26 2 2 2 2 4 2" xfId="35231"/>
    <cellStyle name="Normal 26 2 2 2 2 4 3" xfId="35232"/>
    <cellStyle name="Normal 26 2 2 2 2 4 4" xfId="35233"/>
    <cellStyle name="Normal 26 2 2 2 2 5" xfId="35234"/>
    <cellStyle name="Normal 26 2 2 2 2 6" xfId="35235"/>
    <cellStyle name="Normal 26 2 2 2 2 7" xfId="35236"/>
    <cellStyle name="Normal 26 2 2 2 2 8" xfId="35237"/>
    <cellStyle name="Normal 26 2 2 2 3" xfId="35238"/>
    <cellStyle name="Normal 26 2 2 2 3 2" xfId="35239"/>
    <cellStyle name="Normal 26 2 2 2 3 2 2" xfId="35240"/>
    <cellStyle name="Normal 26 2 2 2 3 2 2 2" xfId="35241"/>
    <cellStyle name="Normal 26 2 2 2 3 2 2 3" xfId="35242"/>
    <cellStyle name="Normal 26 2 2 2 3 2 2 4" xfId="35243"/>
    <cellStyle name="Normal 26 2 2 2 3 2 3" xfId="35244"/>
    <cellStyle name="Normal 26 2 2 2 3 2 4" xfId="35245"/>
    <cellStyle name="Normal 26 2 2 2 3 2 5" xfId="35246"/>
    <cellStyle name="Normal 26 2 2 2 3 3" xfId="35247"/>
    <cellStyle name="Normal 26 2 2 2 3 3 2" xfId="35248"/>
    <cellStyle name="Normal 26 2 2 2 3 3 3" xfId="35249"/>
    <cellStyle name="Normal 26 2 2 2 3 3 4" xfId="35250"/>
    <cellStyle name="Normal 26 2 2 2 3 4" xfId="35251"/>
    <cellStyle name="Normal 26 2 2 2 3 5" xfId="35252"/>
    <cellStyle name="Normal 26 2 2 2 3 6" xfId="35253"/>
    <cellStyle name="Normal 26 2 2 2 4" xfId="35254"/>
    <cellStyle name="Normal 26 2 2 2 4 2" xfId="35255"/>
    <cellStyle name="Normal 26 2 2 2 4 2 2" xfId="35256"/>
    <cellStyle name="Normal 26 2 2 2 4 2 3" xfId="35257"/>
    <cellStyle name="Normal 26 2 2 2 4 2 4" xfId="35258"/>
    <cellStyle name="Normal 26 2 2 2 4 3" xfId="35259"/>
    <cellStyle name="Normal 26 2 2 2 4 4" xfId="35260"/>
    <cellStyle name="Normal 26 2 2 2 4 5" xfId="35261"/>
    <cellStyle name="Normal 26 2 2 2 4 6" xfId="35262"/>
    <cellStyle name="Normal 26 2 2 2 5" xfId="35263"/>
    <cellStyle name="Normal 26 2 2 2 5 2" xfId="35264"/>
    <cellStyle name="Normal 26 2 2 2 5 3" xfId="35265"/>
    <cellStyle name="Normal 26 2 2 2 5 4" xfId="35266"/>
    <cellStyle name="Normal 26 2 2 2 6" xfId="35267"/>
    <cellStyle name="Normal 26 2 2 2 7" xfId="35268"/>
    <cellStyle name="Normal 26 2 2 2 8" xfId="35269"/>
    <cellStyle name="Normal 26 2 2 2 9" xfId="35270"/>
    <cellStyle name="Normal 26 2 2 3" xfId="35271"/>
    <cellStyle name="Normal 26 2 2 3 2" xfId="35272"/>
    <cellStyle name="Normal 26 2 2 3 2 2" xfId="35273"/>
    <cellStyle name="Normal 26 2 2 3 2 2 2" xfId="35274"/>
    <cellStyle name="Normal 26 2 2 3 2 2 2 2" xfId="35275"/>
    <cellStyle name="Normal 26 2 2 3 2 2 2 3" xfId="35276"/>
    <cellStyle name="Normal 26 2 2 3 2 2 2 4" xfId="35277"/>
    <cellStyle name="Normal 26 2 2 3 2 2 3" xfId="35278"/>
    <cellStyle name="Normal 26 2 2 3 2 2 4" xfId="35279"/>
    <cellStyle name="Normal 26 2 2 3 2 2 5" xfId="35280"/>
    <cellStyle name="Normal 26 2 2 3 2 3" xfId="35281"/>
    <cellStyle name="Normal 26 2 2 3 2 3 2" xfId="35282"/>
    <cellStyle name="Normal 26 2 2 3 2 3 3" xfId="35283"/>
    <cellStyle name="Normal 26 2 2 3 2 3 4" xfId="35284"/>
    <cellStyle name="Normal 26 2 2 3 2 4" xfId="35285"/>
    <cellStyle name="Normal 26 2 2 3 2 5" xfId="35286"/>
    <cellStyle name="Normal 26 2 2 3 2 6" xfId="35287"/>
    <cellStyle name="Normal 26 2 2 3 3" xfId="35288"/>
    <cellStyle name="Normal 26 2 2 3 3 2" xfId="35289"/>
    <cellStyle name="Normal 26 2 2 3 3 2 2" xfId="35290"/>
    <cellStyle name="Normal 26 2 2 3 3 2 3" xfId="35291"/>
    <cellStyle name="Normal 26 2 2 3 3 2 4" xfId="35292"/>
    <cellStyle name="Normal 26 2 2 3 3 3" xfId="35293"/>
    <cellStyle name="Normal 26 2 2 3 3 4" xfId="35294"/>
    <cellStyle name="Normal 26 2 2 3 3 5" xfId="35295"/>
    <cellStyle name="Normal 26 2 2 3 3 6" xfId="35296"/>
    <cellStyle name="Normal 26 2 2 3 4" xfId="35297"/>
    <cellStyle name="Normal 26 2 2 3 4 2" xfId="35298"/>
    <cellStyle name="Normal 26 2 2 3 4 3" xfId="35299"/>
    <cellStyle name="Normal 26 2 2 3 4 4" xfId="35300"/>
    <cellStyle name="Normal 26 2 2 3 5" xfId="35301"/>
    <cellStyle name="Normal 26 2 2 3 6" xfId="35302"/>
    <cellStyle name="Normal 26 2 2 3 7" xfId="35303"/>
    <cellStyle name="Normal 26 2 2 3 8" xfId="35304"/>
    <cellStyle name="Normal 26 2 2 4" xfId="35305"/>
    <cellStyle name="Normal 26 2 2 4 2" xfId="35306"/>
    <cellStyle name="Normal 26 2 2 4 2 2" xfId="35307"/>
    <cellStyle name="Normal 26 2 2 4 2 2 2" xfId="35308"/>
    <cellStyle name="Normal 26 2 2 4 2 2 3" xfId="35309"/>
    <cellStyle name="Normal 26 2 2 4 2 2 4" xfId="35310"/>
    <cellStyle name="Normal 26 2 2 4 2 3" xfId="35311"/>
    <cellStyle name="Normal 26 2 2 4 2 4" xfId="35312"/>
    <cellStyle name="Normal 26 2 2 4 2 5" xfId="35313"/>
    <cellStyle name="Normal 26 2 2 4 2 6" xfId="35314"/>
    <cellStyle name="Normal 26 2 2 4 3" xfId="35315"/>
    <cellStyle name="Normal 26 2 2 4 3 2" xfId="35316"/>
    <cellStyle name="Normal 26 2 2 4 3 3" xfId="35317"/>
    <cellStyle name="Normal 26 2 2 4 3 4" xfId="35318"/>
    <cellStyle name="Normal 26 2 2 4 4" xfId="35319"/>
    <cellStyle name="Normal 26 2 2 4 5" xfId="35320"/>
    <cellStyle name="Normal 26 2 2 4 6" xfId="35321"/>
    <cellStyle name="Normal 26 2 2 4 7" xfId="35322"/>
    <cellStyle name="Normal 26 2 2 5" xfId="35323"/>
    <cellStyle name="Normal 26 2 2 5 2" xfId="35324"/>
    <cellStyle name="Normal 26 2 2 5 2 2" xfId="35325"/>
    <cellStyle name="Normal 26 2 2 5 2 2 2" xfId="35326"/>
    <cellStyle name="Normal 26 2 2 5 2 2 3" xfId="35327"/>
    <cellStyle name="Normal 26 2 2 5 2 2 4" xfId="35328"/>
    <cellStyle name="Normal 26 2 2 5 2 3" xfId="35329"/>
    <cellStyle name="Normal 26 2 2 5 2 4" xfId="35330"/>
    <cellStyle name="Normal 26 2 2 5 2 5" xfId="35331"/>
    <cellStyle name="Normal 26 2 2 5 3" xfId="35332"/>
    <cellStyle name="Normal 26 2 2 5 3 2" xfId="35333"/>
    <cellStyle name="Normal 26 2 2 5 3 3" xfId="35334"/>
    <cellStyle name="Normal 26 2 2 5 3 4" xfId="35335"/>
    <cellStyle name="Normal 26 2 2 5 4" xfId="35336"/>
    <cellStyle name="Normal 26 2 2 5 5" xfId="35337"/>
    <cellStyle name="Normal 26 2 2 5 6" xfId="35338"/>
    <cellStyle name="Normal 26 2 2 6" xfId="35339"/>
    <cellStyle name="Normal 26 2 2 6 2" xfId="35340"/>
    <cellStyle name="Normal 26 2 2 6 2 2" xfId="35341"/>
    <cellStyle name="Normal 26 2 2 6 2 3" xfId="35342"/>
    <cellStyle name="Normal 26 2 2 6 2 4" xfId="35343"/>
    <cellStyle name="Normal 26 2 2 6 3" xfId="35344"/>
    <cellStyle name="Normal 26 2 2 6 4" xfId="35345"/>
    <cellStyle name="Normal 26 2 2 6 5" xfId="35346"/>
    <cellStyle name="Normal 26 2 2 6 6" xfId="35347"/>
    <cellStyle name="Normal 26 2 2 7" xfId="35348"/>
    <cellStyle name="Normal 26 2 2 7 2" xfId="35349"/>
    <cellStyle name="Normal 26 2 2 7 3" xfId="35350"/>
    <cellStyle name="Normal 26 2 2 7 4" xfId="35351"/>
    <cellStyle name="Normal 26 2 2 8" xfId="35352"/>
    <cellStyle name="Normal 26 2 2 9" xfId="35353"/>
    <cellStyle name="Normal 26 2 3" xfId="35354"/>
    <cellStyle name="Normal 26 2 3 2" xfId="35355"/>
    <cellStyle name="Normal 26 2 3 2 2" xfId="35356"/>
    <cellStyle name="Normal 26 2 3 2 2 2" xfId="35357"/>
    <cellStyle name="Normal 26 2 3 2 2 2 2" xfId="35358"/>
    <cellStyle name="Normal 26 2 3 2 2 2 2 2" xfId="35359"/>
    <cellStyle name="Normal 26 2 3 2 2 2 2 3" xfId="35360"/>
    <cellStyle name="Normal 26 2 3 2 2 2 2 4" xfId="35361"/>
    <cellStyle name="Normal 26 2 3 2 2 2 3" xfId="35362"/>
    <cellStyle name="Normal 26 2 3 2 2 2 4" xfId="35363"/>
    <cellStyle name="Normal 26 2 3 2 2 2 5" xfId="35364"/>
    <cellStyle name="Normal 26 2 3 2 2 3" xfId="35365"/>
    <cellStyle name="Normal 26 2 3 2 2 3 2" xfId="35366"/>
    <cellStyle name="Normal 26 2 3 2 2 3 3" xfId="35367"/>
    <cellStyle name="Normal 26 2 3 2 2 3 4" xfId="35368"/>
    <cellStyle name="Normal 26 2 3 2 2 4" xfId="35369"/>
    <cellStyle name="Normal 26 2 3 2 2 5" xfId="35370"/>
    <cellStyle name="Normal 26 2 3 2 2 6" xfId="35371"/>
    <cellStyle name="Normal 26 2 3 2 3" xfId="35372"/>
    <cellStyle name="Normal 26 2 3 2 3 2" xfId="35373"/>
    <cellStyle name="Normal 26 2 3 2 3 2 2" xfId="35374"/>
    <cellStyle name="Normal 26 2 3 2 3 2 3" xfId="35375"/>
    <cellStyle name="Normal 26 2 3 2 3 2 4" xfId="35376"/>
    <cellStyle name="Normal 26 2 3 2 3 3" xfId="35377"/>
    <cellStyle name="Normal 26 2 3 2 3 4" xfId="35378"/>
    <cellStyle name="Normal 26 2 3 2 3 5" xfId="35379"/>
    <cellStyle name="Normal 26 2 3 2 3 6" xfId="35380"/>
    <cellStyle name="Normal 26 2 3 2 4" xfId="35381"/>
    <cellStyle name="Normal 26 2 3 2 4 2" xfId="35382"/>
    <cellStyle name="Normal 26 2 3 2 4 3" xfId="35383"/>
    <cellStyle name="Normal 26 2 3 2 4 4" xfId="35384"/>
    <cellStyle name="Normal 26 2 3 2 5" xfId="35385"/>
    <cellStyle name="Normal 26 2 3 2 6" xfId="35386"/>
    <cellStyle name="Normal 26 2 3 2 7" xfId="35387"/>
    <cellStyle name="Normal 26 2 3 2 8" xfId="35388"/>
    <cellStyle name="Normal 26 2 3 3" xfId="35389"/>
    <cellStyle name="Normal 26 2 3 3 2" xfId="35390"/>
    <cellStyle name="Normal 26 2 3 3 2 2" xfId="35391"/>
    <cellStyle name="Normal 26 2 3 3 2 2 2" xfId="35392"/>
    <cellStyle name="Normal 26 2 3 3 2 2 3" xfId="35393"/>
    <cellStyle name="Normal 26 2 3 3 2 2 4" xfId="35394"/>
    <cellStyle name="Normal 26 2 3 3 2 3" xfId="35395"/>
    <cellStyle name="Normal 26 2 3 3 2 4" xfId="35396"/>
    <cellStyle name="Normal 26 2 3 3 2 5" xfId="35397"/>
    <cellStyle name="Normal 26 2 3 3 3" xfId="35398"/>
    <cellStyle name="Normal 26 2 3 3 3 2" xfId="35399"/>
    <cellStyle name="Normal 26 2 3 3 3 3" xfId="35400"/>
    <cellStyle name="Normal 26 2 3 3 3 4" xfId="35401"/>
    <cellStyle name="Normal 26 2 3 3 4" xfId="35402"/>
    <cellStyle name="Normal 26 2 3 3 5" xfId="35403"/>
    <cellStyle name="Normal 26 2 3 3 6" xfId="35404"/>
    <cellStyle name="Normal 26 2 3 4" xfId="35405"/>
    <cellStyle name="Normal 26 2 3 4 2" xfId="35406"/>
    <cellStyle name="Normal 26 2 3 4 2 2" xfId="35407"/>
    <cellStyle name="Normal 26 2 3 4 2 3" xfId="35408"/>
    <cellStyle name="Normal 26 2 3 4 2 4" xfId="35409"/>
    <cellStyle name="Normal 26 2 3 4 3" xfId="35410"/>
    <cellStyle name="Normal 26 2 3 4 4" xfId="35411"/>
    <cellStyle name="Normal 26 2 3 4 5" xfId="35412"/>
    <cellStyle name="Normal 26 2 3 4 6" xfId="35413"/>
    <cellStyle name="Normal 26 2 3 5" xfId="35414"/>
    <cellStyle name="Normal 26 2 3 5 2" xfId="35415"/>
    <cellStyle name="Normal 26 2 3 5 3" xfId="35416"/>
    <cellStyle name="Normal 26 2 3 5 4" xfId="35417"/>
    <cellStyle name="Normal 26 2 3 6" xfId="35418"/>
    <cellStyle name="Normal 26 2 3 7" xfId="35419"/>
    <cellStyle name="Normal 26 2 3 8" xfId="35420"/>
    <cellStyle name="Normal 26 2 3 9" xfId="35421"/>
    <cellStyle name="Normal 26 2 4" xfId="35422"/>
    <cellStyle name="Normal 26 2 4 2" xfId="35423"/>
    <cellStyle name="Normal 26 2 4 2 2" xfId="35424"/>
    <cellStyle name="Normal 26 2 4 2 2 2" xfId="35425"/>
    <cellStyle name="Normal 26 2 4 2 2 2 2" xfId="35426"/>
    <cellStyle name="Normal 26 2 4 2 2 2 3" xfId="35427"/>
    <cellStyle name="Normal 26 2 4 2 2 2 4" xfId="35428"/>
    <cellStyle name="Normal 26 2 4 2 2 3" xfId="35429"/>
    <cellStyle name="Normal 26 2 4 2 2 4" xfId="35430"/>
    <cellStyle name="Normal 26 2 4 2 2 5" xfId="35431"/>
    <cellStyle name="Normal 26 2 4 2 3" xfId="35432"/>
    <cellStyle name="Normal 26 2 4 2 3 2" xfId="35433"/>
    <cellStyle name="Normal 26 2 4 2 3 3" xfId="35434"/>
    <cellStyle name="Normal 26 2 4 2 3 4" xfId="35435"/>
    <cellStyle name="Normal 26 2 4 2 4" xfId="35436"/>
    <cellStyle name="Normal 26 2 4 2 5" xfId="35437"/>
    <cellStyle name="Normal 26 2 4 2 6" xfId="35438"/>
    <cellStyle name="Normal 26 2 4 3" xfId="35439"/>
    <cellStyle name="Normal 26 2 4 3 2" xfId="35440"/>
    <cellStyle name="Normal 26 2 4 3 2 2" xfId="35441"/>
    <cellStyle name="Normal 26 2 4 3 2 3" xfId="35442"/>
    <cellStyle name="Normal 26 2 4 3 2 4" xfId="35443"/>
    <cellStyle name="Normal 26 2 4 3 3" xfId="35444"/>
    <cellStyle name="Normal 26 2 4 3 4" xfId="35445"/>
    <cellStyle name="Normal 26 2 4 3 5" xfId="35446"/>
    <cellStyle name="Normal 26 2 4 3 6" xfId="35447"/>
    <cellStyle name="Normal 26 2 4 4" xfId="35448"/>
    <cellStyle name="Normal 26 2 4 4 2" xfId="35449"/>
    <cellStyle name="Normal 26 2 4 4 3" xfId="35450"/>
    <cellStyle name="Normal 26 2 4 4 4" xfId="35451"/>
    <cellStyle name="Normal 26 2 4 5" xfId="35452"/>
    <cellStyle name="Normal 26 2 4 6" xfId="35453"/>
    <cellStyle name="Normal 26 2 4 7" xfId="35454"/>
    <cellStyle name="Normal 26 2 4 8" xfId="35455"/>
    <cellStyle name="Normal 26 2 5" xfId="35456"/>
    <cellStyle name="Normal 26 2 5 2" xfId="35457"/>
    <cellStyle name="Normal 26 2 5 2 2" xfId="35458"/>
    <cellStyle name="Normal 26 2 5 2 2 2" xfId="35459"/>
    <cellStyle name="Normal 26 2 5 2 2 3" xfId="35460"/>
    <cellStyle name="Normal 26 2 5 2 2 4" xfId="35461"/>
    <cellStyle name="Normal 26 2 5 2 3" xfId="35462"/>
    <cellStyle name="Normal 26 2 5 2 4" xfId="35463"/>
    <cellStyle name="Normal 26 2 5 2 5" xfId="35464"/>
    <cellStyle name="Normal 26 2 5 2 6" xfId="35465"/>
    <cellStyle name="Normal 26 2 5 3" xfId="35466"/>
    <cellStyle name="Normal 26 2 5 3 2" xfId="35467"/>
    <cellStyle name="Normal 26 2 5 3 3" xfId="35468"/>
    <cellStyle name="Normal 26 2 5 3 4" xfId="35469"/>
    <cellStyle name="Normal 26 2 5 4" xfId="35470"/>
    <cellStyle name="Normal 26 2 5 5" xfId="35471"/>
    <cellStyle name="Normal 26 2 5 6" xfId="35472"/>
    <cellStyle name="Normal 26 2 5 7" xfId="35473"/>
    <cellStyle name="Normal 26 2 6" xfId="35474"/>
    <cellStyle name="Normal 26 2 6 2" xfId="35475"/>
    <cellStyle name="Normal 26 2 6 2 2" xfId="35476"/>
    <cellStyle name="Normal 26 2 6 2 2 2" xfId="35477"/>
    <cellStyle name="Normal 26 2 6 2 2 3" xfId="35478"/>
    <cellStyle name="Normal 26 2 6 2 2 4" xfId="35479"/>
    <cellStyle name="Normal 26 2 6 2 3" xfId="35480"/>
    <cellStyle name="Normal 26 2 6 2 4" xfId="35481"/>
    <cellStyle name="Normal 26 2 6 2 5" xfId="35482"/>
    <cellStyle name="Normal 26 2 6 3" xfId="35483"/>
    <cellStyle name="Normal 26 2 6 3 2" xfId="35484"/>
    <cellStyle name="Normal 26 2 6 3 3" xfId="35485"/>
    <cellStyle name="Normal 26 2 6 3 4" xfId="35486"/>
    <cellStyle name="Normal 26 2 6 4" xfId="35487"/>
    <cellStyle name="Normal 26 2 6 5" xfId="35488"/>
    <cellStyle name="Normal 26 2 6 6" xfId="35489"/>
    <cellStyle name="Normal 26 2 7" xfId="35490"/>
    <cellStyle name="Normal 26 2 7 2" xfId="35491"/>
    <cellStyle name="Normal 26 2 7 2 2" xfId="35492"/>
    <cellStyle name="Normal 26 2 7 2 3" xfId="35493"/>
    <cellStyle name="Normal 26 2 7 2 4" xfId="35494"/>
    <cellStyle name="Normal 26 2 7 3" xfId="35495"/>
    <cellStyle name="Normal 26 2 7 4" xfId="35496"/>
    <cellStyle name="Normal 26 2 7 5" xfId="35497"/>
    <cellStyle name="Normal 26 2 7 6" xfId="35498"/>
    <cellStyle name="Normal 26 2 8" xfId="35499"/>
    <cellStyle name="Normal 26 2 8 2" xfId="35500"/>
    <cellStyle name="Normal 26 2 8 3" xfId="35501"/>
    <cellStyle name="Normal 26 2 8 4" xfId="35502"/>
    <cellStyle name="Normal 26 2 9" xfId="35503"/>
    <cellStyle name="Normal 26 3" xfId="35504"/>
    <cellStyle name="Normal 26 3 10" xfId="35505"/>
    <cellStyle name="Normal 26 3 11" xfId="35506"/>
    <cellStyle name="Normal 26 3 2" xfId="35507"/>
    <cellStyle name="Normal 26 3 2 2" xfId="35508"/>
    <cellStyle name="Normal 26 3 2 2 2" xfId="35509"/>
    <cellStyle name="Normal 26 3 2 2 2 2" xfId="35510"/>
    <cellStyle name="Normal 26 3 2 2 2 2 2" xfId="35511"/>
    <cellStyle name="Normal 26 3 2 2 2 2 2 2" xfId="35512"/>
    <cellStyle name="Normal 26 3 2 2 2 2 2 3" xfId="35513"/>
    <cellStyle name="Normal 26 3 2 2 2 2 2 4" xfId="35514"/>
    <cellStyle name="Normal 26 3 2 2 2 2 3" xfId="35515"/>
    <cellStyle name="Normal 26 3 2 2 2 2 4" xfId="35516"/>
    <cellStyle name="Normal 26 3 2 2 2 2 5" xfId="35517"/>
    <cellStyle name="Normal 26 3 2 2 2 3" xfId="35518"/>
    <cellStyle name="Normal 26 3 2 2 2 3 2" xfId="35519"/>
    <cellStyle name="Normal 26 3 2 2 2 3 3" xfId="35520"/>
    <cellStyle name="Normal 26 3 2 2 2 3 4" xfId="35521"/>
    <cellStyle name="Normal 26 3 2 2 2 4" xfId="35522"/>
    <cellStyle name="Normal 26 3 2 2 2 5" xfId="35523"/>
    <cellStyle name="Normal 26 3 2 2 2 6" xfId="35524"/>
    <cellStyle name="Normal 26 3 2 2 3" xfId="35525"/>
    <cellStyle name="Normal 26 3 2 2 3 2" xfId="35526"/>
    <cellStyle name="Normal 26 3 2 2 3 2 2" xfId="35527"/>
    <cellStyle name="Normal 26 3 2 2 3 2 3" xfId="35528"/>
    <cellStyle name="Normal 26 3 2 2 3 2 4" xfId="35529"/>
    <cellStyle name="Normal 26 3 2 2 3 3" xfId="35530"/>
    <cellStyle name="Normal 26 3 2 2 3 4" xfId="35531"/>
    <cellStyle name="Normal 26 3 2 2 3 5" xfId="35532"/>
    <cellStyle name="Normal 26 3 2 2 3 6" xfId="35533"/>
    <cellStyle name="Normal 26 3 2 2 4" xfId="35534"/>
    <cellStyle name="Normal 26 3 2 2 4 2" xfId="35535"/>
    <cellStyle name="Normal 26 3 2 2 4 3" xfId="35536"/>
    <cellStyle name="Normal 26 3 2 2 4 4" xfId="35537"/>
    <cellStyle name="Normal 26 3 2 2 5" xfId="35538"/>
    <cellStyle name="Normal 26 3 2 2 6" xfId="35539"/>
    <cellStyle name="Normal 26 3 2 2 7" xfId="35540"/>
    <cellStyle name="Normal 26 3 2 2 8" xfId="35541"/>
    <cellStyle name="Normal 26 3 2 3" xfId="35542"/>
    <cellStyle name="Normal 26 3 2 3 2" xfId="35543"/>
    <cellStyle name="Normal 26 3 2 3 2 2" xfId="35544"/>
    <cellStyle name="Normal 26 3 2 3 2 2 2" xfId="35545"/>
    <cellStyle name="Normal 26 3 2 3 2 2 3" xfId="35546"/>
    <cellStyle name="Normal 26 3 2 3 2 2 4" xfId="35547"/>
    <cellStyle name="Normal 26 3 2 3 2 3" xfId="35548"/>
    <cellStyle name="Normal 26 3 2 3 2 4" xfId="35549"/>
    <cellStyle name="Normal 26 3 2 3 2 5" xfId="35550"/>
    <cellStyle name="Normal 26 3 2 3 3" xfId="35551"/>
    <cellStyle name="Normal 26 3 2 3 3 2" xfId="35552"/>
    <cellStyle name="Normal 26 3 2 3 3 3" xfId="35553"/>
    <cellStyle name="Normal 26 3 2 3 3 4" xfId="35554"/>
    <cellStyle name="Normal 26 3 2 3 4" xfId="35555"/>
    <cellStyle name="Normal 26 3 2 3 5" xfId="35556"/>
    <cellStyle name="Normal 26 3 2 3 6" xfId="35557"/>
    <cellStyle name="Normal 26 3 2 4" xfId="35558"/>
    <cellStyle name="Normal 26 3 2 4 2" xfId="35559"/>
    <cellStyle name="Normal 26 3 2 4 2 2" xfId="35560"/>
    <cellStyle name="Normal 26 3 2 4 2 3" xfId="35561"/>
    <cellStyle name="Normal 26 3 2 4 2 4" xfId="35562"/>
    <cellStyle name="Normal 26 3 2 4 3" xfId="35563"/>
    <cellStyle name="Normal 26 3 2 4 4" xfId="35564"/>
    <cellStyle name="Normal 26 3 2 4 5" xfId="35565"/>
    <cellStyle name="Normal 26 3 2 4 6" xfId="35566"/>
    <cellStyle name="Normal 26 3 2 5" xfId="35567"/>
    <cellStyle name="Normal 26 3 2 5 2" xfId="35568"/>
    <cellStyle name="Normal 26 3 2 5 3" xfId="35569"/>
    <cellStyle name="Normal 26 3 2 5 4" xfId="35570"/>
    <cellStyle name="Normal 26 3 2 6" xfId="35571"/>
    <cellStyle name="Normal 26 3 2 7" xfId="35572"/>
    <cellStyle name="Normal 26 3 2 8" xfId="35573"/>
    <cellStyle name="Normal 26 3 2 9" xfId="35574"/>
    <cellStyle name="Normal 26 3 3" xfId="35575"/>
    <cellStyle name="Normal 26 3 3 2" xfId="35576"/>
    <cellStyle name="Normal 26 3 3 2 2" xfId="35577"/>
    <cellStyle name="Normal 26 3 3 2 2 2" xfId="35578"/>
    <cellStyle name="Normal 26 3 3 2 2 2 2" xfId="35579"/>
    <cellStyle name="Normal 26 3 3 2 2 2 3" xfId="35580"/>
    <cellStyle name="Normal 26 3 3 2 2 2 4" xfId="35581"/>
    <cellStyle name="Normal 26 3 3 2 2 3" xfId="35582"/>
    <cellStyle name="Normal 26 3 3 2 2 4" xfId="35583"/>
    <cellStyle name="Normal 26 3 3 2 2 5" xfId="35584"/>
    <cellStyle name="Normal 26 3 3 2 3" xfId="35585"/>
    <cellStyle name="Normal 26 3 3 2 3 2" xfId="35586"/>
    <cellStyle name="Normal 26 3 3 2 3 3" xfId="35587"/>
    <cellStyle name="Normal 26 3 3 2 3 4" xfId="35588"/>
    <cellStyle name="Normal 26 3 3 2 4" xfId="35589"/>
    <cellStyle name="Normal 26 3 3 2 5" xfId="35590"/>
    <cellStyle name="Normal 26 3 3 2 6" xfId="35591"/>
    <cellStyle name="Normal 26 3 3 3" xfId="35592"/>
    <cellStyle name="Normal 26 3 3 3 2" xfId="35593"/>
    <cellStyle name="Normal 26 3 3 3 2 2" xfId="35594"/>
    <cellStyle name="Normal 26 3 3 3 2 3" xfId="35595"/>
    <cellStyle name="Normal 26 3 3 3 2 4" xfId="35596"/>
    <cellStyle name="Normal 26 3 3 3 3" xfId="35597"/>
    <cellStyle name="Normal 26 3 3 3 4" xfId="35598"/>
    <cellStyle name="Normal 26 3 3 3 5" xfId="35599"/>
    <cellStyle name="Normal 26 3 3 3 6" xfId="35600"/>
    <cellStyle name="Normal 26 3 3 4" xfId="35601"/>
    <cellStyle name="Normal 26 3 3 4 2" xfId="35602"/>
    <cellStyle name="Normal 26 3 3 4 3" xfId="35603"/>
    <cellStyle name="Normal 26 3 3 4 4" xfId="35604"/>
    <cellStyle name="Normal 26 3 3 5" xfId="35605"/>
    <cellStyle name="Normal 26 3 3 6" xfId="35606"/>
    <cellStyle name="Normal 26 3 3 7" xfId="35607"/>
    <cellStyle name="Normal 26 3 3 8" xfId="35608"/>
    <cellStyle name="Normal 26 3 4" xfId="35609"/>
    <cellStyle name="Normal 26 3 4 2" xfId="35610"/>
    <cellStyle name="Normal 26 3 4 2 2" xfId="35611"/>
    <cellStyle name="Normal 26 3 4 2 2 2" xfId="35612"/>
    <cellStyle name="Normal 26 3 4 2 2 3" xfId="35613"/>
    <cellStyle name="Normal 26 3 4 2 2 4" xfId="35614"/>
    <cellStyle name="Normal 26 3 4 2 3" xfId="35615"/>
    <cellStyle name="Normal 26 3 4 2 4" xfId="35616"/>
    <cellStyle name="Normal 26 3 4 2 5" xfId="35617"/>
    <cellStyle name="Normal 26 3 4 2 6" xfId="35618"/>
    <cellStyle name="Normal 26 3 4 3" xfId="35619"/>
    <cellStyle name="Normal 26 3 4 3 2" xfId="35620"/>
    <cellStyle name="Normal 26 3 4 3 3" xfId="35621"/>
    <cellStyle name="Normal 26 3 4 3 4" xfId="35622"/>
    <cellStyle name="Normal 26 3 4 4" xfId="35623"/>
    <cellStyle name="Normal 26 3 4 5" xfId="35624"/>
    <cellStyle name="Normal 26 3 4 6" xfId="35625"/>
    <cellStyle name="Normal 26 3 4 7" xfId="35626"/>
    <cellStyle name="Normal 26 3 5" xfId="35627"/>
    <cellStyle name="Normal 26 3 5 2" xfId="35628"/>
    <cellStyle name="Normal 26 3 5 2 2" xfId="35629"/>
    <cellStyle name="Normal 26 3 5 2 2 2" xfId="35630"/>
    <cellStyle name="Normal 26 3 5 2 2 3" xfId="35631"/>
    <cellStyle name="Normal 26 3 5 2 2 4" xfId="35632"/>
    <cellStyle name="Normal 26 3 5 2 3" xfId="35633"/>
    <cellStyle name="Normal 26 3 5 2 4" xfId="35634"/>
    <cellStyle name="Normal 26 3 5 2 5" xfId="35635"/>
    <cellStyle name="Normal 26 3 5 3" xfId="35636"/>
    <cellStyle name="Normal 26 3 5 3 2" xfId="35637"/>
    <cellStyle name="Normal 26 3 5 3 3" xfId="35638"/>
    <cellStyle name="Normal 26 3 5 3 4" xfId="35639"/>
    <cellStyle name="Normal 26 3 5 4" xfId="35640"/>
    <cellStyle name="Normal 26 3 5 5" xfId="35641"/>
    <cellStyle name="Normal 26 3 5 6" xfId="35642"/>
    <cellStyle name="Normal 26 3 6" xfId="35643"/>
    <cellStyle name="Normal 26 3 6 2" xfId="35644"/>
    <cellStyle name="Normal 26 3 6 2 2" xfId="35645"/>
    <cellStyle name="Normal 26 3 6 2 3" xfId="35646"/>
    <cellStyle name="Normal 26 3 6 2 4" xfId="35647"/>
    <cellStyle name="Normal 26 3 6 3" xfId="35648"/>
    <cellStyle name="Normal 26 3 6 4" xfId="35649"/>
    <cellStyle name="Normal 26 3 6 5" xfId="35650"/>
    <cellStyle name="Normal 26 3 6 6" xfId="35651"/>
    <cellStyle name="Normal 26 3 7" xfId="35652"/>
    <cellStyle name="Normal 26 3 7 2" xfId="35653"/>
    <cellStyle name="Normal 26 3 7 3" xfId="35654"/>
    <cellStyle name="Normal 26 3 7 4" xfId="35655"/>
    <cellStyle name="Normal 26 3 8" xfId="35656"/>
    <cellStyle name="Normal 26 3 9" xfId="35657"/>
    <cellStyle name="Normal 26 4" xfId="35658"/>
    <cellStyle name="Normal 26 4 2" xfId="35659"/>
    <cellStyle name="Normal 26 4 2 2" xfId="35660"/>
    <cellStyle name="Normal 26 4 2 2 2" xfId="35661"/>
    <cellStyle name="Normal 26 4 2 2 2 2" xfId="35662"/>
    <cellStyle name="Normal 26 4 2 2 2 2 2" xfId="35663"/>
    <cellStyle name="Normal 26 4 2 2 2 2 3" xfId="35664"/>
    <cellStyle name="Normal 26 4 2 2 2 2 4" xfId="35665"/>
    <cellStyle name="Normal 26 4 2 2 2 3" xfId="35666"/>
    <cellStyle name="Normal 26 4 2 2 2 4" xfId="35667"/>
    <cellStyle name="Normal 26 4 2 2 2 5" xfId="35668"/>
    <cellStyle name="Normal 26 4 2 2 3" xfId="35669"/>
    <cellStyle name="Normal 26 4 2 2 3 2" xfId="35670"/>
    <cellStyle name="Normal 26 4 2 2 3 3" xfId="35671"/>
    <cellStyle name="Normal 26 4 2 2 3 4" xfId="35672"/>
    <cellStyle name="Normal 26 4 2 2 4" xfId="35673"/>
    <cellStyle name="Normal 26 4 2 2 5" xfId="35674"/>
    <cellStyle name="Normal 26 4 2 2 6" xfId="35675"/>
    <cellStyle name="Normal 26 4 2 3" xfId="35676"/>
    <cellStyle name="Normal 26 4 2 3 2" xfId="35677"/>
    <cellStyle name="Normal 26 4 2 3 2 2" xfId="35678"/>
    <cellStyle name="Normal 26 4 2 3 2 3" xfId="35679"/>
    <cellStyle name="Normal 26 4 2 3 2 4" xfId="35680"/>
    <cellStyle name="Normal 26 4 2 3 3" xfId="35681"/>
    <cellStyle name="Normal 26 4 2 3 4" xfId="35682"/>
    <cellStyle name="Normal 26 4 2 3 5" xfId="35683"/>
    <cellStyle name="Normal 26 4 2 3 6" xfId="35684"/>
    <cellStyle name="Normal 26 4 2 4" xfId="35685"/>
    <cellStyle name="Normal 26 4 2 4 2" xfId="35686"/>
    <cellStyle name="Normal 26 4 2 4 3" xfId="35687"/>
    <cellStyle name="Normal 26 4 2 4 4" xfId="35688"/>
    <cellStyle name="Normal 26 4 2 5" xfId="35689"/>
    <cellStyle name="Normal 26 4 2 6" xfId="35690"/>
    <cellStyle name="Normal 26 4 2 7" xfId="35691"/>
    <cellStyle name="Normal 26 4 2 8" xfId="35692"/>
    <cellStyle name="Normal 26 4 3" xfId="35693"/>
    <cellStyle name="Normal 26 4 3 2" xfId="35694"/>
    <cellStyle name="Normal 26 4 3 2 2" xfId="35695"/>
    <cellStyle name="Normal 26 4 3 2 2 2" xfId="35696"/>
    <cellStyle name="Normal 26 4 3 2 2 3" xfId="35697"/>
    <cellStyle name="Normal 26 4 3 2 2 4" xfId="35698"/>
    <cellStyle name="Normal 26 4 3 2 3" xfId="35699"/>
    <cellStyle name="Normal 26 4 3 2 4" xfId="35700"/>
    <cellStyle name="Normal 26 4 3 2 5" xfId="35701"/>
    <cellStyle name="Normal 26 4 3 3" xfId="35702"/>
    <cellStyle name="Normal 26 4 3 3 2" xfId="35703"/>
    <cellStyle name="Normal 26 4 3 3 3" xfId="35704"/>
    <cellStyle name="Normal 26 4 3 3 4" xfId="35705"/>
    <cellStyle name="Normal 26 4 3 4" xfId="35706"/>
    <cellStyle name="Normal 26 4 3 5" xfId="35707"/>
    <cellStyle name="Normal 26 4 3 6" xfId="35708"/>
    <cellStyle name="Normal 26 4 4" xfId="35709"/>
    <cellStyle name="Normal 26 4 4 2" xfId="35710"/>
    <cellStyle name="Normal 26 4 4 2 2" xfId="35711"/>
    <cellStyle name="Normal 26 4 4 2 3" xfId="35712"/>
    <cellStyle name="Normal 26 4 4 2 4" xfId="35713"/>
    <cellStyle name="Normal 26 4 4 3" xfId="35714"/>
    <cellStyle name="Normal 26 4 4 4" xfId="35715"/>
    <cellStyle name="Normal 26 4 4 5" xfId="35716"/>
    <cellStyle name="Normal 26 4 4 6" xfId="35717"/>
    <cellStyle name="Normal 26 4 5" xfId="35718"/>
    <cellStyle name="Normal 26 4 5 2" xfId="35719"/>
    <cellStyle name="Normal 26 4 5 3" xfId="35720"/>
    <cellStyle name="Normal 26 4 5 4" xfId="35721"/>
    <cellStyle name="Normal 26 4 6" xfId="35722"/>
    <cellStyle name="Normal 26 4 7" xfId="35723"/>
    <cellStyle name="Normal 26 4 8" xfId="35724"/>
    <cellStyle name="Normal 26 4 9" xfId="35725"/>
    <cellStyle name="Normal 26 5" xfId="35726"/>
    <cellStyle name="Normal 26 5 2" xfId="35727"/>
    <cellStyle name="Normal 26 5 2 2" xfId="35728"/>
    <cellStyle name="Normal 26 5 2 2 2" xfId="35729"/>
    <cellStyle name="Normal 26 5 2 2 2 2" xfId="35730"/>
    <cellStyle name="Normal 26 5 2 2 2 2 2" xfId="35731"/>
    <cellStyle name="Normal 26 5 2 2 2 2 3" xfId="35732"/>
    <cellStyle name="Normal 26 5 2 2 2 2 4" xfId="35733"/>
    <cellStyle name="Normal 26 5 2 2 2 3" xfId="35734"/>
    <cellStyle name="Normal 26 5 2 2 2 4" xfId="35735"/>
    <cellStyle name="Normal 26 5 2 2 2 5" xfId="35736"/>
    <cellStyle name="Normal 26 5 2 2 3" xfId="35737"/>
    <cellStyle name="Normal 26 5 2 2 3 2" xfId="35738"/>
    <cellStyle name="Normal 26 5 2 2 3 3" xfId="35739"/>
    <cellStyle name="Normal 26 5 2 2 3 4" xfId="35740"/>
    <cellStyle name="Normal 26 5 2 2 4" xfId="35741"/>
    <cellStyle name="Normal 26 5 2 2 5" xfId="35742"/>
    <cellStyle name="Normal 26 5 2 2 6" xfId="35743"/>
    <cellStyle name="Normal 26 5 2 3" xfId="35744"/>
    <cellStyle name="Normal 26 5 2 3 2" xfId="35745"/>
    <cellStyle name="Normal 26 5 2 3 2 2" xfId="35746"/>
    <cellStyle name="Normal 26 5 2 3 2 3" xfId="35747"/>
    <cellStyle name="Normal 26 5 2 3 2 4" xfId="35748"/>
    <cellStyle name="Normal 26 5 2 3 3" xfId="35749"/>
    <cellStyle name="Normal 26 5 2 3 4" xfId="35750"/>
    <cellStyle name="Normal 26 5 2 3 5" xfId="35751"/>
    <cellStyle name="Normal 26 5 2 3 6" xfId="35752"/>
    <cellStyle name="Normal 26 5 2 4" xfId="35753"/>
    <cellStyle name="Normal 26 5 2 4 2" xfId="35754"/>
    <cellStyle name="Normal 26 5 2 4 3" xfId="35755"/>
    <cellStyle name="Normal 26 5 2 4 4" xfId="35756"/>
    <cellStyle name="Normal 26 5 2 5" xfId="35757"/>
    <cellStyle name="Normal 26 5 2 6" xfId="35758"/>
    <cellStyle name="Normal 26 5 2 7" xfId="35759"/>
    <cellStyle name="Normal 26 5 2 8" xfId="35760"/>
    <cellStyle name="Normal 26 5 3" xfId="35761"/>
    <cellStyle name="Normal 26 5 3 2" xfId="35762"/>
    <cellStyle name="Normal 26 5 3 2 2" xfId="35763"/>
    <cellStyle name="Normal 26 5 3 2 2 2" xfId="35764"/>
    <cellStyle name="Normal 26 5 3 2 2 3" xfId="35765"/>
    <cellStyle name="Normal 26 5 3 2 2 4" xfId="35766"/>
    <cellStyle name="Normal 26 5 3 2 3" xfId="35767"/>
    <cellStyle name="Normal 26 5 3 2 4" xfId="35768"/>
    <cellStyle name="Normal 26 5 3 2 5" xfId="35769"/>
    <cellStyle name="Normal 26 5 3 3" xfId="35770"/>
    <cellStyle name="Normal 26 5 3 3 2" xfId="35771"/>
    <cellStyle name="Normal 26 5 3 3 3" xfId="35772"/>
    <cellStyle name="Normal 26 5 3 3 4" xfId="35773"/>
    <cellStyle name="Normal 26 5 3 4" xfId="35774"/>
    <cellStyle name="Normal 26 5 3 5" xfId="35775"/>
    <cellStyle name="Normal 26 5 3 6" xfId="35776"/>
    <cellStyle name="Normal 26 5 4" xfId="35777"/>
    <cellStyle name="Normal 26 5 4 2" xfId="35778"/>
    <cellStyle name="Normal 26 5 4 2 2" xfId="35779"/>
    <cellStyle name="Normal 26 5 4 2 3" xfId="35780"/>
    <cellStyle name="Normal 26 5 4 2 4" xfId="35781"/>
    <cellStyle name="Normal 26 5 4 3" xfId="35782"/>
    <cellStyle name="Normal 26 5 4 4" xfId="35783"/>
    <cellStyle name="Normal 26 5 4 5" xfId="35784"/>
    <cellStyle name="Normal 26 5 4 6" xfId="35785"/>
    <cellStyle name="Normal 26 5 5" xfId="35786"/>
    <cellStyle name="Normal 26 5 5 2" xfId="35787"/>
    <cellStyle name="Normal 26 5 5 3" xfId="35788"/>
    <cellStyle name="Normal 26 5 5 4" xfId="35789"/>
    <cellStyle name="Normal 26 5 6" xfId="35790"/>
    <cellStyle name="Normal 26 5 7" xfId="35791"/>
    <cellStyle name="Normal 26 5 8" xfId="35792"/>
    <cellStyle name="Normal 26 5 9" xfId="35793"/>
    <cellStyle name="Normal 26 6" xfId="35794"/>
    <cellStyle name="Normal 26 6 2" xfId="35795"/>
    <cellStyle name="Normal 26 6 2 2" xfId="35796"/>
    <cellStyle name="Normal 26 6 2 2 2" xfId="35797"/>
    <cellStyle name="Normal 26 6 2 2 2 2" xfId="35798"/>
    <cellStyle name="Normal 26 6 2 2 2 2 2" xfId="35799"/>
    <cellStyle name="Normal 26 6 2 2 2 2 3" xfId="35800"/>
    <cellStyle name="Normal 26 6 2 2 2 2 4" xfId="35801"/>
    <cellStyle name="Normal 26 6 2 2 2 3" xfId="35802"/>
    <cellStyle name="Normal 26 6 2 2 2 4" xfId="35803"/>
    <cellStyle name="Normal 26 6 2 2 2 5" xfId="35804"/>
    <cellStyle name="Normal 26 6 2 2 3" xfId="35805"/>
    <cellStyle name="Normal 26 6 2 2 3 2" xfId="35806"/>
    <cellStyle name="Normal 26 6 2 2 3 3" xfId="35807"/>
    <cellStyle name="Normal 26 6 2 2 3 4" xfId="35808"/>
    <cellStyle name="Normal 26 6 2 2 4" xfId="35809"/>
    <cellStyle name="Normal 26 6 2 2 5" xfId="35810"/>
    <cellStyle name="Normal 26 6 2 2 6" xfId="35811"/>
    <cellStyle name="Normal 26 6 2 3" xfId="35812"/>
    <cellStyle name="Normal 26 6 2 3 2" xfId="35813"/>
    <cellStyle name="Normal 26 6 2 3 2 2" xfId="35814"/>
    <cellStyle name="Normal 26 6 2 3 2 3" xfId="35815"/>
    <cellStyle name="Normal 26 6 2 3 2 4" xfId="35816"/>
    <cellStyle name="Normal 26 6 2 3 3" xfId="35817"/>
    <cellStyle name="Normal 26 6 2 3 4" xfId="35818"/>
    <cellStyle name="Normal 26 6 2 3 5" xfId="35819"/>
    <cellStyle name="Normal 26 6 2 3 6" xfId="35820"/>
    <cellStyle name="Normal 26 6 2 4" xfId="35821"/>
    <cellStyle name="Normal 26 6 2 4 2" xfId="35822"/>
    <cellStyle name="Normal 26 6 2 4 3" xfId="35823"/>
    <cellStyle name="Normal 26 6 2 4 4" xfId="35824"/>
    <cellStyle name="Normal 26 6 2 5" xfId="35825"/>
    <cellStyle name="Normal 26 6 2 6" xfId="35826"/>
    <cellStyle name="Normal 26 6 2 7" xfId="35827"/>
    <cellStyle name="Normal 26 6 2 8" xfId="35828"/>
    <cellStyle name="Normal 26 6 3" xfId="35829"/>
    <cellStyle name="Normal 26 6 3 2" xfId="35830"/>
    <cellStyle name="Normal 26 6 3 2 2" xfId="35831"/>
    <cellStyle name="Normal 26 6 3 2 2 2" xfId="35832"/>
    <cellStyle name="Normal 26 6 3 2 2 3" xfId="35833"/>
    <cellStyle name="Normal 26 6 3 2 2 4" xfId="35834"/>
    <cellStyle name="Normal 26 6 3 2 3" xfId="35835"/>
    <cellStyle name="Normal 26 6 3 2 4" xfId="35836"/>
    <cellStyle name="Normal 26 6 3 2 5" xfId="35837"/>
    <cellStyle name="Normal 26 6 3 3" xfId="35838"/>
    <cellStyle name="Normal 26 6 3 3 2" xfId="35839"/>
    <cellStyle name="Normal 26 6 3 3 3" xfId="35840"/>
    <cellStyle name="Normal 26 6 3 3 4" xfId="35841"/>
    <cellStyle name="Normal 26 6 3 4" xfId="35842"/>
    <cellStyle name="Normal 26 6 3 5" xfId="35843"/>
    <cellStyle name="Normal 26 6 3 6" xfId="35844"/>
    <cellStyle name="Normal 26 6 4" xfId="35845"/>
    <cellStyle name="Normal 26 6 4 2" xfId="35846"/>
    <cellStyle name="Normal 26 6 4 2 2" xfId="35847"/>
    <cellStyle name="Normal 26 6 4 2 3" xfId="35848"/>
    <cellStyle name="Normal 26 6 4 2 4" xfId="35849"/>
    <cellStyle name="Normal 26 6 4 3" xfId="35850"/>
    <cellStyle name="Normal 26 6 4 4" xfId="35851"/>
    <cellStyle name="Normal 26 6 4 5" xfId="35852"/>
    <cellStyle name="Normal 26 6 4 6" xfId="35853"/>
    <cellStyle name="Normal 26 6 5" xfId="35854"/>
    <cellStyle name="Normal 26 6 5 2" xfId="35855"/>
    <cellStyle name="Normal 26 6 5 3" xfId="35856"/>
    <cellStyle name="Normal 26 6 5 4" xfId="35857"/>
    <cellStyle name="Normal 26 6 6" xfId="35858"/>
    <cellStyle name="Normal 26 6 7" xfId="35859"/>
    <cellStyle name="Normal 26 6 8" xfId="35860"/>
    <cellStyle name="Normal 26 6 9" xfId="35861"/>
    <cellStyle name="Normal 26 7" xfId="35862"/>
    <cellStyle name="Normal 26 7 2" xfId="35863"/>
    <cellStyle name="Normal 26 7 2 2" xfId="35864"/>
    <cellStyle name="Normal 26 7 2 2 2" xfId="35865"/>
    <cellStyle name="Normal 26 7 2 2 2 2" xfId="35866"/>
    <cellStyle name="Normal 26 7 2 2 2 2 2" xfId="35867"/>
    <cellStyle name="Normal 26 7 2 2 2 2 3" xfId="35868"/>
    <cellStyle name="Normal 26 7 2 2 2 2 4" xfId="35869"/>
    <cellStyle name="Normal 26 7 2 2 2 3" xfId="35870"/>
    <cellStyle name="Normal 26 7 2 2 2 4" xfId="35871"/>
    <cellStyle name="Normal 26 7 2 2 2 5" xfId="35872"/>
    <cellStyle name="Normal 26 7 2 2 3" xfId="35873"/>
    <cellStyle name="Normal 26 7 2 2 3 2" xfId="35874"/>
    <cellStyle name="Normal 26 7 2 2 3 3" xfId="35875"/>
    <cellStyle name="Normal 26 7 2 2 3 4" xfId="35876"/>
    <cellStyle name="Normal 26 7 2 2 4" xfId="35877"/>
    <cellStyle name="Normal 26 7 2 2 5" xfId="35878"/>
    <cellStyle name="Normal 26 7 2 2 6" xfId="35879"/>
    <cellStyle name="Normal 26 7 2 3" xfId="35880"/>
    <cellStyle name="Normal 26 7 2 3 2" xfId="35881"/>
    <cellStyle name="Normal 26 7 2 3 2 2" xfId="35882"/>
    <cellStyle name="Normal 26 7 2 3 2 3" xfId="35883"/>
    <cellStyle name="Normal 26 7 2 3 2 4" xfId="35884"/>
    <cellStyle name="Normal 26 7 2 3 3" xfId="35885"/>
    <cellStyle name="Normal 26 7 2 3 4" xfId="35886"/>
    <cellStyle name="Normal 26 7 2 3 5" xfId="35887"/>
    <cellStyle name="Normal 26 7 2 3 6" xfId="35888"/>
    <cellStyle name="Normal 26 7 2 4" xfId="35889"/>
    <cellStyle name="Normal 26 7 2 4 2" xfId="35890"/>
    <cellStyle name="Normal 26 7 2 4 3" xfId="35891"/>
    <cellStyle name="Normal 26 7 2 4 4" xfId="35892"/>
    <cellStyle name="Normal 26 7 2 5" xfId="35893"/>
    <cellStyle name="Normal 26 7 2 6" xfId="35894"/>
    <cellStyle name="Normal 26 7 2 7" xfId="35895"/>
    <cellStyle name="Normal 26 7 2 8" xfId="35896"/>
    <cellStyle name="Normal 26 7 3" xfId="35897"/>
    <cellStyle name="Normal 26 7 3 2" xfId="35898"/>
    <cellStyle name="Normal 26 7 3 2 2" xfId="35899"/>
    <cellStyle name="Normal 26 7 3 2 2 2" xfId="35900"/>
    <cellStyle name="Normal 26 7 3 2 2 3" xfId="35901"/>
    <cellStyle name="Normal 26 7 3 2 2 4" xfId="35902"/>
    <cellStyle name="Normal 26 7 3 2 3" xfId="35903"/>
    <cellStyle name="Normal 26 7 3 2 4" xfId="35904"/>
    <cellStyle name="Normal 26 7 3 2 5" xfId="35905"/>
    <cellStyle name="Normal 26 7 3 3" xfId="35906"/>
    <cellStyle name="Normal 26 7 3 3 2" xfId="35907"/>
    <cellStyle name="Normal 26 7 3 3 3" xfId="35908"/>
    <cellStyle name="Normal 26 7 3 3 4" xfId="35909"/>
    <cellStyle name="Normal 26 7 3 4" xfId="35910"/>
    <cellStyle name="Normal 26 7 3 5" xfId="35911"/>
    <cellStyle name="Normal 26 7 3 6" xfId="35912"/>
    <cellStyle name="Normal 26 7 4" xfId="35913"/>
    <cellStyle name="Normal 26 7 4 2" xfId="35914"/>
    <cellStyle name="Normal 26 7 4 2 2" xfId="35915"/>
    <cellStyle name="Normal 26 7 4 2 3" xfId="35916"/>
    <cellStyle name="Normal 26 7 4 2 4" xfId="35917"/>
    <cellStyle name="Normal 26 7 4 3" xfId="35918"/>
    <cellStyle name="Normal 26 7 4 4" xfId="35919"/>
    <cellStyle name="Normal 26 7 4 5" xfId="35920"/>
    <cellStyle name="Normal 26 7 4 6" xfId="35921"/>
    <cellStyle name="Normal 26 7 5" xfId="35922"/>
    <cellStyle name="Normal 26 7 5 2" xfId="35923"/>
    <cellStyle name="Normal 26 7 5 3" xfId="35924"/>
    <cellStyle name="Normal 26 7 5 4" xfId="35925"/>
    <cellStyle name="Normal 26 7 6" xfId="35926"/>
    <cellStyle name="Normal 26 7 7" xfId="35927"/>
    <cellStyle name="Normal 26 7 8" xfId="35928"/>
    <cellStyle name="Normal 26 7 9" xfId="35929"/>
    <cellStyle name="Normal 26 8" xfId="35930"/>
    <cellStyle name="Normal 26 8 2" xfId="35931"/>
    <cellStyle name="Normal 26 8 2 2" xfId="35932"/>
    <cellStyle name="Normal 26 8 2 2 2" xfId="35933"/>
    <cellStyle name="Normal 26 8 2 2 2 2" xfId="35934"/>
    <cellStyle name="Normal 26 8 2 2 2 3" xfId="35935"/>
    <cellStyle name="Normal 26 8 2 2 2 4" xfId="35936"/>
    <cellStyle name="Normal 26 8 2 2 3" xfId="35937"/>
    <cellStyle name="Normal 26 8 2 2 4" xfId="35938"/>
    <cellStyle name="Normal 26 8 2 2 5" xfId="35939"/>
    <cellStyle name="Normal 26 8 2 3" xfId="35940"/>
    <cellStyle name="Normal 26 8 2 3 2" xfId="35941"/>
    <cellStyle name="Normal 26 8 2 3 3" xfId="35942"/>
    <cellStyle name="Normal 26 8 2 3 4" xfId="35943"/>
    <cellStyle name="Normal 26 8 2 4" xfId="35944"/>
    <cellStyle name="Normal 26 8 2 5" xfId="35945"/>
    <cellStyle name="Normal 26 8 2 6" xfId="35946"/>
    <cellStyle name="Normal 26 8 3" xfId="35947"/>
    <cellStyle name="Normal 26 8 3 2" xfId="35948"/>
    <cellStyle name="Normal 26 8 3 2 2" xfId="35949"/>
    <cellStyle name="Normal 26 8 3 2 3" xfId="35950"/>
    <cellStyle name="Normal 26 8 3 2 4" xfId="35951"/>
    <cellStyle name="Normal 26 8 3 3" xfId="35952"/>
    <cellStyle name="Normal 26 8 3 4" xfId="35953"/>
    <cellStyle name="Normal 26 8 3 5" xfId="35954"/>
    <cellStyle name="Normal 26 8 3 6" xfId="35955"/>
    <cellStyle name="Normal 26 8 4" xfId="35956"/>
    <cellStyle name="Normal 26 8 4 2" xfId="35957"/>
    <cellStyle name="Normal 26 8 4 3" xfId="35958"/>
    <cellStyle name="Normal 26 8 4 4" xfId="35959"/>
    <cellStyle name="Normal 26 8 5" xfId="35960"/>
    <cellStyle name="Normal 26 8 6" xfId="35961"/>
    <cellStyle name="Normal 26 8 7" xfId="35962"/>
    <cellStyle name="Normal 26 8 8" xfId="35963"/>
    <cellStyle name="Normal 26 9" xfId="35964"/>
    <cellStyle name="Normal 26 9 2" xfId="35965"/>
    <cellStyle name="Normal 26 9 2 2" xfId="35966"/>
    <cellStyle name="Normal 26 9 2 2 2" xfId="35967"/>
    <cellStyle name="Normal 26 9 2 2 3" xfId="35968"/>
    <cellStyle name="Normal 26 9 2 2 4" xfId="35969"/>
    <cellStyle name="Normal 26 9 2 3" xfId="35970"/>
    <cellStyle name="Normal 26 9 2 4" xfId="35971"/>
    <cellStyle name="Normal 26 9 2 5" xfId="35972"/>
    <cellStyle name="Normal 26 9 2 6" xfId="35973"/>
    <cellStyle name="Normal 26 9 3" xfId="35974"/>
    <cellStyle name="Normal 26 9 3 2" xfId="35975"/>
    <cellStyle name="Normal 26 9 3 3" xfId="35976"/>
    <cellStyle name="Normal 26 9 3 4" xfId="35977"/>
    <cellStyle name="Normal 26 9 4" xfId="35978"/>
    <cellStyle name="Normal 26 9 5" xfId="35979"/>
    <cellStyle name="Normal 26 9 6" xfId="35980"/>
    <cellStyle name="Normal 26 9 7" xfId="35981"/>
    <cellStyle name="Normal 260" xfId="62726"/>
    <cellStyle name="Normal 2600" xfId="62727"/>
    <cellStyle name="Normal 2601" xfId="62728"/>
    <cellStyle name="Normal 2602" xfId="62729"/>
    <cellStyle name="Normal 2603" xfId="62730"/>
    <cellStyle name="Normal 2604" xfId="62731"/>
    <cellStyle name="Normal 2605" xfId="62732"/>
    <cellStyle name="Normal 2606" xfId="62733"/>
    <cellStyle name="Normal 2607" xfId="62734"/>
    <cellStyle name="Normal 2608" xfId="62735"/>
    <cellStyle name="Normal 2609" xfId="62736"/>
    <cellStyle name="Normal 261" xfId="62737"/>
    <cellStyle name="Normal 2610" xfId="62738"/>
    <cellStyle name="Normal 2611" xfId="62739"/>
    <cellStyle name="Normal 2612" xfId="62740"/>
    <cellStyle name="Normal 2613" xfId="62741"/>
    <cellStyle name="Normal 2614" xfId="62742"/>
    <cellStyle name="Normal 2615" xfId="62743"/>
    <cellStyle name="Normal 2616" xfId="62744"/>
    <cellStyle name="Normal 2617" xfId="62745"/>
    <cellStyle name="Normal 2618" xfId="62746"/>
    <cellStyle name="Normal 2619" xfId="62747"/>
    <cellStyle name="Normal 262" xfId="62748"/>
    <cellStyle name="Normal 2620" xfId="62749"/>
    <cellStyle name="Normal 2621" xfId="62750"/>
    <cellStyle name="Normal 2622" xfId="62751"/>
    <cellStyle name="Normal 2623" xfId="62752"/>
    <cellStyle name="Normal 2624" xfId="62753"/>
    <cellStyle name="Normal 2625" xfId="62754"/>
    <cellStyle name="Normal 2626" xfId="62755"/>
    <cellStyle name="Normal 2627" xfId="62756"/>
    <cellStyle name="Normal 2628" xfId="62757"/>
    <cellStyle name="Normal 2629" xfId="62758"/>
    <cellStyle name="Normal 263" xfId="62759"/>
    <cellStyle name="Normal 2630" xfId="62760"/>
    <cellStyle name="Normal 2631" xfId="62761"/>
    <cellStyle name="Normal 2632" xfId="62762"/>
    <cellStyle name="Normal 2633" xfId="62763"/>
    <cellStyle name="Normal 2634" xfId="62764"/>
    <cellStyle name="Normal 2635" xfId="62765"/>
    <cellStyle name="Normal 2636" xfId="62766"/>
    <cellStyle name="Normal 2637" xfId="62767"/>
    <cellStyle name="Normal 2638" xfId="62768"/>
    <cellStyle name="Normal 2639" xfId="62769"/>
    <cellStyle name="Normal 264" xfId="62770"/>
    <cellStyle name="Normal 2640" xfId="62771"/>
    <cellStyle name="Normal 2641" xfId="62772"/>
    <cellStyle name="Normal 2642" xfId="62773"/>
    <cellStyle name="Normal 2643" xfId="62774"/>
    <cellStyle name="Normal 2644" xfId="62775"/>
    <cellStyle name="Normal 2645" xfId="62776"/>
    <cellStyle name="Normal 2646" xfId="62777"/>
    <cellStyle name="Normal 2647" xfId="62778"/>
    <cellStyle name="Normal 2648" xfId="62779"/>
    <cellStyle name="Normal 2649" xfId="62780"/>
    <cellStyle name="Normal 265" xfId="62781"/>
    <cellStyle name="Normal 2650" xfId="62782"/>
    <cellStyle name="Normal 2651" xfId="62783"/>
    <cellStyle name="Normal 2652" xfId="62784"/>
    <cellStyle name="Normal 2653" xfId="62785"/>
    <cellStyle name="Normal 2654" xfId="62786"/>
    <cellStyle name="Normal 2655" xfId="62787"/>
    <cellStyle name="Normal 2656" xfId="62788"/>
    <cellStyle name="Normal 2657" xfId="62789"/>
    <cellStyle name="Normal 2658" xfId="62790"/>
    <cellStyle name="Normal 2659" xfId="62791"/>
    <cellStyle name="Normal 266" xfId="62792"/>
    <cellStyle name="Normal 2660" xfId="62793"/>
    <cellStyle name="Normal 2661" xfId="62794"/>
    <cellStyle name="Normal 2662" xfId="62795"/>
    <cellStyle name="Normal 2663" xfId="62796"/>
    <cellStyle name="Normal 2664" xfId="62797"/>
    <cellStyle name="Normal 2665" xfId="62798"/>
    <cellStyle name="Normal 2666" xfId="62799"/>
    <cellStyle name="Normal 2667" xfId="62800"/>
    <cellStyle name="Normal 2668" xfId="62801"/>
    <cellStyle name="Normal 2669" xfId="62802"/>
    <cellStyle name="Normal 267" xfId="62803"/>
    <cellStyle name="Normal 2670" xfId="62804"/>
    <cellStyle name="Normal 2671" xfId="62805"/>
    <cellStyle name="Normal 2672" xfId="62806"/>
    <cellStyle name="Normal 2673" xfId="62807"/>
    <cellStyle name="Normal 2674" xfId="62808"/>
    <cellStyle name="Normal 2675" xfId="62809"/>
    <cellStyle name="Normal 2676" xfId="62810"/>
    <cellStyle name="Normal 2677" xfId="62811"/>
    <cellStyle name="Normal 2678" xfId="62812"/>
    <cellStyle name="Normal 2679" xfId="62813"/>
    <cellStyle name="Normal 268" xfId="62814"/>
    <cellStyle name="Normal 2680" xfId="62815"/>
    <cellStyle name="Normal 2681" xfId="62816"/>
    <cellStyle name="Normal 2682" xfId="62817"/>
    <cellStyle name="Normal 2683" xfId="62818"/>
    <cellStyle name="Normal 2684" xfId="62819"/>
    <cellStyle name="Normal 2685" xfId="62820"/>
    <cellStyle name="Normal 2686" xfId="62821"/>
    <cellStyle name="Normal 2687" xfId="62822"/>
    <cellStyle name="Normal 2688" xfId="62823"/>
    <cellStyle name="Normal 2689" xfId="62824"/>
    <cellStyle name="Normal 269" xfId="62825"/>
    <cellStyle name="Normal 2690" xfId="62826"/>
    <cellStyle name="Normal 2691" xfId="62827"/>
    <cellStyle name="Normal 2692" xfId="62828"/>
    <cellStyle name="Normal 2693" xfId="62829"/>
    <cellStyle name="Normal 2694" xfId="62830"/>
    <cellStyle name="Normal 2695" xfId="62831"/>
    <cellStyle name="Normal 2696" xfId="62832"/>
    <cellStyle name="Normal 2697" xfId="62833"/>
    <cellStyle name="Normal 2698" xfId="62834"/>
    <cellStyle name="Normal 2699" xfId="62835"/>
    <cellStyle name="Normal 27" xfId="35982"/>
    <cellStyle name="Normal 27 10" xfId="35983"/>
    <cellStyle name="Normal 27 10 2" xfId="35984"/>
    <cellStyle name="Normal 27 10 2 2" xfId="35985"/>
    <cellStyle name="Normal 27 10 2 2 2" xfId="35986"/>
    <cellStyle name="Normal 27 10 2 2 3" xfId="35987"/>
    <cellStyle name="Normal 27 10 2 2 4" xfId="35988"/>
    <cellStyle name="Normal 27 10 2 3" xfId="35989"/>
    <cellStyle name="Normal 27 10 2 4" xfId="35990"/>
    <cellStyle name="Normal 27 10 2 5" xfId="35991"/>
    <cellStyle name="Normal 27 10 3" xfId="35992"/>
    <cellStyle name="Normal 27 10 3 2" xfId="35993"/>
    <cellStyle name="Normal 27 10 3 3" xfId="35994"/>
    <cellStyle name="Normal 27 10 3 4" xfId="35995"/>
    <cellStyle name="Normal 27 10 4" xfId="35996"/>
    <cellStyle name="Normal 27 10 5" xfId="35997"/>
    <cellStyle name="Normal 27 10 6" xfId="35998"/>
    <cellStyle name="Normal 27 11" xfId="35999"/>
    <cellStyle name="Normal 27 11 2" xfId="36000"/>
    <cellStyle name="Normal 27 11 2 2" xfId="36001"/>
    <cellStyle name="Normal 27 11 2 3" xfId="36002"/>
    <cellStyle name="Normal 27 11 2 4" xfId="36003"/>
    <cellStyle name="Normal 27 11 3" xfId="36004"/>
    <cellStyle name="Normal 27 11 4" xfId="36005"/>
    <cellStyle name="Normal 27 11 5" xfId="36006"/>
    <cellStyle name="Normal 27 11 6" xfId="36007"/>
    <cellStyle name="Normal 27 12" xfId="36008"/>
    <cellStyle name="Normal 27 12 2" xfId="36009"/>
    <cellStyle name="Normal 27 12 3" xfId="36010"/>
    <cellStyle name="Normal 27 12 4" xfId="36011"/>
    <cellStyle name="Normal 27 13" xfId="36012"/>
    <cellStyle name="Normal 27 14" xfId="36013"/>
    <cellStyle name="Normal 27 15" xfId="36014"/>
    <cellStyle name="Normal 27 16" xfId="36015"/>
    <cellStyle name="Normal 27 2" xfId="36016"/>
    <cellStyle name="Normal 27 2 10" xfId="36017"/>
    <cellStyle name="Normal 27 2 11" xfId="36018"/>
    <cellStyle name="Normal 27 2 12" xfId="36019"/>
    <cellStyle name="Normal 27 2 2" xfId="36020"/>
    <cellStyle name="Normal 27 2 2 10" xfId="36021"/>
    <cellStyle name="Normal 27 2 2 11" xfId="36022"/>
    <cellStyle name="Normal 27 2 2 2" xfId="36023"/>
    <cellStyle name="Normal 27 2 2 2 2" xfId="36024"/>
    <cellStyle name="Normal 27 2 2 2 2 2" xfId="36025"/>
    <cellStyle name="Normal 27 2 2 2 2 2 2" xfId="36026"/>
    <cellStyle name="Normal 27 2 2 2 2 2 2 2" xfId="36027"/>
    <cellStyle name="Normal 27 2 2 2 2 2 2 2 2" xfId="36028"/>
    <cellStyle name="Normal 27 2 2 2 2 2 2 2 3" xfId="36029"/>
    <cellStyle name="Normal 27 2 2 2 2 2 2 2 4" xfId="36030"/>
    <cellStyle name="Normal 27 2 2 2 2 2 2 3" xfId="36031"/>
    <cellStyle name="Normal 27 2 2 2 2 2 2 4" xfId="36032"/>
    <cellStyle name="Normal 27 2 2 2 2 2 2 5" xfId="36033"/>
    <cellStyle name="Normal 27 2 2 2 2 2 3" xfId="36034"/>
    <cellStyle name="Normal 27 2 2 2 2 2 3 2" xfId="36035"/>
    <cellStyle name="Normal 27 2 2 2 2 2 3 3" xfId="36036"/>
    <cellStyle name="Normal 27 2 2 2 2 2 3 4" xfId="36037"/>
    <cellStyle name="Normal 27 2 2 2 2 2 4" xfId="36038"/>
    <cellStyle name="Normal 27 2 2 2 2 2 5" xfId="36039"/>
    <cellStyle name="Normal 27 2 2 2 2 2 6" xfId="36040"/>
    <cellStyle name="Normal 27 2 2 2 2 3" xfId="36041"/>
    <cellStyle name="Normal 27 2 2 2 2 3 2" xfId="36042"/>
    <cellStyle name="Normal 27 2 2 2 2 3 2 2" xfId="36043"/>
    <cellStyle name="Normal 27 2 2 2 2 3 2 3" xfId="36044"/>
    <cellStyle name="Normal 27 2 2 2 2 3 2 4" xfId="36045"/>
    <cellStyle name="Normal 27 2 2 2 2 3 3" xfId="36046"/>
    <cellStyle name="Normal 27 2 2 2 2 3 4" xfId="36047"/>
    <cellStyle name="Normal 27 2 2 2 2 3 5" xfId="36048"/>
    <cellStyle name="Normal 27 2 2 2 2 3 6" xfId="36049"/>
    <cellStyle name="Normal 27 2 2 2 2 4" xfId="36050"/>
    <cellStyle name="Normal 27 2 2 2 2 4 2" xfId="36051"/>
    <cellStyle name="Normal 27 2 2 2 2 4 3" xfId="36052"/>
    <cellStyle name="Normal 27 2 2 2 2 4 4" xfId="36053"/>
    <cellStyle name="Normal 27 2 2 2 2 5" xfId="36054"/>
    <cellStyle name="Normal 27 2 2 2 2 6" xfId="36055"/>
    <cellStyle name="Normal 27 2 2 2 2 7" xfId="36056"/>
    <cellStyle name="Normal 27 2 2 2 2 8" xfId="36057"/>
    <cellStyle name="Normal 27 2 2 2 3" xfId="36058"/>
    <cellStyle name="Normal 27 2 2 2 3 2" xfId="36059"/>
    <cellStyle name="Normal 27 2 2 2 3 2 2" xfId="36060"/>
    <cellStyle name="Normal 27 2 2 2 3 2 2 2" xfId="36061"/>
    <cellStyle name="Normal 27 2 2 2 3 2 2 3" xfId="36062"/>
    <cellStyle name="Normal 27 2 2 2 3 2 2 4" xfId="36063"/>
    <cellStyle name="Normal 27 2 2 2 3 2 3" xfId="36064"/>
    <cellStyle name="Normal 27 2 2 2 3 2 4" xfId="36065"/>
    <cellStyle name="Normal 27 2 2 2 3 2 5" xfId="36066"/>
    <cellStyle name="Normal 27 2 2 2 3 3" xfId="36067"/>
    <cellStyle name="Normal 27 2 2 2 3 3 2" xfId="36068"/>
    <cellStyle name="Normal 27 2 2 2 3 3 3" xfId="36069"/>
    <cellStyle name="Normal 27 2 2 2 3 3 4" xfId="36070"/>
    <cellStyle name="Normal 27 2 2 2 3 4" xfId="36071"/>
    <cellStyle name="Normal 27 2 2 2 3 5" xfId="36072"/>
    <cellStyle name="Normal 27 2 2 2 3 6" xfId="36073"/>
    <cellStyle name="Normal 27 2 2 2 4" xfId="36074"/>
    <cellStyle name="Normal 27 2 2 2 4 2" xfId="36075"/>
    <cellStyle name="Normal 27 2 2 2 4 2 2" xfId="36076"/>
    <cellStyle name="Normal 27 2 2 2 4 2 3" xfId="36077"/>
    <cellStyle name="Normal 27 2 2 2 4 2 4" xfId="36078"/>
    <cellStyle name="Normal 27 2 2 2 4 3" xfId="36079"/>
    <cellStyle name="Normal 27 2 2 2 4 4" xfId="36080"/>
    <cellStyle name="Normal 27 2 2 2 4 5" xfId="36081"/>
    <cellStyle name="Normal 27 2 2 2 4 6" xfId="36082"/>
    <cellStyle name="Normal 27 2 2 2 5" xfId="36083"/>
    <cellStyle name="Normal 27 2 2 2 5 2" xfId="36084"/>
    <cellStyle name="Normal 27 2 2 2 5 3" xfId="36085"/>
    <cellStyle name="Normal 27 2 2 2 5 4" xfId="36086"/>
    <cellStyle name="Normal 27 2 2 2 6" xfId="36087"/>
    <cellStyle name="Normal 27 2 2 2 7" xfId="36088"/>
    <cellStyle name="Normal 27 2 2 2 8" xfId="36089"/>
    <cellStyle name="Normal 27 2 2 2 9" xfId="36090"/>
    <cellStyle name="Normal 27 2 2 3" xfId="36091"/>
    <cellStyle name="Normal 27 2 2 3 2" xfId="36092"/>
    <cellStyle name="Normal 27 2 2 3 2 2" xfId="36093"/>
    <cellStyle name="Normal 27 2 2 3 2 2 2" xfId="36094"/>
    <cellStyle name="Normal 27 2 2 3 2 2 2 2" xfId="36095"/>
    <cellStyle name="Normal 27 2 2 3 2 2 2 3" xfId="36096"/>
    <cellStyle name="Normal 27 2 2 3 2 2 2 4" xfId="36097"/>
    <cellStyle name="Normal 27 2 2 3 2 2 3" xfId="36098"/>
    <cellStyle name="Normal 27 2 2 3 2 2 4" xfId="36099"/>
    <cellStyle name="Normal 27 2 2 3 2 2 5" xfId="36100"/>
    <cellStyle name="Normal 27 2 2 3 2 3" xfId="36101"/>
    <cellStyle name="Normal 27 2 2 3 2 3 2" xfId="36102"/>
    <cellStyle name="Normal 27 2 2 3 2 3 3" xfId="36103"/>
    <cellStyle name="Normal 27 2 2 3 2 3 4" xfId="36104"/>
    <cellStyle name="Normal 27 2 2 3 2 4" xfId="36105"/>
    <cellStyle name="Normal 27 2 2 3 2 5" xfId="36106"/>
    <cellStyle name="Normal 27 2 2 3 2 6" xfId="36107"/>
    <cellStyle name="Normal 27 2 2 3 3" xfId="36108"/>
    <cellStyle name="Normal 27 2 2 3 3 2" xfId="36109"/>
    <cellStyle name="Normal 27 2 2 3 3 2 2" xfId="36110"/>
    <cellStyle name="Normal 27 2 2 3 3 2 3" xfId="36111"/>
    <cellStyle name="Normal 27 2 2 3 3 2 4" xfId="36112"/>
    <cellStyle name="Normal 27 2 2 3 3 3" xfId="36113"/>
    <cellStyle name="Normal 27 2 2 3 3 4" xfId="36114"/>
    <cellStyle name="Normal 27 2 2 3 3 5" xfId="36115"/>
    <cellStyle name="Normal 27 2 2 3 3 6" xfId="36116"/>
    <cellStyle name="Normal 27 2 2 3 4" xfId="36117"/>
    <cellStyle name="Normal 27 2 2 3 4 2" xfId="36118"/>
    <cellStyle name="Normal 27 2 2 3 4 3" xfId="36119"/>
    <cellStyle name="Normal 27 2 2 3 4 4" xfId="36120"/>
    <cellStyle name="Normal 27 2 2 3 5" xfId="36121"/>
    <cellStyle name="Normal 27 2 2 3 6" xfId="36122"/>
    <cellStyle name="Normal 27 2 2 3 7" xfId="36123"/>
    <cellStyle name="Normal 27 2 2 3 8" xfId="36124"/>
    <cellStyle name="Normal 27 2 2 4" xfId="36125"/>
    <cellStyle name="Normal 27 2 2 4 2" xfId="36126"/>
    <cellStyle name="Normal 27 2 2 4 2 2" xfId="36127"/>
    <cellStyle name="Normal 27 2 2 4 2 2 2" xfId="36128"/>
    <cellStyle name="Normal 27 2 2 4 2 2 3" xfId="36129"/>
    <cellStyle name="Normal 27 2 2 4 2 2 4" xfId="36130"/>
    <cellStyle name="Normal 27 2 2 4 2 3" xfId="36131"/>
    <cellStyle name="Normal 27 2 2 4 2 4" xfId="36132"/>
    <cellStyle name="Normal 27 2 2 4 2 5" xfId="36133"/>
    <cellStyle name="Normal 27 2 2 4 2 6" xfId="36134"/>
    <cellStyle name="Normal 27 2 2 4 3" xfId="36135"/>
    <cellStyle name="Normal 27 2 2 4 3 2" xfId="36136"/>
    <cellStyle name="Normal 27 2 2 4 3 3" xfId="36137"/>
    <cellStyle name="Normal 27 2 2 4 3 4" xfId="36138"/>
    <cellStyle name="Normal 27 2 2 4 4" xfId="36139"/>
    <cellStyle name="Normal 27 2 2 4 5" xfId="36140"/>
    <cellStyle name="Normal 27 2 2 4 6" xfId="36141"/>
    <cellStyle name="Normal 27 2 2 4 7" xfId="36142"/>
    <cellStyle name="Normal 27 2 2 5" xfId="36143"/>
    <cellStyle name="Normal 27 2 2 5 2" xfId="36144"/>
    <cellStyle name="Normal 27 2 2 5 2 2" xfId="36145"/>
    <cellStyle name="Normal 27 2 2 5 2 2 2" xfId="36146"/>
    <cellStyle name="Normal 27 2 2 5 2 2 3" xfId="36147"/>
    <cellStyle name="Normal 27 2 2 5 2 2 4" xfId="36148"/>
    <cellStyle name="Normal 27 2 2 5 2 3" xfId="36149"/>
    <cellStyle name="Normal 27 2 2 5 2 4" xfId="36150"/>
    <cellStyle name="Normal 27 2 2 5 2 5" xfId="36151"/>
    <cellStyle name="Normal 27 2 2 5 3" xfId="36152"/>
    <cellStyle name="Normal 27 2 2 5 3 2" xfId="36153"/>
    <cellStyle name="Normal 27 2 2 5 3 3" xfId="36154"/>
    <cellStyle name="Normal 27 2 2 5 3 4" xfId="36155"/>
    <cellStyle name="Normal 27 2 2 5 4" xfId="36156"/>
    <cellStyle name="Normal 27 2 2 5 5" xfId="36157"/>
    <cellStyle name="Normal 27 2 2 5 6" xfId="36158"/>
    <cellStyle name="Normal 27 2 2 6" xfId="36159"/>
    <cellStyle name="Normal 27 2 2 6 2" xfId="36160"/>
    <cellStyle name="Normal 27 2 2 6 2 2" xfId="36161"/>
    <cellStyle name="Normal 27 2 2 6 2 3" xfId="36162"/>
    <cellStyle name="Normal 27 2 2 6 2 4" xfId="36163"/>
    <cellStyle name="Normal 27 2 2 6 3" xfId="36164"/>
    <cellStyle name="Normal 27 2 2 6 4" xfId="36165"/>
    <cellStyle name="Normal 27 2 2 6 5" xfId="36166"/>
    <cellStyle name="Normal 27 2 2 6 6" xfId="36167"/>
    <cellStyle name="Normal 27 2 2 7" xfId="36168"/>
    <cellStyle name="Normal 27 2 2 7 2" xfId="36169"/>
    <cellStyle name="Normal 27 2 2 7 3" xfId="36170"/>
    <cellStyle name="Normal 27 2 2 7 4" xfId="36171"/>
    <cellStyle name="Normal 27 2 2 8" xfId="36172"/>
    <cellStyle name="Normal 27 2 2 9" xfId="36173"/>
    <cellStyle name="Normal 27 2 3" xfId="36174"/>
    <cellStyle name="Normal 27 2 3 2" xfId="36175"/>
    <cellStyle name="Normal 27 2 3 2 2" xfId="36176"/>
    <cellStyle name="Normal 27 2 3 2 2 2" xfId="36177"/>
    <cellStyle name="Normal 27 2 3 2 2 2 2" xfId="36178"/>
    <cellStyle name="Normal 27 2 3 2 2 2 2 2" xfId="36179"/>
    <cellStyle name="Normal 27 2 3 2 2 2 2 3" xfId="36180"/>
    <cellStyle name="Normal 27 2 3 2 2 2 2 4" xfId="36181"/>
    <cellStyle name="Normal 27 2 3 2 2 2 3" xfId="36182"/>
    <cellStyle name="Normal 27 2 3 2 2 2 4" xfId="36183"/>
    <cellStyle name="Normal 27 2 3 2 2 2 5" xfId="36184"/>
    <cellStyle name="Normal 27 2 3 2 2 3" xfId="36185"/>
    <cellStyle name="Normal 27 2 3 2 2 3 2" xfId="36186"/>
    <cellStyle name="Normal 27 2 3 2 2 3 3" xfId="36187"/>
    <cellStyle name="Normal 27 2 3 2 2 3 4" xfId="36188"/>
    <cellStyle name="Normal 27 2 3 2 2 4" xfId="36189"/>
    <cellStyle name="Normal 27 2 3 2 2 5" xfId="36190"/>
    <cellStyle name="Normal 27 2 3 2 2 6" xfId="36191"/>
    <cellStyle name="Normal 27 2 3 2 3" xfId="36192"/>
    <cellStyle name="Normal 27 2 3 2 3 2" xfId="36193"/>
    <cellStyle name="Normal 27 2 3 2 3 2 2" xfId="36194"/>
    <cellStyle name="Normal 27 2 3 2 3 2 3" xfId="36195"/>
    <cellStyle name="Normal 27 2 3 2 3 2 4" xfId="36196"/>
    <cellStyle name="Normal 27 2 3 2 3 3" xfId="36197"/>
    <cellStyle name="Normal 27 2 3 2 3 4" xfId="36198"/>
    <cellStyle name="Normal 27 2 3 2 3 5" xfId="36199"/>
    <cellStyle name="Normal 27 2 3 2 3 6" xfId="36200"/>
    <cellStyle name="Normal 27 2 3 2 4" xfId="36201"/>
    <cellStyle name="Normal 27 2 3 2 4 2" xfId="36202"/>
    <cellStyle name="Normal 27 2 3 2 4 3" xfId="36203"/>
    <cellStyle name="Normal 27 2 3 2 4 4" xfId="36204"/>
    <cellStyle name="Normal 27 2 3 2 5" xfId="36205"/>
    <cellStyle name="Normal 27 2 3 2 6" xfId="36206"/>
    <cellStyle name="Normal 27 2 3 2 7" xfId="36207"/>
    <cellStyle name="Normal 27 2 3 2 8" xfId="36208"/>
    <cellStyle name="Normal 27 2 3 3" xfId="36209"/>
    <cellStyle name="Normal 27 2 3 3 2" xfId="36210"/>
    <cellStyle name="Normal 27 2 3 3 2 2" xfId="36211"/>
    <cellStyle name="Normal 27 2 3 3 2 2 2" xfId="36212"/>
    <cellStyle name="Normal 27 2 3 3 2 2 3" xfId="36213"/>
    <cellStyle name="Normal 27 2 3 3 2 2 4" xfId="36214"/>
    <cellStyle name="Normal 27 2 3 3 2 3" xfId="36215"/>
    <cellStyle name="Normal 27 2 3 3 2 4" xfId="36216"/>
    <cellStyle name="Normal 27 2 3 3 2 5" xfId="36217"/>
    <cellStyle name="Normal 27 2 3 3 3" xfId="36218"/>
    <cellStyle name="Normal 27 2 3 3 3 2" xfId="36219"/>
    <cellStyle name="Normal 27 2 3 3 3 3" xfId="36220"/>
    <cellStyle name="Normal 27 2 3 3 3 4" xfId="36221"/>
    <cellStyle name="Normal 27 2 3 3 4" xfId="36222"/>
    <cellStyle name="Normal 27 2 3 3 5" xfId="36223"/>
    <cellStyle name="Normal 27 2 3 3 6" xfId="36224"/>
    <cellStyle name="Normal 27 2 3 4" xfId="36225"/>
    <cellStyle name="Normal 27 2 3 4 2" xfId="36226"/>
    <cellStyle name="Normal 27 2 3 4 2 2" xfId="36227"/>
    <cellStyle name="Normal 27 2 3 4 2 3" xfId="36228"/>
    <cellStyle name="Normal 27 2 3 4 2 4" xfId="36229"/>
    <cellStyle name="Normal 27 2 3 4 3" xfId="36230"/>
    <cellStyle name="Normal 27 2 3 4 4" xfId="36231"/>
    <cellStyle name="Normal 27 2 3 4 5" xfId="36232"/>
    <cellStyle name="Normal 27 2 3 4 6" xfId="36233"/>
    <cellStyle name="Normal 27 2 3 5" xfId="36234"/>
    <cellStyle name="Normal 27 2 3 5 2" xfId="36235"/>
    <cellStyle name="Normal 27 2 3 5 3" xfId="36236"/>
    <cellStyle name="Normal 27 2 3 5 4" xfId="36237"/>
    <cellStyle name="Normal 27 2 3 6" xfId="36238"/>
    <cellStyle name="Normal 27 2 3 7" xfId="36239"/>
    <cellStyle name="Normal 27 2 3 8" xfId="36240"/>
    <cellStyle name="Normal 27 2 3 9" xfId="36241"/>
    <cellStyle name="Normal 27 2 4" xfId="36242"/>
    <cellStyle name="Normal 27 2 4 2" xfId="36243"/>
    <cellStyle name="Normal 27 2 4 2 2" xfId="36244"/>
    <cellStyle name="Normal 27 2 4 2 2 2" xfId="36245"/>
    <cellStyle name="Normal 27 2 4 2 2 2 2" xfId="36246"/>
    <cellStyle name="Normal 27 2 4 2 2 2 3" xfId="36247"/>
    <cellStyle name="Normal 27 2 4 2 2 2 4" xfId="36248"/>
    <cellStyle name="Normal 27 2 4 2 2 3" xfId="36249"/>
    <cellStyle name="Normal 27 2 4 2 2 4" xfId="36250"/>
    <cellStyle name="Normal 27 2 4 2 2 5" xfId="36251"/>
    <cellStyle name="Normal 27 2 4 2 3" xfId="36252"/>
    <cellStyle name="Normal 27 2 4 2 3 2" xfId="36253"/>
    <cellStyle name="Normal 27 2 4 2 3 3" xfId="36254"/>
    <cellStyle name="Normal 27 2 4 2 3 4" xfId="36255"/>
    <cellStyle name="Normal 27 2 4 2 4" xfId="36256"/>
    <cellStyle name="Normal 27 2 4 2 5" xfId="36257"/>
    <cellStyle name="Normal 27 2 4 2 6" xfId="36258"/>
    <cellStyle name="Normal 27 2 4 3" xfId="36259"/>
    <cellStyle name="Normal 27 2 4 3 2" xfId="36260"/>
    <cellStyle name="Normal 27 2 4 3 2 2" xfId="36261"/>
    <cellStyle name="Normal 27 2 4 3 2 3" xfId="36262"/>
    <cellStyle name="Normal 27 2 4 3 2 4" xfId="36263"/>
    <cellStyle name="Normal 27 2 4 3 3" xfId="36264"/>
    <cellStyle name="Normal 27 2 4 3 4" xfId="36265"/>
    <cellStyle name="Normal 27 2 4 3 5" xfId="36266"/>
    <cellStyle name="Normal 27 2 4 3 6" xfId="36267"/>
    <cellStyle name="Normal 27 2 4 4" xfId="36268"/>
    <cellStyle name="Normal 27 2 4 4 2" xfId="36269"/>
    <cellStyle name="Normal 27 2 4 4 3" xfId="36270"/>
    <cellStyle name="Normal 27 2 4 4 4" xfId="36271"/>
    <cellStyle name="Normal 27 2 4 5" xfId="36272"/>
    <cellStyle name="Normal 27 2 4 6" xfId="36273"/>
    <cellStyle name="Normal 27 2 4 7" xfId="36274"/>
    <cellStyle name="Normal 27 2 4 8" xfId="36275"/>
    <cellStyle name="Normal 27 2 5" xfId="36276"/>
    <cellStyle name="Normal 27 2 5 2" xfId="36277"/>
    <cellStyle name="Normal 27 2 5 2 2" xfId="36278"/>
    <cellStyle name="Normal 27 2 5 2 2 2" xfId="36279"/>
    <cellStyle name="Normal 27 2 5 2 2 3" xfId="36280"/>
    <cellStyle name="Normal 27 2 5 2 2 4" xfId="36281"/>
    <cellStyle name="Normal 27 2 5 2 3" xfId="36282"/>
    <cellStyle name="Normal 27 2 5 2 4" xfId="36283"/>
    <cellStyle name="Normal 27 2 5 2 5" xfId="36284"/>
    <cellStyle name="Normal 27 2 5 2 6" xfId="36285"/>
    <cellStyle name="Normal 27 2 5 3" xfId="36286"/>
    <cellStyle name="Normal 27 2 5 3 2" xfId="36287"/>
    <cellStyle name="Normal 27 2 5 3 3" xfId="36288"/>
    <cellStyle name="Normal 27 2 5 3 4" xfId="36289"/>
    <cellStyle name="Normal 27 2 5 4" xfId="36290"/>
    <cellStyle name="Normal 27 2 5 5" xfId="36291"/>
    <cellStyle name="Normal 27 2 5 6" xfId="36292"/>
    <cellStyle name="Normal 27 2 5 7" xfId="36293"/>
    <cellStyle name="Normal 27 2 6" xfId="36294"/>
    <cellStyle name="Normal 27 2 6 2" xfId="36295"/>
    <cellStyle name="Normal 27 2 6 2 2" xfId="36296"/>
    <cellStyle name="Normal 27 2 6 2 2 2" xfId="36297"/>
    <cellStyle name="Normal 27 2 6 2 2 3" xfId="36298"/>
    <cellStyle name="Normal 27 2 6 2 2 4" xfId="36299"/>
    <cellStyle name="Normal 27 2 6 2 3" xfId="36300"/>
    <cellStyle name="Normal 27 2 6 2 4" xfId="36301"/>
    <cellStyle name="Normal 27 2 6 2 5" xfId="36302"/>
    <cellStyle name="Normal 27 2 6 3" xfId="36303"/>
    <cellStyle name="Normal 27 2 6 3 2" xfId="36304"/>
    <cellStyle name="Normal 27 2 6 3 3" xfId="36305"/>
    <cellStyle name="Normal 27 2 6 3 4" xfId="36306"/>
    <cellStyle name="Normal 27 2 6 4" xfId="36307"/>
    <cellStyle name="Normal 27 2 6 5" xfId="36308"/>
    <cellStyle name="Normal 27 2 6 6" xfId="36309"/>
    <cellStyle name="Normal 27 2 7" xfId="36310"/>
    <cellStyle name="Normal 27 2 7 2" xfId="36311"/>
    <cellStyle name="Normal 27 2 7 2 2" xfId="36312"/>
    <cellStyle name="Normal 27 2 7 2 3" xfId="36313"/>
    <cellStyle name="Normal 27 2 7 2 4" xfId="36314"/>
    <cellStyle name="Normal 27 2 7 3" xfId="36315"/>
    <cellStyle name="Normal 27 2 7 4" xfId="36316"/>
    <cellStyle name="Normal 27 2 7 5" xfId="36317"/>
    <cellStyle name="Normal 27 2 7 6" xfId="36318"/>
    <cellStyle name="Normal 27 2 8" xfId="36319"/>
    <cellStyle name="Normal 27 2 8 2" xfId="36320"/>
    <cellStyle name="Normal 27 2 8 3" xfId="36321"/>
    <cellStyle name="Normal 27 2 8 4" xfId="36322"/>
    <cellStyle name="Normal 27 2 9" xfId="36323"/>
    <cellStyle name="Normal 27 3" xfId="36324"/>
    <cellStyle name="Normal 27 3 10" xfId="36325"/>
    <cellStyle name="Normal 27 3 11" xfId="36326"/>
    <cellStyle name="Normal 27 3 2" xfId="36327"/>
    <cellStyle name="Normal 27 3 2 2" xfId="36328"/>
    <cellStyle name="Normal 27 3 2 2 2" xfId="36329"/>
    <cellStyle name="Normal 27 3 2 2 2 2" xfId="36330"/>
    <cellStyle name="Normal 27 3 2 2 2 2 2" xfId="36331"/>
    <cellStyle name="Normal 27 3 2 2 2 2 2 2" xfId="36332"/>
    <cellStyle name="Normal 27 3 2 2 2 2 2 3" xfId="36333"/>
    <cellStyle name="Normal 27 3 2 2 2 2 2 4" xfId="36334"/>
    <cellStyle name="Normal 27 3 2 2 2 2 3" xfId="36335"/>
    <cellStyle name="Normal 27 3 2 2 2 2 4" xfId="36336"/>
    <cellStyle name="Normal 27 3 2 2 2 2 5" xfId="36337"/>
    <cellStyle name="Normal 27 3 2 2 2 3" xfId="36338"/>
    <cellStyle name="Normal 27 3 2 2 2 3 2" xfId="36339"/>
    <cellStyle name="Normal 27 3 2 2 2 3 3" xfId="36340"/>
    <cellStyle name="Normal 27 3 2 2 2 3 4" xfId="36341"/>
    <cellStyle name="Normal 27 3 2 2 2 4" xfId="36342"/>
    <cellStyle name="Normal 27 3 2 2 2 5" xfId="36343"/>
    <cellStyle name="Normal 27 3 2 2 2 6" xfId="36344"/>
    <cellStyle name="Normal 27 3 2 2 3" xfId="36345"/>
    <cellStyle name="Normal 27 3 2 2 3 2" xfId="36346"/>
    <cellStyle name="Normal 27 3 2 2 3 2 2" xfId="36347"/>
    <cellStyle name="Normal 27 3 2 2 3 2 3" xfId="36348"/>
    <cellStyle name="Normal 27 3 2 2 3 2 4" xfId="36349"/>
    <cellStyle name="Normal 27 3 2 2 3 3" xfId="36350"/>
    <cellStyle name="Normal 27 3 2 2 3 4" xfId="36351"/>
    <cellStyle name="Normal 27 3 2 2 3 5" xfId="36352"/>
    <cellStyle name="Normal 27 3 2 2 3 6" xfId="36353"/>
    <cellStyle name="Normal 27 3 2 2 4" xfId="36354"/>
    <cellStyle name="Normal 27 3 2 2 4 2" xfId="36355"/>
    <cellStyle name="Normal 27 3 2 2 4 3" xfId="36356"/>
    <cellStyle name="Normal 27 3 2 2 4 4" xfId="36357"/>
    <cellStyle name="Normal 27 3 2 2 5" xfId="36358"/>
    <cellStyle name="Normal 27 3 2 2 6" xfId="36359"/>
    <cellStyle name="Normal 27 3 2 2 7" xfId="36360"/>
    <cellStyle name="Normal 27 3 2 2 8" xfId="36361"/>
    <cellStyle name="Normal 27 3 2 3" xfId="36362"/>
    <cellStyle name="Normal 27 3 2 3 2" xfId="36363"/>
    <cellStyle name="Normal 27 3 2 3 2 2" xfId="36364"/>
    <cellStyle name="Normal 27 3 2 3 2 2 2" xfId="36365"/>
    <cellStyle name="Normal 27 3 2 3 2 2 3" xfId="36366"/>
    <cellStyle name="Normal 27 3 2 3 2 2 4" xfId="36367"/>
    <cellStyle name="Normal 27 3 2 3 2 3" xfId="36368"/>
    <cellStyle name="Normal 27 3 2 3 2 4" xfId="36369"/>
    <cellStyle name="Normal 27 3 2 3 2 5" xfId="36370"/>
    <cellStyle name="Normal 27 3 2 3 3" xfId="36371"/>
    <cellStyle name="Normal 27 3 2 3 3 2" xfId="36372"/>
    <cellStyle name="Normal 27 3 2 3 3 3" xfId="36373"/>
    <cellStyle name="Normal 27 3 2 3 3 4" xfId="36374"/>
    <cellStyle name="Normal 27 3 2 3 4" xfId="36375"/>
    <cellStyle name="Normal 27 3 2 3 5" xfId="36376"/>
    <cellStyle name="Normal 27 3 2 3 6" xfId="36377"/>
    <cellStyle name="Normal 27 3 2 4" xfId="36378"/>
    <cellStyle name="Normal 27 3 2 4 2" xfId="36379"/>
    <cellStyle name="Normal 27 3 2 4 2 2" xfId="36380"/>
    <cellStyle name="Normal 27 3 2 4 2 3" xfId="36381"/>
    <cellStyle name="Normal 27 3 2 4 2 4" xfId="36382"/>
    <cellStyle name="Normal 27 3 2 4 3" xfId="36383"/>
    <cellStyle name="Normal 27 3 2 4 4" xfId="36384"/>
    <cellStyle name="Normal 27 3 2 4 5" xfId="36385"/>
    <cellStyle name="Normal 27 3 2 4 6" xfId="36386"/>
    <cellStyle name="Normal 27 3 2 5" xfId="36387"/>
    <cellStyle name="Normal 27 3 2 5 2" xfId="36388"/>
    <cellStyle name="Normal 27 3 2 5 3" xfId="36389"/>
    <cellStyle name="Normal 27 3 2 5 4" xfId="36390"/>
    <cellStyle name="Normal 27 3 2 6" xfId="36391"/>
    <cellStyle name="Normal 27 3 2 7" xfId="36392"/>
    <cellStyle name="Normal 27 3 2 8" xfId="36393"/>
    <cellStyle name="Normal 27 3 2 9" xfId="36394"/>
    <cellStyle name="Normal 27 3 3" xfId="36395"/>
    <cellStyle name="Normal 27 3 3 2" xfId="36396"/>
    <cellStyle name="Normal 27 3 3 2 2" xfId="36397"/>
    <cellStyle name="Normal 27 3 3 2 2 2" xfId="36398"/>
    <cellStyle name="Normal 27 3 3 2 2 2 2" xfId="36399"/>
    <cellStyle name="Normal 27 3 3 2 2 2 3" xfId="36400"/>
    <cellStyle name="Normal 27 3 3 2 2 2 4" xfId="36401"/>
    <cellStyle name="Normal 27 3 3 2 2 3" xfId="36402"/>
    <cellStyle name="Normal 27 3 3 2 2 4" xfId="36403"/>
    <cellStyle name="Normal 27 3 3 2 2 5" xfId="36404"/>
    <cellStyle name="Normal 27 3 3 2 3" xfId="36405"/>
    <cellStyle name="Normal 27 3 3 2 3 2" xfId="36406"/>
    <cellStyle name="Normal 27 3 3 2 3 3" xfId="36407"/>
    <cellStyle name="Normal 27 3 3 2 3 4" xfId="36408"/>
    <cellStyle name="Normal 27 3 3 2 4" xfId="36409"/>
    <cellStyle name="Normal 27 3 3 2 5" xfId="36410"/>
    <cellStyle name="Normal 27 3 3 2 6" xfId="36411"/>
    <cellStyle name="Normal 27 3 3 3" xfId="36412"/>
    <cellStyle name="Normal 27 3 3 3 2" xfId="36413"/>
    <cellStyle name="Normal 27 3 3 3 2 2" xfId="36414"/>
    <cellStyle name="Normal 27 3 3 3 2 3" xfId="36415"/>
    <cellStyle name="Normal 27 3 3 3 2 4" xfId="36416"/>
    <cellStyle name="Normal 27 3 3 3 3" xfId="36417"/>
    <cellStyle name="Normal 27 3 3 3 4" xfId="36418"/>
    <cellStyle name="Normal 27 3 3 3 5" xfId="36419"/>
    <cellStyle name="Normal 27 3 3 3 6" xfId="36420"/>
    <cellStyle name="Normal 27 3 3 4" xfId="36421"/>
    <cellStyle name="Normal 27 3 3 4 2" xfId="36422"/>
    <cellStyle name="Normal 27 3 3 4 3" xfId="36423"/>
    <cellStyle name="Normal 27 3 3 4 4" xfId="36424"/>
    <cellStyle name="Normal 27 3 3 5" xfId="36425"/>
    <cellStyle name="Normal 27 3 3 6" xfId="36426"/>
    <cellStyle name="Normal 27 3 3 7" xfId="36427"/>
    <cellStyle name="Normal 27 3 3 8" xfId="36428"/>
    <cellStyle name="Normal 27 3 4" xfId="36429"/>
    <cellStyle name="Normal 27 3 4 2" xfId="36430"/>
    <cellStyle name="Normal 27 3 4 2 2" xfId="36431"/>
    <cellStyle name="Normal 27 3 4 2 2 2" xfId="36432"/>
    <cellStyle name="Normal 27 3 4 2 2 3" xfId="36433"/>
    <cellStyle name="Normal 27 3 4 2 2 4" xfId="36434"/>
    <cellStyle name="Normal 27 3 4 2 3" xfId="36435"/>
    <cellStyle name="Normal 27 3 4 2 4" xfId="36436"/>
    <cellStyle name="Normal 27 3 4 2 5" xfId="36437"/>
    <cellStyle name="Normal 27 3 4 2 6" xfId="36438"/>
    <cellStyle name="Normal 27 3 4 3" xfId="36439"/>
    <cellStyle name="Normal 27 3 4 3 2" xfId="36440"/>
    <cellStyle name="Normal 27 3 4 3 3" xfId="36441"/>
    <cellStyle name="Normal 27 3 4 3 4" xfId="36442"/>
    <cellStyle name="Normal 27 3 4 4" xfId="36443"/>
    <cellStyle name="Normal 27 3 4 5" xfId="36444"/>
    <cellStyle name="Normal 27 3 4 6" xfId="36445"/>
    <cellStyle name="Normal 27 3 4 7" xfId="36446"/>
    <cellStyle name="Normal 27 3 5" xfId="36447"/>
    <cellStyle name="Normal 27 3 5 2" xfId="36448"/>
    <cellStyle name="Normal 27 3 5 2 2" xfId="36449"/>
    <cellStyle name="Normal 27 3 5 2 2 2" xfId="36450"/>
    <cellStyle name="Normal 27 3 5 2 2 3" xfId="36451"/>
    <cellStyle name="Normal 27 3 5 2 2 4" xfId="36452"/>
    <cellStyle name="Normal 27 3 5 2 3" xfId="36453"/>
    <cellStyle name="Normal 27 3 5 2 4" xfId="36454"/>
    <cellStyle name="Normal 27 3 5 2 5" xfId="36455"/>
    <cellStyle name="Normal 27 3 5 3" xfId="36456"/>
    <cellStyle name="Normal 27 3 5 3 2" xfId="36457"/>
    <cellStyle name="Normal 27 3 5 3 3" xfId="36458"/>
    <cellStyle name="Normal 27 3 5 3 4" xfId="36459"/>
    <cellStyle name="Normal 27 3 5 4" xfId="36460"/>
    <cellStyle name="Normal 27 3 5 5" xfId="36461"/>
    <cellStyle name="Normal 27 3 5 6" xfId="36462"/>
    <cellStyle name="Normal 27 3 6" xfId="36463"/>
    <cellStyle name="Normal 27 3 6 2" xfId="36464"/>
    <cellStyle name="Normal 27 3 6 2 2" xfId="36465"/>
    <cellStyle name="Normal 27 3 6 2 3" xfId="36466"/>
    <cellStyle name="Normal 27 3 6 2 4" xfId="36467"/>
    <cellStyle name="Normal 27 3 6 3" xfId="36468"/>
    <cellStyle name="Normal 27 3 6 4" xfId="36469"/>
    <cellStyle name="Normal 27 3 6 5" xfId="36470"/>
    <cellStyle name="Normal 27 3 6 6" xfId="36471"/>
    <cellStyle name="Normal 27 3 7" xfId="36472"/>
    <cellStyle name="Normal 27 3 7 2" xfId="36473"/>
    <cellStyle name="Normal 27 3 7 3" xfId="36474"/>
    <cellStyle name="Normal 27 3 7 4" xfId="36475"/>
    <cellStyle name="Normal 27 3 8" xfId="36476"/>
    <cellStyle name="Normal 27 3 9" xfId="36477"/>
    <cellStyle name="Normal 27 4" xfId="36478"/>
    <cellStyle name="Normal 27 4 2" xfId="36479"/>
    <cellStyle name="Normal 27 4 2 2" xfId="36480"/>
    <cellStyle name="Normal 27 4 2 2 2" xfId="36481"/>
    <cellStyle name="Normal 27 4 2 2 2 2" xfId="36482"/>
    <cellStyle name="Normal 27 4 2 2 2 2 2" xfId="36483"/>
    <cellStyle name="Normal 27 4 2 2 2 2 3" xfId="36484"/>
    <cellStyle name="Normal 27 4 2 2 2 2 4" xfId="36485"/>
    <cellStyle name="Normal 27 4 2 2 2 3" xfId="36486"/>
    <cellStyle name="Normal 27 4 2 2 2 4" xfId="36487"/>
    <cellStyle name="Normal 27 4 2 2 2 5" xfId="36488"/>
    <cellStyle name="Normal 27 4 2 2 3" xfId="36489"/>
    <cellStyle name="Normal 27 4 2 2 3 2" xfId="36490"/>
    <cellStyle name="Normal 27 4 2 2 3 3" xfId="36491"/>
    <cellStyle name="Normal 27 4 2 2 3 4" xfId="36492"/>
    <cellStyle name="Normal 27 4 2 2 4" xfId="36493"/>
    <cellStyle name="Normal 27 4 2 2 5" xfId="36494"/>
    <cellStyle name="Normal 27 4 2 2 6" xfId="36495"/>
    <cellStyle name="Normal 27 4 2 3" xfId="36496"/>
    <cellStyle name="Normal 27 4 2 3 2" xfId="36497"/>
    <cellStyle name="Normal 27 4 2 3 2 2" xfId="36498"/>
    <cellStyle name="Normal 27 4 2 3 2 3" xfId="36499"/>
    <cellStyle name="Normal 27 4 2 3 2 4" xfId="36500"/>
    <cellStyle name="Normal 27 4 2 3 3" xfId="36501"/>
    <cellStyle name="Normal 27 4 2 3 4" xfId="36502"/>
    <cellStyle name="Normal 27 4 2 3 5" xfId="36503"/>
    <cellStyle name="Normal 27 4 2 3 6" xfId="36504"/>
    <cellStyle name="Normal 27 4 2 4" xfId="36505"/>
    <cellStyle name="Normal 27 4 2 4 2" xfId="36506"/>
    <cellStyle name="Normal 27 4 2 4 3" xfId="36507"/>
    <cellStyle name="Normal 27 4 2 4 4" xfId="36508"/>
    <cellStyle name="Normal 27 4 2 5" xfId="36509"/>
    <cellStyle name="Normal 27 4 2 6" xfId="36510"/>
    <cellStyle name="Normal 27 4 2 7" xfId="36511"/>
    <cellStyle name="Normal 27 4 2 8" xfId="36512"/>
    <cellStyle name="Normal 27 4 3" xfId="36513"/>
    <cellStyle name="Normal 27 4 3 2" xfId="36514"/>
    <cellStyle name="Normal 27 4 3 2 2" xfId="36515"/>
    <cellStyle name="Normal 27 4 3 2 2 2" xfId="36516"/>
    <cellStyle name="Normal 27 4 3 2 2 3" xfId="36517"/>
    <cellStyle name="Normal 27 4 3 2 2 4" xfId="36518"/>
    <cellStyle name="Normal 27 4 3 2 3" xfId="36519"/>
    <cellStyle name="Normal 27 4 3 2 4" xfId="36520"/>
    <cellStyle name="Normal 27 4 3 2 5" xfId="36521"/>
    <cellStyle name="Normal 27 4 3 3" xfId="36522"/>
    <cellStyle name="Normal 27 4 3 3 2" xfId="36523"/>
    <cellStyle name="Normal 27 4 3 3 3" xfId="36524"/>
    <cellStyle name="Normal 27 4 3 3 4" xfId="36525"/>
    <cellStyle name="Normal 27 4 3 4" xfId="36526"/>
    <cellStyle name="Normal 27 4 3 5" xfId="36527"/>
    <cellStyle name="Normal 27 4 3 6" xfId="36528"/>
    <cellStyle name="Normal 27 4 4" xfId="36529"/>
    <cellStyle name="Normal 27 4 4 2" xfId="36530"/>
    <cellStyle name="Normal 27 4 4 2 2" xfId="36531"/>
    <cellStyle name="Normal 27 4 4 2 3" xfId="36532"/>
    <cellStyle name="Normal 27 4 4 2 4" xfId="36533"/>
    <cellStyle name="Normal 27 4 4 3" xfId="36534"/>
    <cellStyle name="Normal 27 4 4 4" xfId="36535"/>
    <cellStyle name="Normal 27 4 4 5" xfId="36536"/>
    <cellStyle name="Normal 27 4 4 6" xfId="36537"/>
    <cellStyle name="Normal 27 4 5" xfId="36538"/>
    <cellStyle name="Normal 27 4 5 2" xfId="36539"/>
    <cellStyle name="Normal 27 4 5 3" xfId="36540"/>
    <cellStyle name="Normal 27 4 5 4" xfId="36541"/>
    <cellStyle name="Normal 27 4 6" xfId="36542"/>
    <cellStyle name="Normal 27 4 7" xfId="36543"/>
    <cellStyle name="Normal 27 4 8" xfId="36544"/>
    <cellStyle name="Normal 27 4 9" xfId="36545"/>
    <cellStyle name="Normal 27 5" xfId="36546"/>
    <cellStyle name="Normal 27 5 2" xfId="36547"/>
    <cellStyle name="Normal 27 5 2 2" xfId="36548"/>
    <cellStyle name="Normal 27 5 2 2 2" xfId="36549"/>
    <cellStyle name="Normal 27 5 2 2 2 2" xfId="36550"/>
    <cellStyle name="Normal 27 5 2 2 2 2 2" xfId="36551"/>
    <cellStyle name="Normal 27 5 2 2 2 2 3" xfId="36552"/>
    <cellStyle name="Normal 27 5 2 2 2 2 4" xfId="36553"/>
    <cellStyle name="Normal 27 5 2 2 2 3" xfId="36554"/>
    <cellStyle name="Normal 27 5 2 2 2 4" xfId="36555"/>
    <cellStyle name="Normal 27 5 2 2 2 5" xfId="36556"/>
    <cellStyle name="Normal 27 5 2 2 3" xfId="36557"/>
    <cellStyle name="Normal 27 5 2 2 3 2" xfId="36558"/>
    <cellStyle name="Normal 27 5 2 2 3 3" xfId="36559"/>
    <cellStyle name="Normal 27 5 2 2 3 4" xfId="36560"/>
    <cellStyle name="Normal 27 5 2 2 4" xfId="36561"/>
    <cellStyle name="Normal 27 5 2 2 5" xfId="36562"/>
    <cellStyle name="Normal 27 5 2 2 6" xfId="36563"/>
    <cellStyle name="Normal 27 5 2 3" xfId="36564"/>
    <cellStyle name="Normal 27 5 2 3 2" xfId="36565"/>
    <cellStyle name="Normal 27 5 2 3 2 2" xfId="36566"/>
    <cellStyle name="Normal 27 5 2 3 2 3" xfId="36567"/>
    <cellStyle name="Normal 27 5 2 3 2 4" xfId="36568"/>
    <cellStyle name="Normal 27 5 2 3 3" xfId="36569"/>
    <cellStyle name="Normal 27 5 2 3 4" xfId="36570"/>
    <cellStyle name="Normal 27 5 2 3 5" xfId="36571"/>
    <cellStyle name="Normal 27 5 2 3 6" xfId="36572"/>
    <cellStyle name="Normal 27 5 2 4" xfId="36573"/>
    <cellStyle name="Normal 27 5 2 4 2" xfId="36574"/>
    <cellStyle name="Normal 27 5 2 4 3" xfId="36575"/>
    <cellStyle name="Normal 27 5 2 4 4" xfId="36576"/>
    <cellStyle name="Normal 27 5 2 5" xfId="36577"/>
    <cellStyle name="Normal 27 5 2 6" xfId="36578"/>
    <cellStyle name="Normal 27 5 2 7" xfId="36579"/>
    <cellStyle name="Normal 27 5 2 8" xfId="36580"/>
    <cellStyle name="Normal 27 5 3" xfId="36581"/>
    <cellStyle name="Normal 27 5 3 2" xfId="36582"/>
    <cellStyle name="Normal 27 5 3 2 2" xfId="36583"/>
    <cellStyle name="Normal 27 5 3 2 2 2" xfId="36584"/>
    <cellStyle name="Normal 27 5 3 2 2 3" xfId="36585"/>
    <cellStyle name="Normal 27 5 3 2 2 4" xfId="36586"/>
    <cellStyle name="Normal 27 5 3 2 3" xfId="36587"/>
    <cellStyle name="Normal 27 5 3 2 4" xfId="36588"/>
    <cellStyle name="Normal 27 5 3 2 5" xfId="36589"/>
    <cellStyle name="Normal 27 5 3 3" xfId="36590"/>
    <cellStyle name="Normal 27 5 3 3 2" xfId="36591"/>
    <cellStyle name="Normal 27 5 3 3 3" xfId="36592"/>
    <cellStyle name="Normal 27 5 3 3 4" xfId="36593"/>
    <cellStyle name="Normal 27 5 3 4" xfId="36594"/>
    <cellStyle name="Normal 27 5 3 5" xfId="36595"/>
    <cellStyle name="Normal 27 5 3 6" xfId="36596"/>
    <cellStyle name="Normal 27 5 4" xfId="36597"/>
    <cellStyle name="Normal 27 5 4 2" xfId="36598"/>
    <cellStyle name="Normal 27 5 4 2 2" xfId="36599"/>
    <cellStyle name="Normal 27 5 4 2 3" xfId="36600"/>
    <cellStyle name="Normal 27 5 4 2 4" xfId="36601"/>
    <cellStyle name="Normal 27 5 4 3" xfId="36602"/>
    <cellStyle name="Normal 27 5 4 4" xfId="36603"/>
    <cellStyle name="Normal 27 5 4 5" xfId="36604"/>
    <cellStyle name="Normal 27 5 4 6" xfId="36605"/>
    <cellStyle name="Normal 27 5 5" xfId="36606"/>
    <cellStyle name="Normal 27 5 5 2" xfId="36607"/>
    <cellStyle name="Normal 27 5 5 3" xfId="36608"/>
    <cellStyle name="Normal 27 5 5 4" xfId="36609"/>
    <cellStyle name="Normal 27 5 6" xfId="36610"/>
    <cellStyle name="Normal 27 5 7" xfId="36611"/>
    <cellStyle name="Normal 27 5 8" xfId="36612"/>
    <cellStyle name="Normal 27 5 9" xfId="36613"/>
    <cellStyle name="Normal 27 6" xfId="36614"/>
    <cellStyle name="Normal 27 6 2" xfId="36615"/>
    <cellStyle name="Normal 27 6 2 2" xfId="36616"/>
    <cellStyle name="Normal 27 6 2 2 2" xfId="36617"/>
    <cellStyle name="Normal 27 6 2 2 2 2" xfId="36618"/>
    <cellStyle name="Normal 27 6 2 2 2 2 2" xfId="36619"/>
    <cellStyle name="Normal 27 6 2 2 2 2 3" xfId="36620"/>
    <cellStyle name="Normal 27 6 2 2 2 2 4" xfId="36621"/>
    <cellStyle name="Normal 27 6 2 2 2 3" xfId="36622"/>
    <cellStyle name="Normal 27 6 2 2 2 4" xfId="36623"/>
    <cellStyle name="Normal 27 6 2 2 2 5" xfId="36624"/>
    <cellStyle name="Normal 27 6 2 2 3" xfId="36625"/>
    <cellStyle name="Normal 27 6 2 2 3 2" xfId="36626"/>
    <cellStyle name="Normal 27 6 2 2 3 3" xfId="36627"/>
    <cellStyle name="Normal 27 6 2 2 3 4" xfId="36628"/>
    <cellStyle name="Normal 27 6 2 2 4" xfId="36629"/>
    <cellStyle name="Normal 27 6 2 2 5" xfId="36630"/>
    <cellStyle name="Normal 27 6 2 2 6" xfId="36631"/>
    <cellStyle name="Normal 27 6 2 3" xfId="36632"/>
    <cellStyle name="Normal 27 6 2 3 2" xfId="36633"/>
    <cellStyle name="Normal 27 6 2 3 2 2" xfId="36634"/>
    <cellStyle name="Normal 27 6 2 3 2 3" xfId="36635"/>
    <cellStyle name="Normal 27 6 2 3 2 4" xfId="36636"/>
    <cellStyle name="Normal 27 6 2 3 3" xfId="36637"/>
    <cellStyle name="Normal 27 6 2 3 4" xfId="36638"/>
    <cellStyle name="Normal 27 6 2 3 5" xfId="36639"/>
    <cellStyle name="Normal 27 6 2 3 6" xfId="36640"/>
    <cellStyle name="Normal 27 6 2 4" xfId="36641"/>
    <cellStyle name="Normal 27 6 2 4 2" xfId="36642"/>
    <cellStyle name="Normal 27 6 2 4 3" xfId="36643"/>
    <cellStyle name="Normal 27 6 2 4 4" xfId="36644"/>
    <cellStyle name="Normal 27 6 2 5" xfId="36645"/>
    <cellStyle name="Normal 27 6 2 6" xfId="36646"/>
    <cellStyle name="Normal 27 6 2 7" xfId="36647"/>
    <cellStyle name="Normal 27 6 2 8" xfId="36648"/>
    <cellStyle name="Normal 27 6 3" xfId="36649"/>
    <cellStyle name="Normal 27 6 3 2" xfId="36650"/>
    <cellStyle name="Normal 27 6 3 2 2" xfId="36651"/>
    <cellStyle name="Normal 27 6 3 2 2 2" xfId="36652"/>
    <cellStyle name="Normal 27 6 3 2 2 3" xfId="36653"/>
    <cellStyle name="Normal 27 6 3 2 2 4" xfId="36654"/>
    <cellStyle name="Normal 27 6 3 2 3" xfId="36655"/>
    <cellStyle name="Normal 27 6 3 2 4" xfId="36656"/>
    <cellStyle name="Normal 27 6 3 2 5" xfId="36657"/>
    <cellStyle name="Normal 27 6 3 3" xfId="36658"/>
    <cellStyle name="Normal 27 6 3 3 2" xfId="36659"/>
    <cellStyle name="Normal 27 6 3 3 3" xfId="36660"/>
    <cellStyle name="Normal 27 6 3 3 4" xfId="36661"/>
    <cellStyle name="Normal 27 6 3 4" xfId="36662"/>
    <cellStyle name="Normal 27 6 3 5" xfId="36663"/>
    <cellStyle name="Normal 27 6 3 6" xfId="36664"/>
    <cellStyle name="Normal 27 6 4" xfId="36665"/>
    <cellStyle name="Normal 27 6 4 2" xfId="36666"/>
    <cellStyle name="Normal 27 6 4 2 2" xfId="36667"/>
    <cellStyle name="Normal 27 6 4 2 3" xfId="36668"/>
    <cellStyle name="Normal 27 6 4 2 4" xfId="36669"/>
    <cellStyle name="Normal 27 6 4 3" xfId="36670"/>
    <cellStyle name="Normal 27 6 4 4" xfId="36671"/>
    <cellStyle name="Normal 27 6 4 5" xfId="36672"/>
    <cellStyle name="Normal 27 6 4 6" xfId="36673"/>
    <cellStyle name="Normal 27 6 5" xfId="36674"/>
    <cellStyle name="Normal 27 6 5 2" xfId="36675"/>
    <cellStyle name="Normal 27 6 5 3" xfId="36676"/>
    <cellStyle name="Normal 27 6 5 4" xfId="36677"/>
    <cellStyle name="Normal 27 6 6" xfId="36678"/>
    <cellStyle name="Normal 27 6 7" xfId="36679"/>
    <cellStyle name="Normal 27 6 8" xfId="36680"/>
    <cellStyle name="Normal 27 6 9" xfId="36681"/>
    <cellStyle name="Normal 27 7" xfId="36682"/>
    <cellStyle name="Normal 27 7 2" xfId="36683"/>
    <cellStyle name="Normal 27 7 2 2" xfId="36684"/>
    <cellStyle name="Normal 27 7 2 2 2" xfId="36685"/>
    <cellStyle name="Normal 27 7 2 2 2 2" xfId="36686"/>
    <cellStyle name="Normal 27 7 2 2 2 2 2" xfId="36687"/>
    <cellStyle name="Normal 27 7 2 2 2 2 3" xfId="36688"/>
    <cellStyle name="Normal 27 7 2 2 2 2 4" xfId="36689"/>
    <cellStyle name="Normal 27 7 2 2 2 3" xfId="36690"/>
    <cellStyle name="Normal 27 7 2 2 2 4" xfId="36691"/>
    <cellStyle name="Normal 27 7 2 2 2 5" xfId="36692"/>
    <cellStyle name="Normal 27 7 2 2 3" xfId="36693"/>
    <cellStyle name="Normal 27 7 2 2 3 2" xfId="36694"/>
    <cellStyle name="Normal 27 7 2 2 3 3" xfId="36695"/>
    <cellStyle name="Normal 27 7 2 2 3 4" xfId="36696"/>
    <cellStyle name="Normal 27 7 2 2 4" xfId="36697"/>
    <cellStyle name="Normal 27 7 2 2 5" xfId="36698"/>
    <cellStyle name="Normal 27 7 2 2 6" xfId="36699"/>
    <cellStyle name="Normal 27 7 2 3" xfId="36700"/>
    <cellStyle name="Normal 27 7 2 3 2" xfId="36701"/>
    <cellStyle name="Normal 27 7 2 3 2 2" xfId="36702"/>
    <cellStyle name="Normal 27 7 2 3 2 3" xfId="36703"/>
    <cellStyle name="Normal 27 7 2 3 2 4" xfId="36704"/>
    <cellStyle name="Normal 27 7 2 3 3" xfId="36705"/>
    <cellStyle name="Normal 27 7 2 3 4" xfId="36706"/>
    <cellStyle name="Normal 27 7 2 3 5" xfId="36707"/>
    <cellStyle name="Normal 27 7 2 3 6" xfId="36708"/>
    <cellStyle name="Normal 27 7 2 4" xfId="36709"/>
    <cellStyle name="Normal 27 7 2 4 2" xfId="36710"/>
    <cellStyle name="Normal 27 7 2 4 3" xfId="36711"/>
    <cellStyle name="Normal 27 7 2 4 4" xfId="36712"/>
    <cellStyle name="Normal 27 7 2 5" xfId="36713"/>
    <cellStyle name="Normal 27 7 2 6" xfId="36714"/>
    <cellStyle name="Normal 27 7 2 7" xfId="36715"/>
    <cellStyle name="Normal 27 7 2 8" xfId="36716"/>
    <cellStyle name="Normal 27 7 3" xfId="36717"/>
    <cellStyle name="Normal 27 7 3 2" xfId="36718"/>
    <cellStyle name="Normal 27 7 3 2 2" xfId="36719"/>
    <cellStyle name="Normal 27 7 3 2 2 2" xfId="36720"/>
    <cellStyle name="Normal 27 7 3 2 2 3" xfId="36721"/>
    <cellStyle name="Normal 27 7 3 2 2 4" xfId="36722"/>
    <cellStyle name="Normal 27 7 3 2 3" xfId="36723"/>
    <cellStyle name="Normal 27 7 3 2 4" xfId="36724"/>
    <cellStyle name="Normal 27 7 3 2 5" xfId="36725"/>
    <cellStyle name="Normal 27 7 3 3" xfId="36726"/>
    <cellStyle name="Normal 27 7 3 3 2" xfId="36727"/>
    <cellStyle name="Normal 27 7 3 3 3" xfId="36728"/>
    <cellStyle name="Normal 27 7 3 3 4" xfId="36729"/>
    <cellStyle name="Normal 27 7 3 4" xfId="36730"/>
    <cellStyle name="Normal 27 7 3 5" xfId="36731"/>
    <cellStyle name="Normal 27 7 3 6" xfId="36732"/>
    <cellStyle name="Normal 27 7 4" xfId="36733"/>
    <cellStyle name="Normal 27 7 4 2" xfId="36734"/>
    <cellStyle name="Normal 27 7 4 2 2" xfId="36735"/>
    <cellStyle name="Normal 27 7 4 2 3" xfId="36736"/>
    <cellStyle name="Normal 27 7 4 2 4" xfId="36737"/>
    <cellStyle name="Normal 27 7 4 3" xfId="36738"/>
    <cellStyle name="Normal 27 7 4 4" xfId="36739"/>
    <cellStyle name="Normal 27 7 4 5" xfId="36740"/>
    <cellStyle name="Normal 27 7 4 6" xfId="36741"/>
    <cellStyle name="Normal 27 7 5" xfId="36742"/>
    <cellStyle name="Normal 27 7 5 2" xfId="36743"/>
    <cellStyle name="Normal 27 7 5 3" xfId="36744"/>
    <cellStyle name="Normal 27 7 5 4" xfId="36745"/>
    <cellStyle name="Normal 27 7 6" xfId="36746"/>
    <cellStyle name="Normal 27 7 7" xfId="36747"/>
    <cellStyle name="Normal 27 7 8" xfId="36748"/>
    <cellStyle name="Normal 27 7 9" xfId="36749"/>
    <cellStyle name="Normal 27 8" xfId="36750"/>
    <cellStyle name="Normal 27 8 2" xfId="36751"/>
    <cellStyle name="Normal 27 8 2 2" xfId="36752"/>
    <cellStyle name="Normal 27 8 2 2 2" xfId="36753"/>
    <cellStyle name="Normal 27 8 2 2 2 2" xfId="36754"/>
    <cellStyle name="Normal 27 8 2 2 2 3" xfId="36755"/>
    <cellStyle name="Normal 27 8 2 2 2 4" xfId="36756"/>
    <cellStyle name="Normal 27 8 2 2 3" xfId="36757"/>
    <cellStyle name="Normal 27 8 2 2 4" xfId="36758"/>
    <cellStyle name="Normal 27 8 2 2 5" xfId="36759"/>
    <cellStyle name="Normal 27 8 2 3" xfId="36760"/>
    <cellStyle name="Normal 27 8 2 3 2" xfId="36761"/>
    <cellStyle name="Normal 27 8 2 3 3" xfId="36762"/>
    <cellStyle name="Normal 27 8 2 3 4" xfId="36763"/>
    <cellStyle name="Normal 27 8 2 4" xfId="36764"/>
    <cellStyle name="Normal 27 8 2 5" xfId="36765"/>
    <cellStyle name="Normal 27 8 2 6" xfId="36766"/>
    <cellStyle name="Normal 27 8 3" xfId="36767"/>
    <cellStyle name="Normal 27 8 3 2" xfId="36768"/>
    <cellStyle name="Normal 27 8 3 2 2" xfId="36769"/>
    <cellStyle name="Normal 27 8 3 2 3" xfId="36770"/>
    <cellStyle name="Normal 27 8 3 2 4" xfId="36771"/>
    <cellStyle name="Normal 27 8 3 3" xfId="36772"/>
    <cellStyle name="Normal 27 8 3 4" xfId="36773"/>
    <cellStyle name="Normal 27 8 3 5" xfId="36774"/>
    <cellStyle name="Normal 27 8 3 6" xfId="36775"/>
    <cellStyle name="Normal 27 8 4" xfId="36776"/>
    <cellStyle name="Normal 27 8 4 2" xfId="36777"/>
    <cellStyle name="Normal 27 8 4 3" xfId="36778"/>
    <cellStyle name="Normal 27 8 4 4" xfId="36779"/>
    <cellStyle name="Normal 27 8 5" xfId="36780"/>
    <cellStyle name="Normal 27 8 6" xfId="36781"/>
    <cellStyle name="Normal 27 8 7" xfId="36782"/>
    <cellStyle name="Normal 27 8 8" xfId="36783"/>
    <cellStyle name="Normal 27 9" xfId="36784"/>
    <cellStyle name="Normal 27 9 2" xfId="36785"/>
    <cellStyle name="Normal 27 9 2 2" xfId="36786"/>
    <cellStyle name="Normal 27 9 2 2 2" xfId="36787"/>
    <cellStyle name="Normal 27 9 2 2 3" xfId="36788"/>
    <cellStyle name="Normal 27 9 2 2 4" xfId="36789"/>
    <cellStyle name="Normal 27 9 2 3" xfId="36790"/>
    <cellStyle name="Normal 27 9 2 4" xfId="36791"/>
    <cellStyle name="Normal 27 9 2 5" xfId="36792"/>
    <cellStyle name="Normal 27 9 2 6" xfId="36793"/>
    <cellStyle name="Normal 27 9 3" xfId="36794"/>
    <cellStyle name="Normal 27 9 3 2" xfId="36795"/>
    <cellStyle name="Normal 27 9 3 3" xfId="36796"/>
    <cellStyle name="Normal 27 9 3 4" xfId="36797"/>
    <cellStyle name="Normal 27 9 4" xfId="36798"/>
    <cellStyle name="Normal 27 9 5" xfId="36799"/>
    <cellStyle name="Normal 27 9 6" xfId="36800"/>
    <cellStyle name="Normal 27 9 7" xfId="36801"/>
    <cellStyle name="Normal 270" xfId="62836"/>
    <cellStyle name="Normal 2700" xfId="62837"/>
    <cellStyle name="Normal 271" xfId="62838"/>
    <cellStyle name="Normal 272" xfId="62839"/>
    <cellStyle name="Normal 273" xfId="62840"/>
    <cellStyle name="Normal 274" xfId="62841"/>
    <cellStyle name="Normal 275" xfId="62842"/>
    <cellStyle name="Normal 276" xfId="62843"/>
    <cellStyle name="Normal 277" xfId="62844"/>
    <cellStyle name="Normal 278" xfId="62845"/>
    <cellStyle name="Normal 279" xfId="62846"/>
    <cellStyle name="Normal 28" xfId="36802"/>
    <cellStyle name="Normal 28 10" xfId="36803"/>
    <cellStyle name="Normal 28 10 2" xfId="36804"/>
    <cellStyle name="Normal 28 10 2 2" xfId="36805"/>
    <cellStyle name="Normal 28 10 2 2 2" xfId="36806"/>
    <cellStyle name="Normal 28 10 2 2 3" xfId="36807"/>
    <cellStyle name="Normal 28 10 2 2 4" xfId="36808"/>
    <cellStyle name="Normal 28 10 2 3" xfId="36809"/>
    <cellStyle name="Normal 28 10 2 4" xfId="36810"/>
    <cellStyle name="Normal 28 10 2 5" xfId="36811"/>
    <cellStyle name="Normal 28 10 3" xfId="36812"/>
    <cellStyle name="Normal 28 10 3 2" xfId="36813"/>
    <cellStyle name="Normal 28 10 3 3" xfId="36814"/>
    <cellStyle name="Normal 28 10 3 4" xfId="36815"/>
    <cellStyle name="Normal 28 10 4" xfId="36816"/>
    <cellStyle name="Normal 28 10 5" xfId="36817"/>
    <cellStyle name="Normal 28 10 6" xfId="36818"/>
    <cellStyle name="Normal 28 11" xfId="36819"/>
    <cellStyle name="Normal 28 11 2" xfId="36820"/>
    <cellStyle name="Normal 28 11 2 2" xfId="36821"/>
    <cellStyle name="Normal 28 11 2 3" xfId="36822"/>
    <cellStyle name="Normal 28 11 2 4" xfId="36823"/>
    <cellStyle name="Normal 28 11 3" xfId="36824"/>
    <cellStyle name="Normal 28 11 4" xfId="36825"/>
    <cellStyle name="Normal 28 11 5" xfId="36826"/>
    <cellStyle name="Normal 28 11 6" xfId="36827"/>
    <cellStyle name="Normal 28 12" xfId="36828"/>
    <cellStyle name="Normal 28 12 2" xfId="36829"/>
    <cellStyle name="Normal 28 12 3" xfId="36830"/>
    <cellStyle name="Normal 28 12 4" xfId="36831"/>
    <cellStyle name="Normal 28 13" xfId="36832"/>
    <cellStyle name="Normal 28 14" xfId="36833"/>
    <cellStyle name="Normal 28 15" xfId="36834"/>
    <cellStyle name="Normal 28 16" xfId="36835"/>
    <cellStyle name="Normal 28 2" xfId="36836"/>
    <cellStyle name="Normal 28 2 10" xfId="36837"/>
    <cellStyle name="Normal 28 2 11" xfId="36838"/>
    <cellStyle name="Normal 28 2 12" xfId="36839"/>
    <cellStyle name="Normal 28 2 2" xfId="36840"/>
    <cellStyle name="Normal 28 2 2 10" xfId="36841"/>
    <cellStyle name="Normal 28 2 2 11" xfId="36842"/>
    <cellStyle name="Normal 28 2 2 2" xfId="36843"/>
    <cellStyle name="Normal 28 2 2 2 2" xfId="36844"/>
    <cellStyle name="Normal 28 2 2 2 2 2" xfId="36845"/>
    <cellStyle name="Normal 28 2 2 2 2 2 2" xfId="36846"/>
    <cellStyle name="Normal 28 2 2 2 2 2 2 2" xfId="36847"/>
    <cellStyle name="Normal 28 2 2 2 2 2 2 2 2" xfId="36848"/>
    <cellStyle name="Normal 28 2 2 2 2 2 2 2 3" xfId="36849"/>
    <cellStyle name="Normal 28 2 2 2 2 2 2 2 4" xfId="36850"/>
    <cellStyle name="Normal 28 2 2 2 2 2 2 3" xfId="36851"/>
    <cellStyle name="Normal 28 2 2 2 2 2 2 4" xfId="36852"/>
    <cellStyle name="Normal 28 2 2 2 2 2 2 5" xfId="36853"/>
    <cellStyle name="Normal 28 2 2 2 2 2 3" xfId="36854"/>
    <cellStyle name="Normal 28 2 2 2 2 2 3 2" xfId="36855"/>
    <cellStyle name="Normal 28 2 2 2 2 2 3 3" xfId="36856"/>
    <cellStyle name="Normal 28 2 2 2 2 2 3 4" xfId="36857"/>
    <cellStyle name="Normal 28 2 2 2 2 2 4" xfId="36858"/>
    <cellStyle name="Normal 28 2 2 2 2 2 5" xfId="36859"/>
    <cellStyle name="Normal 28 2 2 2 2 2 6" xfId="36860"/>
    <cellStyle name="Normal 28 2 2 2 2 3" xfId="36861"/>
    <cellStyle name="Normal 28 2 2 2 2 3 2" xfId="36862"/>
    <cellStyle name="Normal 28 2 2 2 2 3 2 2" xfId="36863"/>
    <cellStyle name="Normal 28 2 2 2 2 3 2 3" xfId="36864"/>
    <cellStyle name="Normal 28 2 2 2 2 3 2 4" xfId="36865"/>
    <cellStyle name="Normal 28 2 2 2 2 3 3" xfId="36866"/>
    <cellStyle name="Normal 28 2 2 2 2 3 4" xfId="36867"/>
    <cellStyle name="Normal 28 2 2 2 2 3 5" xfId="36868"/>
    <cellStyle name="Normal 28 2 2 2 2 3 6" xfId="36869"/>
    <cellStyle name="Normal 28 2 2 2 2 4" xfId="36870"/>
    <cellStyle name="Normal 28 2 2 2 2 4 2" xfId="36871"/>
    <cellStyle name="Normal 28 2 2 2 2 4 3" xfId="36872"/>
    <cellStyle name="Normal 28 2 2 2 2 4 4" xfId="36873"/>
    <cellStyle name="Normal 28 2 2 2 2 5" xfId="36874"/>
    <cellStyle name="Normal 28 2 2 2 2 6" xfId="36875"/>
    <cellStyle name="Normal 28 2 2 2 2 7" xfId="36876"/>
    <cellStyle name="Normal 28 2 2 2 2 8" xfId="36877"/>
    <cellStyle name="Normal 28 2 2 2 3" xfId="36878"/>
    <cellStyle name="Normal 28 2 2 2 3 2" xfId="36879"/>
    <cellStyle name="Normal 28 2 2 2 3 2 2" xfId="36880"/>
    <cellStyle name="Normal 28 2 2 2 3 2 2 2" xfId="36881"/>
    <cellStyle name="Normal 28 2 2 2 3 2 2 3" xfId="36882"/>
    <cellStyle name="Normal 28 2 2 2 3 2 2 4" xfId="36883"/>
    <cellStyle name="Normal 28 2 2 2 3 2 3" xfId="36884"/>
    <cellStyle name="Normal 28 2 2 2 3 2 4" xfId="36885"/>
    <cellStyle name="Normal 28 2 2 2 3 2 5" xfId="36886"/>
    <cellStyle name="Normal 28 2 2 2 3 3" xfId="36887"/>
    <cellStyle name="Normal 28 2 2 2 3 3 2" xfId="36888"/>
    <cellStyle name="Normal 28 2 2 2 3 3 3" xfId="36889"/>
    <cellStyle name="Normal 28 2 2 2 3 3 4" xfId="36890"/>
    <cellStyle name="Normal 28 2 2 2 3 4" xfId="36891"/>
    <cellStyle name="Normal 28 2 2 2 3 5" xfId="36892"/>
    <cellStyle name="Normal 28 2 2 2 3 6" xfId="36893"/>
    <cellStyle name="Normal 28 2 2 2 4" xfId="36894"/>
    <cellStyle name="Normal 28 2 2 2 4 2" xfId="36895"/>
    <cellStyle name="Normal 28 2 2 2 4 2 2" xfId="36896"/>
    <cellStyle name="Normal 28 2 2 2 4 2 3" xfId="36897"/>
    <cellStyle name="Normal 28 2 2 2 4 2 4" xfId="36898"/>
    <cellStyle name="Normal 28 2 2 2 4 3" xfId="36899"/>
    <cellStyle name="Normal 28 2 2 2 4 4" xfId="36900"/>
    <cellStyle name="Normal 28 2 2 2 4 5" xfId="36901"/>
    <cellStyle name="Normal 28 2 2 2 4 6" xfId="36902"/>
    <cellStyle name="Normal 28 2 2 2 5" xfId="36903"/>
    <cellStyle name="Normal 28 2 2 2 5 2" xfId="36904"/>
    <cellStyle name="Normal 28 2 2 2 5 3" xfId="36905"/>
    <cellStyle name="Normal 28 2 2 2 5 4" xfId="36906"/>
    <cellStyle name="Normal 28 2 2 2 6" xfId="36907"/>
    <cellStyle name="Normal 28 2 2 2 7" xfId="36908"/>
    <cellStyle name="Normal 28 2 2 2 8" xfId="36909"/>
    <cellStyle name="Normal 28 2 2 2 9" xfId="36910"/>
    <cellStyle name="Normal 28 2 2 3" xfId="36911"/>
    <cellStyle name="Normal 28 2 2 3 2" xfId="36912"/>
    <cellStyle name="Normal 28 2 2 3 2 2" xfId="36913"/>
    <cellStyle name="Normal 28 2 2 3 2 2 2" xfId="36914"/>
    <cellStyle name="Normal 28 2 2 3 2 2 2 2" xfId="36915"/>
    <cellStyle name="Normal 28 2 2 3 2 2 2 3" xfId="36916"/>
    <cellStyle name="Normal 28 2 2 3 2 2 2 4" xfId="36917"/>
    <cellStyle name="Normal 28 2 2 3 2 2 3" xfId="36918"/>
    <cellStyle name="Normal 28 2 2 3 2 2 4" xfId="36919"/>
    <cellStyle name="Normal 28 2 2 3 2 2 5" xfId="36920"/>
    <cellStyle name="Normal 28 2 2 3 2 3" xfId="36921"/>
    <cellStyle name="Normal 28 2 2 3 2 3 2" xfId="36922"/>
    <cellStyle name="Normal 28 2 2 3 2 3 3" xfId="36923"/>
    <cellStyle name="Normal 28 2 2 3 2 3 4" xfId="36924"/>
    <cellStyle name="Normal 28 2 2 3 2 4" xfId="36925"/>
    <cellStyle name="Normal 28 2 2 3 2 5" xfId="36926"/>
    <cellStyle name="Normal 28 2 2 3 2 6" xfId="36927"/>
    <cellStyle name="Normal 28 2 2 3 3" xfId="36928"/>
    <cellStyle name="Normal 28 2 2 3 3 2" xfId="36929"/>
    <cellStyle name="Normal 28 2 2 3 3 2 2" xfId="36930"/>
    <cellStyle name="Normal 28 2 2 3 3 2 3" xfId="36931"/>
    <cellStyle name="Normal 28 2 2 3 3 2 4" xfId="36932"/>
    <cellStyle name="Normal 28 2 2 3 3 3" xfId="36933"/>
    <cellStyle name="Normal 28 2 2 3 3 4" xfId="36934"/>
    <cellStyle name="Normal 28 2 2 3 3 5" xfId="36935"/>
    <cellStyle name="Normal 28 2 2 3 3 6" xfId="36936"/>
    <cellStyle name="Normal 28 2 2 3 4" xfId="36937"/>
    <cellStyle name="Normal 28 2 2 3 4 2" xfId="36938"/>
    <cellStyle name="Normal 28 2 2 3 4 3" xfId="36939"/>
    <cellStyle name="Normal 28 2 2 3 4 4" xfId="36940"/>
    <cellStyle name="Normal 28 2 2 3 5" xfId="36941"/>
    <cellStyle name="Normal 28 2 2 3 6" xfId="36942"/>
    <cellStyle name="Normal 28 2 2 3 7" xfId="36943"/>
    <cellStyle name="Normal 28 2 2 3 8" xfId="36944"/>
    <cellStyle name="Normal 28 2 2 4" xfId="36945"/>
    <cellStyle name="Normal 28 2 2 4 2" xfId="36946"/>
    <cellStyle name="Normal 28 2 2 4 2 2" xfId="36947"/>
    <cellStyle name="Normal 28 2 2 4 2 2 2" xfId="36948"/>
    <cellStyle name="Normal 28 2 2 4 2 2 3" xfId="36949"/>
    <cellStyle name="Normal 28 2 2 4 2 2 4" xfId="36950"/>
    <cellStyle name="Normal 28 2 2 4 2 3" xfId="36951"/>
    <cellStyle name="Normal 28 2 2 4 2 4" xfId="36952"/>
    <cellStyle name="Normal 28 2 2 4 2 5" xfId="36953"/>
    <cellStyle name="Normal 28 2 2 4 2 6" xfId="36954"/>
    <cellStyle name="Normal 28 2 2 4 3" xfId="36955"/>
    <cellStyle name="Normal 28 2 2 4 3 2" xfId="36956"/>
    <cellStyle name="Normal 28 2 2 4 3 3" xfId="36957"/>
    <cellStyle name="Normal 28 2 2 4 3 4" xfId="36958"/>
    <cellStyle name="Normal 28 2 2 4 4" xfId="36959"/>
    <cellStyle name="Normal 28 2 2 4 5" xfId="36960"/>
    <cellStyle name="Normal 28 2 2 4 6" xfId="36961"/>
    <cellStyle name="Normal 28 2 2 4 7" xfId="36962"/>
    <cellStyle name="Normal 28 2 2 5" xfId="36963"/>
    <cellStyle name="Normal 28 2 2 5 2" xfId="36964"/>
    <cellStyle name="Normal 28 2 2 5 2 2" xfId="36965"/>
    <cellStyle name="Normal 28 2 2 5 2 2 2" xfId="36966"/>
    <cellStyle name="Normal 28 2 2 5 2 2 3" xfId="36967"/>
    <cellStyle name="Normal 28 2 2 5 2 2 4" xfId="36968"/>
    <cellStyle name="Normal 28 2 2 5 2 3" xfId="36969"/>
    <cellStyle name="Normal 28 2 2 5 2 4" xfId="36970"/>
    <cellStyle name="Normal 28 2 2 5 2 5" xfId="36971"/>
    <cellStyle name="Normal 28 2 2 5 3" xfId="36972"/>
    <cellStyle name="Normal 28 2 2 5 3 2" xfId="36973"/>
    <cellStyle name="Normal 28 2 2 5 3 3" xfId="36974"/>
    <cellStyle name="Normal 28 2 2 5 3 4" xfId="36975"/>
    <cellStyle name="Normal 28 2 2 5 4" xfId="36976"/>
    <cellStyle name="Normal 28 2 2 5 5" xfId="36977"/>
    <cellStyle name="Normal 28 2 2 5 6" xfId="36978"/>
    <cellStyle name="Normal 28 2 2 6" xfId="36979"/>
    <cellStyle name="Normal 28 2 2 6 2" xfId="36980"/>
    <cellStyle name="Normal 28 2 2 6 2 2" xfId="36981"/>
    <cellStyle name="Normal 28 2 2 6 2 3" xfId="36982"/>
    <cellStyle name="Normal 28 2 2 6 2 4" xfId="36983"/>
    <cellStyle name="Normal 28 2 2 6 3" xfId="36984"/>
    <cellStyle name="Normal 28 2 2 6 4" xfId="36985"/>
    <cellStyle name="Normal 28 2 2 6 5" xfId="36986"/>
    <cellStyle name="Normal 28 2 2 6 6" xfId="36987"/>
    <cellStyle name="Normal 28 2 2 7" xfId="36988"/>
    <cellStyle name="Normal 28 2 2 7 2" xfId="36989"/>
    <cellStyle name="Normal 28 2 2 7 3" xfId="36990"/>
    <cellStyle name="Normal 28 2 2 7 4" xfId="36991"/>
    <cellStyle name="Normal 28 2 2 8" xfId="36992"/>
    <cellStyle name="Normal 28 2 2 9" xfId="36993"/>
    <cellStyle name="Normal 28 2 3" xfId="36994"/>
    <cellStyle name="Normal 28 2 3 2" xfId="36995"/>
    <cellStyle name="Normal 28 2 3 2 2" xfId="36996"/>
    <cellStyle name="Normal 28 2 3 2 2 2" xfId="36997"/>
    <cellStyle name="Normal 28 2 3 2 2 2 2" xfId="36998"/>
    <cellStyle name="Normal 28 2 3 2 2 2 2 2" xfId="36999"/>
    <cellStyle name="Normal 28 2 3 2 2 2 2 3" xfId="37000"/>
    <cellStyle name="Normal 28 2 3 2 2 2 2 4" xfId="37001"/>
    <cellStyle name="Normal 28 2 3 2 2 2 3" xfId="37002"/>
    <cellStyle name="Normal 28 2 3 2 2 2 4" xfId="37003"/>
    <cellStyle name="Normal 28 2 3 2 2 2 5" xfId="37004"/>
    <cellStyle name="Normal 28 2 3 2 2 3" xfId="37005"/>
    <cellStyle name="Normal 28 2 3 2 2 3 2" xfId="37006"/>
    <cellStyle name="Normal 28 2 3 2 2 3 3" xfId="37007"/>
    <cellStyle name="Normal 28 2 3 2 2 3 4" xfId="37008"/>
    <cellStyle name="Normal 28 2 3 2 2 4" xfId="37009"/>
    <cellStyle name="Normal 28 2 3 2 2 5" xfId="37010"/>
    <cellStyle name="Normal 28 2 3 2 2 6" xfId="37011"/>
    <cellStyle name="Normal 28 2 3 2 3" xfId="37012"/>
    <cellStyle name="Normal 28 2 3 2 3 2" xfId="37013"/>
    <cellStyle name="Normal 28 2 3 2 3 2 2" xfId="37014"/>
    <cellStyle name="Normal 28 2 3 2 3 2 3" xfId="37015"/>
    <cellStyle name="Normal 28 2 3 2 3 2 4" xfId="37016"/>
    <cellStyle name="Normal 28 2 3 2 3 3" xfId="37017"/>
    <cellStyle name="Normal 28 2 3 2 3 4" xfId="37018"/>
    <cellStyle name="Normal 28 2 3 2 3 5" xfId="37019"/>
    <cellStyle name="Normal 28 2 3 2 3 6" xfId="37020"/>
    <cellStyle name="Normal 28 2 3 2 4" xfId="37021"/>
    <cellStyle name="Normal 28 2 3 2 4 2" xfId="37022"/>
    <cellStyle name="Normal 28 2 3 2 4 3" xfId="37023"/>
    <cellStyle name="Normal 28 2 3 2 4 4" xfId="37024"/>
    <cellStyle name="Normal 28 2 3 2 5" xfId="37025"/>
    <cellStyle name="Normal 28 2 3 2 6" xfId="37026"/>
    <cellStyle name="Normal 28 2 3 2 7" xfId="37027"/>
    <cellStyle name="Normal 28 2 3 2 8" xfId="37028"/>
    <cellStyle name="Normal 28 2 3 3" xfId="37029"/>
    <cellStyle name="Normal 28 2 3 3 2" xfId="37030"/>
    <cellStyle name="Normal 28 2 3 3 2 2" xfId="37031"/>
    <cellStyle name="Normal 28 2 3 3 2 2 2" xfId="37032"/>
    <cellStyle name="Normal 28 2 3 3 2 2 3" xfId="37033"/>
    <cellStyle name="Normal 28 2 3 3 2 2 4" xfId="37034"/>
    <cellStyle name="Normal 28 2 3 3 2 3" xfId="37035"/>
    <cellStyle name="Normal 28 2 3 3 2 4" xfId="37036"/>
    <cellStyle name="Normal 28 2 3 3 2 5" xfId="37037"/>
    <cellStyle name="Normal 28 2 3 3 3" xfId="37038"/>
    <cellStyle name="Normal 28 2 3 3 3 2" xfId="37039"/>
    <cellStyle name="Normal 28 2 3 3 3 3" xfId="37040"/>
    <cellStyle name="Normal 28 2 3 3 3 4" xfId="37041"/>
    <cellStyle name="Normal 28 2 3 3 4" xfId="37042"/>
    <cellStyle name="Normal 28 2 3 3 5" xfId="37043"/>
    <cellStyle name="Normal 28 2 3 3 6" xfId="37044"/>
    <cellStyle name="Normal 28 2 3 4" xfId="37045"/>
    <cellStyle name="Normal 28 2 3 4 2" xfId="37046"/>
    <cellStyle name="Normal 28 2 3 4 2 2" xfId="37047"/>
    <cellStyle name="Normal 28 2 3 4 2 3" xfId="37048"/>
    <cellStyle name="Normal 28 2 3 4 2 4" xfId="37049"/>
    <cellStyle name="Normal 28 2 3 4 3" xfId="37050"/>
    <cellStyle name="Normal 28 2 3 4 4" xfId="37051"/>
    <cellStyle name="Normal 28 2 3 4 5" xfId="37052"/>
    <cellStyle name="Normal 28 2 3 4 6" xfId="37053"/>
    <cellStyle name="Normal 28 2 3 5" xfId="37054"/>
    <cellStyle name="Normal 28 2 3 5 2" xfId="37055"/>
    <cellStyle name="Normal 28 2 3 5 3" xfId="37056"/>
    <cellStyle name="Normal 28 2 3 5 4" xfId="37057"/>
    <cellStyle name="Normal 28 2 3 6" xfId="37058"/>
    <cellStyle name="Normal 28 2 3 7" xfId="37059"/>
    <cellStyle name="Normal 28 2 3 8" xfId="37060"/>
    <cellStyle name="Normal 28 2 3 9" xfId="37061"/>
    <cellStyle name="Normal 28 2 4" xfId="37062"/>
    <cellStyle name="Normal 28 2 4 2" xfId="37063"/>
    <cellStyle name="Normal 28 2 4 2 2" xfId="37064"/>
    <cellStyle name="Normal 28 2 4 2 2 2" xfId="37065"/>
    <cellStyle name="Normal 28 2 4 2 2 2 2" xfId="37066"/>
    <cellStyle name="Normal 28 2 4 2 2 2 3" xfId="37067"/>
    <cellStyle name="Normal 28 2 4 2 2 2 4" xfId="37068"/>
    <cellStyle name="Normal 28 2 4 2 2 3" xfId="37069"/>
    <cellStyle name="Normal 28 2 4 2 2 4" xfId="37070"/>
    <cellStyle name="Normal 28 2 4 2 2 5" xfId="37071"/>
    <cellStyle name="Normal 28 2 4 2 3" xfId="37072"/>
    <cellStyle name="Normal 28 2 4 2 3 2" xfId="37073"/>
    <cellStyle name="Normal 28 2 4 2 3 3" xfId="37074"/>
    <cellStyle name="Normal 28 2 4 2 3 4" xfId="37075"/>
    <cellStyle name="Normal 28 2 4 2 4" xfId="37076"/>
    <cellStyle name="Normal 28 2 4 2 5" xfId="37077"/>
    <cellStyle name="Normal 28 2 4 2 6" xfId="37078"/>
    <cellStyle name="Normal 28 2 4 3" xfId="37079"/>
    <cellStyle name="Normal 28 2 4 3 2" xfId="37080"/>
    <cellStyle name="Normal 28 2 4 3 2 2" xfId="37081"/>
    <cellStyle name="Normal 28 2 4 3 2 3" xfId="37082"/>
    <cellStyle name="Normal 28 2 4 3 2 4" xfId="37083"/>
    <cellStyle name="Normal 28 2 4 3 3" xfId="37084"/>
    <cellStyle name="Normal 28 2 4 3 4" xfId="37085"/>
    <cellStyle name="Normal 28 2 4 3 5" xfId="37086"/>
    <cellStyle name="Normal 28 2 4 3 6" xfId="37087"/>
    <cellStyle name="Normal 28 2 4 4" xfId="37088"/>
    <cellStyle name="Normal 28 2 4 4 2" xfId="37089"/>
    <cellStyle name="Normal 28 2 4 4 3" xfId="37090"/>
    <cellStyle name="Normal 28 2 4 4 4" xfId="37091"/>
    <cellStyle name="Normal 28 2 4 5" xfId="37092"/>
    <cellStyle name="Normal 28 2 4 6" xfId="37093"/>
    <cellStyle name="Normal 28 2 4 7" xfId="37094"/>
    <cellStyle name="Normal 28 2 4 8" xfId="37095"/>
    <cellStyle name="Normal 28 2 5" xfId="37096"/>
    <cellStyle name="Normal 28 2 5 2" xfId="37097"/>
    <cellStyle name="Normal 28 2 5 2 2" xfId="37098"/>
    <cellStyle name="Normal 28 2 5 2 2 2" xfId="37099"/>
    <cellStyle name="Normal 28 2 5 2 2 3" xfId="37100"/>
    <cellStyle name="Normal 28 2 5 2 2 4" xfId="37101"/>
    <cellStyle name="Normal 28 2 5 2 3" xfId="37102"/>
    <cellStyle name="Normal 28 2 5 2 4" xfId="37103"/>
    <cellStyle name="Normal 28 2 5 2 5" xfId="37104"/>
    <cellStyle name="Normal 28 2 5 2 6" xfId="37105"/>
    <cellStyle name="Normal 28 2 5 3" xfId="37106"/>
    <cellStyle name="Normal 28 2 5 3 2" xfId="37107"/>
    <cellStyle name="Normal 28 2 5 3 3" xfId="37108"/>
    <cellStyle name="Normal 28 2 5 3 4" xfId="37109"/>
    <cellStyle name="Normal 28 2 5 4" xfId="37110"/>
    <cellStyle name="Normal 28 2 5 5" xfId="37111"/>
    <cellStyle name="Normal 28 2 5 6" xfId="37112"/>
    <cellStyle name="Normal 28 2 5 7" xfId="37113"/>
    <cellStyle name="Normal 28 2 6" xfId="37114"/>
    <cellStyle name="Normal 28 2 6 2" xfId="37115"/>
    <cellStyle name="Normal 28 2 6 2 2" xfId="37116"/>
    <cellStyle name="Normal 28 2 6 2 2 2" xfId="37117"/>
    <cellStyle name="Normal 28 2 6 2 2 3" xfId="37118"/>
    <cellStyle name="Normal 28 2 6 2 2 4" xfId="37119"/>
    <cellStyle name="Normal 28 2 6 2 3" xfId="37120"/>
    <cellStyle name="Normal 28 2 6 2 4" xfId="37121"/>
    <cellStyle name="Normal 28 2 6 2 5" xfId="37122"/>
    <cellStyle name="Normal 28 2 6 3" xfId="37123"/>
    <cellStyle name="Normal 28 2 6 3 2" xfId="37124"/>
    <cellStyle name="Normal 28 2 6 3 3" xfId="37125"/>
    <cellStyle name="Normal 28 2 6 3 4" xfId="37126"/>
    <cellStyle name="Normal 28 2 6 4" xfId="37127"/>
    <cellStyle name="Normal 28 2 6 5" xfId="37128"/>
    <cellStyle name="Normal 28 2 6 6" xfId="37129"/>
    <cellStyle name="Normal 28 2 7" xfId="37130"/>
    <cellStyle name="Normal 28 2 7 2" xfId="37131"/>
    <cellStyle name="Normal 28 2 7 2 2" xfId="37132"/>
    <cellStyle name="Normal 28 2 7 2 3" xfId="37133"/>
    <cellStyle name="Normal 28 2 7 2 4" xfId="37134"/>
    <cellStyle name="Normal 28 2 7 3" xfId="37135"/>
    <cellStyle name="Normal 28 2 7 4" xfId="37136"/>
    <cellStyle name="Normal 28 2 7 5" xfId="37137"/>
    <cellStyle name="Normal 28 2 7 6" xfId="37138"/>
    <cellStyle name="Normal 28 2 8" xfId="37139"/>
    <cellStyle name="Normal 28 2 8 2" xfId="37140"/>
    <cellStyle name="Normal 28 2 8 3" xfId="37141"/>
    <cellStyle name="Normal 28 2 8 4" xfId="37142"/>
    <cellStyle name="Normal 28 2 9" xfId="37143"/>
    <cellStyle name="Normal 28 3" xfId="37144"/>
    <cellStyle name="Normal 28 3 10" xfId="37145"/>
    <cellStyle name="Normal 28 3 11" xfId="37146"/>
    <cellStyle name="Normal 28 3 2" xfId="37147"/>
    <cellStyle name="Normal 28 3 2 2" xfId="37148"/>
    <cellStyle name="Normal 28 3 2 2 2" xfId="37149"/>
    <cellStyle name="Normal 28 3 2 2 2 2" xfId="37150"/>
    <cellStyle name="Normal 28 3 2 2 2 2 2" xfId="37151"/>
    <cellStyle name="Normal 28 3 2 2 2 2 2 2" xfId="37152"/>
    <cellStyle name="Normal 28 3 2 2 2 2 2 3" xfId="37153"/>
    <cellStyle name="Normal 28 3 2 2 2 2 2 4" xfId="37154"/>
    <cellStyle name="Normal 28 3 2 2 2 2 3" xfId="37155"/>
    <cellStyle name="Normal 28 3 2 2 2 2 4" xfId="37156"/>
    <cellStyle name="Normal 28 3 2 2 2 2 5" xfId="37157"/>
    <cellStyle name="Normal 28 3 2 2 2 3" xfId="37158"/>
    <cellStyle name="Normal 28 3 2 2 2 3 2" xfId="37159"/>
    <cellStyle name="Normal 28 3 2 2 2 3 3" xfId="37160"/>
    <cellStyle name="Normal 28 3 2 2 2 3 4" xfId="37161"/>
    <cellStyle name="Normal 28 3 2 2 2 4" xfId="37162"/>
    <cellStyle name="Normal 28 3 2 2 2 5" xfId="37163"/>
    <cellStyle name="Normal 28 3 2 2 2 6" xfId="37164"/>
    <cellStyle name="Normal 28 3 2 2 3" xfId="37165"/>
    <cellStyle name="Normal 28 3 2 2 3 2" xfId="37166"/>
    <cellStyle name="Normal 28 3 2 2 3 2 2" xfId="37167"/>
    <cellStyle name="Normal 28 3 2 2 3 2 3" xfId="37168"/>
    <cellStyle name="Normal 28 3 2 2 3 2 4" xfId="37169"/>
    <cellStyle name="Normal 28 3 2 2 3 3" xfId="37170"/>
    <cellStyle name="Normal 28 3 2 2 3 4" xfId="37171"/>
    <cellStyle name="Normal 28 3 2 2 3 5" xfId="37172"/>
    <cellStyle name="Normal 28 3 2 2 3 6" xfId="37173"/>
    <cellStyle name="Normal 28 3 2 2 4" xfId="37174"/>
    <cellStyle name="Normal 28 3 2 2 4 2" xfId="37175"/>
    <cellStyle name="Normal 28 3 2 2 4 3" xfId="37176"/>
    <cellStyle name="Normal 28 3 2 2 4 4" xfId="37177"/>
    <cellStyle name="Normal 28 3 2 2 5" xfId="37178"/>
    <cellStyle name="Normal 28 3 2 2 6" xfId="37179"/>
    <cellStyle name="Normal 28 3 2 2 7" xfId="37180"/>
    <cellStyle name="Normal 28 3 2 2 8" xfId="37181"/>
    <cellStyle name="Normal 28 3 2 3" xfId="37182"/>
    <cellStyle name="Normal 28 3 2 3 2" xfId="37183"/>
    <cellStyle name="Normal 28 3 2 3 2 2" xfId="37184"/>
    <cellStyle name="Normal 28 3 2 3 2 2 2" xfId="37185"/>
    <cellStyle name="Normal 28 3 2 3 2 2 3" xfId="37186"/>
    <cellStyle name="Normal 28 3 2 3 2 2 4" xfId="37187"/>
    <cellStyle name="Normal 28 3 2 3 2 3" xfId="37188"/>
    <cellStyle name="Normal 28 3 2 3 2 4" xfId="37189"/>
    <cellStyle name="Normal 28 3 2 3 2 5" xfId="37190"/>
    <cellStyle name="Normal 28 3 2 3 3" xfId="37191"/>
    <cellStyle name="Normal 28 3 2 3 3 2" xfId="37192"/>
    <cellStyle name="Normal 28 3 2 3 3 3" xfId="37193"/>
    <cellStyle name="Normal 28 3 2 3 3 4" xfId="37194"/>
    <cellStyle name="Normal 28 3 2 3 4" xfId="37195"/>
    <cellStyle name="Normal 28 3 2 3 5" xfId="37196"/>
    <cellStyle name="Normal 28 3 2 3 6" xfId="37197"/>
    <cellStyle name="Normal 28 3 2 4" xfId="37198"/>
    <cellStyle name="Normal 28 3 2 4 2" xfId="37199"/>
    <cellStyle name="Normal 28 3 2 4 2 2" xfId="37200"/>
    <cellStyle name="Normal 28 3 2 4 2 3" xfId="37201"/>
    <cellStyle name="Normal 28 3 2 4 2 4" xfId="37202"/>
    <cellStyle name="Normal 28 3 2 4 3" xfId="37203"/>
    <cellStyle name="Normal 28 3 2 4 4" xfId="37204"/>
    <cellStyle name="Normal 28 3 2 4 5" xfId="37205"/>
    <cellStyle name="Normal 28 3 2 4 6" xfId="37206"/>
    <cellStyle name="Normal 28 3 2 5" xfId="37207"/>
    <cellStyle name="Normal 28 3 2 5 2" xfId="37208"/>
    <cellStyle name="Normal 28 3 2 5 3" xfId="37209"/>
    <cellStyle name="Normal 28 3 2 5 4" xfId="37210"/>
    <cellStyle name="Normal 28 3 2 6" xfId="37211"/>
    <cellStyle name="Normal 28 3 2 7" xfId="37212"/>
    <cellStyle name="Normal 28 3 2 8" xfId="37213"/>
    <cellStyle name="Normal 28 3 2 9" xfId="37214"/>
    <cellStyle name="Normal 28 3 3" xfId="37215"/>
    <cellStyle name="Normal 28 3 3 2" xfId="37216"/>
    <cellStyle name="Normal 28 3 3 2 2" xfId="37217"/>
    <cellStyle name="Normal 28 3 3 2 2 2" xfId="37218"/>
    <cellStyle name="Normal 28 3 3 2 2 2 2" xfId="37219"/>
    <cellStyle name="Normal 28 3 3 2 2 2 3" xfId="37220"/>
    <cellStyle name="Normal 28 3 3 2 2 2 4" xfId="37221"/>
    <cellStyle name="Normal 28 3 3 2 2 3" xfId="37222"/>
    <cellStyle name="Normal 28 3 3 2 2 4" xfId="37223"/>
    <cellStyle name="Normal 28 3 3 2 2 5" xfId="37224"/>
    <cellStyle name="Normal 28 3 3 2 3" xfId="37225"/>
    <cellStyle name="Normal 28 3 3 2 3 2" xfId="37226"/>
    <cellStyle name="Normal 28 3 3 2 3 3" xfId="37227"/>
    <cellStyle name="Normal 28 3 3 2 3 4" xfId="37228"/>
    <cellStyle name="Normal 28 3 3 2 4" xfId="37229"/>
    <cellStyle name="Normal 28 3 3 2 5" xfId="37230"/>
    <cellStyle name="Normal 28 3 3 2 6" xfId="37231"/>
    <cellStyle name="Normal 28 3 3 3" xfId="37232"/>
    <cellStyle name="Normal 28 3 3 3 2" xfId="37233"/>
    <cellStyle name="Normal 28 3 3 3 2 2" xfId="37234"/>
    <cellStyle name="Normal 28 3 3 3 2 3" xfId="37235"/>
    <cellStyle name="Normal 28 3 3 3 2 4" xfId="37236"/>
    <cellStyle name="Normal 28 3 3 3 3" xfId="37237"/>
    <cellStyle name="Normal 28 3 3 3 4" xfId="37238"/>
    <cellStyle name="Normal 28 3 3 3 5" xfId="37239"/>
    <cellStyle name="Normal 28 3 3 3 6" xfId="37240"/>
    <cellStyle name="Normal 28 3 3 4" xfId="37241"/>
    <cellStyle name="Normal 28 3 3 4 2" xfId="37242"/>
    <cellStyle name="Normal 28 3 3 4 3" xfId="37243"/>
    <cellStyle name="Normal 28 3 3 4 4" xfId="37244"/>
    <cellStyle name="Normal 28 3 3 5" xfId="37245"/>
    <cellStyle name="Normal 28 3 3 6" xfId="37246"/>
    <cellStyle name="Normal 28 3 3 7" xfId="37247"/>
    <cellStyle name="Normal 28 3 3 8" xfId="37248"/>
    <cellStyle name="Normal 28 3 4" xfId="37249"/>
    <cellStyle name="Normal 28 3 4 2" xfId="37250"/>
    <cellStyle name="Normal 28 3 4 2 2" xfId="37251"/>
    <cellStyle name="Normal 28 3 4 2 2 2" xfId="37252"/>
    <cellStyle name="Normal 28 3 4 2 2 3" xfId="37253"/>
    <cellStyle name="Normal 28 3 4 2 2 4" xfId="37254"/>
    <cellStyle name="Normal 28 3 4 2 3" xfId="37255"/>
    <cellStyle name="Normal 28 3 4 2 4" xfId="37256"/>
    <cellStyle name="Normal 28 3 4 2 5" xfId="37257"/>
    <cellStyle name="Normal 28 3 4 2 6" xfId="37258"/>
    <cellStyle name="Normal 28 3 4 3" xfId="37259"/>
    <cellStyle name="Normal 28 3 4 3 2" xfId="37260"/>
    <cellStyle name="Normal 28 3 4 3 3" xfId="37261"/>
    <cellStyle name="Normal 28 3 4 3 4" xfId="37262"/>
    <cellStyle name="Normal 28 3 4 4" xfId="37263"/>
    <cellStyle name="Normal 28 3 4 5" xfId="37264"/>
    <cellStyle name="Normal 28 3 4 6" xfId="37265"/>
    <cellStyle name="Normal 28 3 4 7" xfId="37266"/>
    <cellStyle name="Normal 28 3 5" xfId="37267"/>
    <cellStyle name="Normal 28 3 5 2" xfId="37268"/>
    <cellStyle name="Normal 28 3 5 2 2" xfId="37269"/>
    <cellStyle name="Normal 28 3 5 2 2 2" xfId="37270"/>
    <cellStyle name="Normal 28 3 5 2 2 3" xfId="37271"/>
    <cellStyle name="Normal 28 3 5 2 2 4" xfId="37272"/>
    <cellStyle name="Normal 28 3 5 2 3" xfId="37273"/>
    <cellStyle name="Normal 28 3 5 2 4" xfId="37274"/>
    <cellStyle name="Normal 28 3 5 2 5" xfId="37275"/>
    <cellStyle name="Normal 28 3 5 3" xfId="37276"/>
    <cellStyle name="Normal 28 3 5 3 2" xfId="37277"/>
    <cellStyle name="Normal 28 3 5 3 3" xfId="37278"/>
    <cellStyle name="Normal 28 3 5 3 4" xfId="37279"/>
    <cellStyle name="Normal 28 3 5 4" xfId="37280"/>
    <cellStyle name="Normal 28 3 5 5" xfId="37281"/>
    <cellStyle name="Normal 28 3 5 6" xfId="37282"/>
    <cellStyle name="Normal 28 3 6" xfId="37283"/>
    <cellStyle name="Normal 28 3 6 2" xfId="37284"/>
    <cellStyle name="Normal 28 3 6 2 2" xfId="37285"/>
    <cellStyle name="Normal 28 3 6 2 3" xfId="37286"/>
    <cellStyle name="Normal 28 3 6 2 4" xfId="37287"/>
    <cellStyle name="Normal 28 3 6 3" xfId="37288"/>
    <cellStyle name="Normal 28 3 6 4" xfId="37289"/>
    <cellStyle name="Normal 28 3 6 5" xfId="37290"/>
    <cellStyle name="Normal 28 3 6 6" xfId="37291"/>
    <cellStyle name="Normal 28 3 7" xfId="37292"/>
    <cellStyle name="Normal 28 3 7 2" xfId="37293"/>
    <cellStyle name="Normal 28 3 7 3" xfId="37294"/>
    <cellStyle name="Normal 28 3 7 4" xfId="37295"/>
    <cellStyle name="Normal 28 3 8" xfId="37296"/>
    <cellStyle name="Normal 28 3 9" xfId="37297"/>
    <cellStyle name="Normal 28 4" xfId="37298"/>
    <cellStyle name="Normal 28 4 2" xfId="37299"/>
    <cellStyle name="Normal 28 4 2 2" xfId="37300"/>
    <cellStyle name="Normal 28 4 2 2 2" xfId="37301"/>
    <cellStyle name="Normal 28 4 2 2 2 2" xfId="37302"/>
    <cellStyle name="Normal 28 4 2 2 2 2 2" xfId="37303"/>
    <cellStyle name="Normal 28 4 2 2 2 2 3" xfId="37304"/>
    <cellStyle name="Normal 28 4 2 2 2 2 4" xfId="37305"/>
    <cellStyle name="Normal 28 4 2 2 2 3" xfId="37306"/>
    <cellStyle name="Normal 28 4 2 2 2 4" xfId="37307"/>
    <cellStyle name="Normal 28 4 2 2 2 5" xfId="37308"/>
    <cellStyle name="Normal 28 4 2 2 3" xfId="37309"/>
    <cellStyle name="Normal 28 4 2 2 3 2" xfId="37310"/>
    <cellStyle name="Normal 28 4 2 2 3 3" xfId="37311"/>
    <cellStyle name="Normal 28 4 2 2 3 4" xfId="37312"/>
    <cellStyle name="Normal 28 4 2 2 4" xfId="37313"/>
    <cellStyle name="Normal 28 4 2 2 5" xfId="37314"/>
    <cellStyle name="Normal 28 4 2 2 6" xfId="37315"/>
    <cellStyle name="Normal 28 4 2 3" xfId="37316"/>
    <cellStyle name="Normal 28 4 2 3 2" xfId="37317"/>
    <cellStyle name="Normal 28 4 2 3 2 2" xfId="37318"/>
    <cellStyle name="Normal 28 4 2 3 2 3" xfId="37319"/>
    <cellStyle name="Normal 28 4 2 3 2 4" xfId="37320"/>
    <cellStyle name="Normal 28 4 2 3 3" xfId="37321"/>
    <cellStyle name="Normal 28 4 2 3 4" xfId="37322"/>
    <cellStyle name="Normal 28 4 2 3 5" xfId="37323"/>
    <cellStyle name="Normal 28 4 2 3 6" xfId="37324"/>
    <cellStyle name="Normal 28 4 2 4" xfId="37325"/>
    <cellStyle name="Normal 28 4 2 4 2" xfId="37326"/>
    <cellStyle name="Normal 28 4 2 4 3" xfId="37327"/>
    <cellStyle name="Normal 28 4 2 4 4" xfId="37328"/>
    <cellStyle name="Normal 28 4 2 5" xfId="37329"/>
    <cellStyle name="Normal 28 4 2 6" xfId="37330"/>
    <cellStyle name="Normal 28 4 2 7" xfId="37331"/>
    <cellStyle name="Normal 28 4 2 8" xfId="37332"/>
    <cellStyle name="Normal 28 4 3" xfId="37333"/>
    <cellStyle name="Normal 28 4 3 2" xfId="37334"/>
    <cellStyle name="Normal 28 4 3 2 2" xfId="37335"/>
    <cellStyle name="Normal 28 4 3 2 2 2" xfId="37336"/>
    <cellStyle name="Normal 28 4 3 2 2 3" xfId="37337"/>
    <cellStyle name="Normal 28 4 3 2 2 4" xfId="37338"/>
    <cellStyle name="Normal 28 4 3 2 3" xfId="37339"/>
    <cellStyle name="Normal 28 4 3 2 4" xfId="37340"/>
    <cellStyle name="Normal 28 4 3 2 5" xfId="37341"/>
    <cellStyle name="Normal 28 4 3 3" xfId="37342"/>
    <cellStyle name="Normal 28 4 3 3 2" xfId="37343"/>
    <cellStyle name="Normal 28 4 3 3 3" xfId="37344"/>
    <cellStyle name="Normal 28 4 3 3 4" xfId="37345"/>
    <cellStyle name="Normal 28 4 3 4" xfId="37346"/>
    <cellStyle name="Normal 28 4 3 5" xfId="37347"/>
    <cellStyle name="Normal 28 4 3 6" xfId="37348"/>
    <cellStyle name="Normal 28 4 4" xfId="37349"/>
    <cellStyle name="Normal 28 4 4 2" xfId="37350"/>
    <cellStyle name="Normal 28 4 4 2 2" xfId="37351"/>
    <cellStyle name="Normal 28 4 4 2 3" xfId="37352"/>
    <cellStyle name="Normal 28 4 4 2 4" xfId="37353"/>
    <cellStyle name="Normal 28 4 4 3" xfId="37354"/>
    <cellStyle name="Normal 28 4 4 4" xfId="37355"/>
    <cellStyle name="Normal 28 4 4 5" xfId="37356"/>
    <cellStyle name="Normal 28 4 4 6" xfId="37357"/>
    <cellStyle name="Normal 28 4 5" xfId="37358"/>
    <cellStyle name="Normal 28 4 5 2" xfId="37359"/>
    <cellStyle name="Normal 28 4 5 3" xfId="37360"/>
    <cellStyle name="Normal 28 4 5 4" xfId="37361"/>
    <cellStyle name="Normal 28 4 6" xfId="37362"/>
    <cellStyle name="Normal 28 4 7" xfId="37363"/>
    <cellStyle name="Normal 28 4 8" xfId="37364"/>
    <cellStyle name="Normal 28 4 9" xfId="37365"/>
    <cellStyle name="Normal 28 5" xfId="37366"/>
    <cellStyle name="Normal 28 5 2" xfId="37367"/>
    <cellStyle name="Normal 28 5 2 2" xfId="37368"/>
    <cellStyle name="Normal 28 5 2 2 2" xfId="37369"/>
    <cellStyle name="Normal 28 5 2 2 2 2" xfId="37370"/>
    <cellStyle name="Normal 28 5 2 2 2 2 2" xfId="37371"/>
    <cellStyle name="Normal 28 5 2 2 2 2 3" xfId="37372"/>
    <cellStyle name="Normal 28 5 2 2 2 2 4" xfId="37373"/>
    <cellStyle name="Normal 28 5 2 2 2 3" xfId="37374"/>
    <cellStyle name="Normal 28 5 2 2 2 4" xfId="37375"/>
    <cellStyle name="Normal 28 5 2 2 2 5" xfId="37376"/>
    <cellStyle name="Normal 28 5 2 2 3" xfId="37377"/>
    <cellStyle name="Normal 28 5 2 2 3 2" xfId="37378"/>
    <cellStyle name="Normal 28 5 2 2 3 3" xfId="37379"/>
    <cellStyle name="Normal 28 5 2 2 3 4" xfId="37380"/>
    <cellStyle name="Normal 28 5 2 2 4" xfId="37381"/>
    <cellStyle name="Normal 28 5 2 2 5" xfId="37382"/>
    <cellStyle name="Normal 28 5 2 2 6" xfId="37383"/>
    <cellStyle name="Normal 28 5 2 3" xfId="37384"/>
    <cellStyle name="Normal 28 5 2 3 2" xfId="37385"/>
    <cellStyle name="Normal 28 5 2 3 2 2" xfId="37386"/>
    <cellStyle name="Normal 28 5 2 3 2 3" xfId="37387"/>
    <cellStyle name="Normal 28 5 2 3 2 4" xfId="37388"/>
    <cellStyle name="Normal 28 5 2 3 3" xfId="37389"/>
    <cellStyle name="Normal 28 5 2 3 4" xfId="37390"/>
    <cellStyle name="Normal 28 5 2 3 5" xfId="37391"/>
    <cellStyle name="Normal 28 5 2 3 6" xfId="37392"/>
    <cellStyle name="Normal 28 5 2 4" xfId="37393"/>
    <cellStyle name="Normal 28 5 2 4 2" xfId="37394"/>
    <cellStyle name="Normal 28 5 2 4 3" xfId="37395"/>
    <cellStyle name="Normal 28 5 2 4 4" xfId="37396"/>
    <cellStyle name="Normal 28 5 2 5" xfId="37397"/>
    <cellStyle name="Normal 28 5 2 6" xfId="37398"/>
    <cellStyle name="Normal 28 5 2 7" xfId="37399"/>
    <cellStyle name="Normal 28 5 2 8" xfId="37400"/>
    <cellStyle name="Normal 28 5 3" xfId="37401"/>
    <cellStyle name="Normal 28 5 3 2" xfId="37402"/>
    <cellStyle name="Normal 28 5 3 2 2" xfId="37403"/>
    <cellStyle name="Normal 28 5 3 2 2 2" xfId="37404"/>
    <cellStyle name="Normal 28 5 3 2 2 3" xfId="37405"/>
    <cellStyle name="Normal 28 5 3 2 2 4" xfId="37406"/>
    <cellStyle name="Normal 28 5 3 2 3" xfId="37407"/>
    <cellStyle name="Normal 28 5 3 2 4" xfId="37408"/>
    <cellStyle name="Normal 28 5 3 2 5" xfId="37409"/>
    <cellStyle name="Normal 28 5 3 3" xfId="37410"/>
    <cellStyle name="Normal 28 5 3 3 2" xfId="37411"/>
    <cellStyle name="Normal 28 5 3 3 3" xfId="37412"/>
    <cellStyle name="Normal 28 5 3 3 4" xfId="37413"/>
    <cellStyle name="Normal 28 5 3 4" xfId="37414"/>
    <cellStyle name="Normal 28 5 3 5" xfId="37415"/>
    <cellStyle name="Normal 28 5 3 6" xfId="37416"/>
    <cellStyle name="Normal 28 5 4" xfId="37417"/>
    <cellStyle name="Normal 28 5 4 2" xfId="37418"/>
    <cellStyle name="Normal 28 5 4 2 2" xfId="37419"/>
    <cellStyle name="Normal 28 5 4 2 3" xfId="37420"/>
    <cellStyle name="Normal 28 5 4 2 4" xfId="37421"/>
    <cellStyle name="Normal 28 5 4 3" xfId="37422"/>
    <cellStyle name="Normal 28 5 4 4" xfId="37423"/>
    <cellStyle name="Normal 28 5 4 5" xfId="37424"/>
    <cellStyle name="Normal 28 5 4 6" xfId="37425"/>
    <cellStyle name="Normal 28 5 5" xfId="37426"/>
    <cellStyle name="Normal 28 5 5 2" xfId="37427"/>
    <cellStyle name="Normal 28 5 5 3" xfId="37428"/>
    <cellStyle name="Normal 28 5 5 4" xfId="37429"/>
    <cellStyle name="Normal 28 5 6" xfId="37430"/>
    <cellStyle name="Normal 28 5 7" xfId="37431"/>
    <cellStyle name="Normal 28 5 8" xfId="37432"/>
    <cellStyle name="Normal 28 5 9" xfId="37433"/>
    <cellStyle name="Normal 28 6" xfId="37434"/>
    <cellStyle name="Normal 28 6 2" xfId="37435"/>
    <cellStyle name="Normal 28 6 2 2" xfId="37436"/>
    <cellStyle name="Normal 28 6 2 2 2" xfId="37437"/>
    <cellStyle name="Normal 28 6 2 2 2 2" xfId="37438"/>
    <cellStyle name="Normal 28 6 2 2 2 2 2" xfId="37439"/>
    <cellStyle name="Normal 28 6 2 2 2 2 3" xfId="37440"/>
    <cellStyle name="Normal 28 6 2 2 2 2 4" xfId="37441"/>
    <cellStyle name="Normal 28 6 2 2 2 3" xfId="37442"/>
    <cellStyle name="Normal 28 6 2 2 2 4" xfId="37443"/>
    <cellStyle name="Normal 28 6 2 2 2 5" xfId="37444"/>
    <cellStyle name="Normal 28 6 2 2 3" xfId="37445"/>
    <cellStyle name="Normal 28 6 2 2 3 2" xfId="37446"/>
    <cellStyle name="Normal 28 6 2 2 3 3" xfId="37447"/>
    <cellStyle name="Normal 28 6 2 2 3 4" xfId="37448"/>
    <cellStyle name="Normal 28 6 2 2 4" xfId="37449"/>
    <cellStyle name="Normal 28 6 2 2 5" xfId="37450"/>
    <cellStyle name="Normal 28 6 2 2 6" xfId="37451"/>
    <cellStyle name="Normal 28 6 2 3" xfId="37452"/>
    <cellStyle name="Normal 28 6 2 3 2" xfId="37453"/>
    <cellStyle name="Normal 28 6 2 3 2 2" xfId="37454"/>
    <cellStyle name="Normal 28 6 2 3 2 3" xfId="37455"/>
    <cellStyle name="Normal 28 6 2 3 2 4" xfId="37456"/>
    <cellStyle name="Normal 28 6 2 3 3" xfId="37457"/>
    <cellStyle name="Normal 28 6 2 3 4" xfId="37458"/>
    <cellStyle name="Normal 28 6 2 3 5" xfId="37459"/>
    <cellStyle name="Normal 28 6 2 3 6" xfId="37460"/>
    <cellStyle name="Normal 28 6 2 4" xfId="37461"/>
    <cellStyle name="Normal 28 6 2 4 2" xfId="37462"/>
    <cellStyle name="Normal 28 6 2 4 3" xfId="37463"/>
    <cellStyle name="Normal 28 6 2 4 4" xfId="37464"/>
    <cellStyle name="Normal 28 6 2 5" xfId="37465"/>
    <cellStyle name="Normal 28 6 2 6" xfId="37466"/>
    <cellStyle name="Normal 28 6 2 7" xfId="37467"/>
    <cellStyle name="Normal 28 6 2 8" xfId="37468"/>
    <cellStyle name="Normal 28 6 3" xfId="37469"/>
    <cellStyle name="Normal 28 6 3 2" xfId="37470"/>
    <cellStyle name="Normal 28 6 3 2 2" xfId="37471"/>
    <cellStyle name="Normal 28 6 3 2 2 2" xfId="37472"/>
    <cellStyle name="Normal 28 6 3 2 2 3" xfId="37473"/>
    <cellStyle name="Normal 28 6 3 2 2 4" xfId="37474"/>
    <cellStyle name="Normal 28 6 3 2 3" xfId="37475"/>
    <cellStyle name="Normal 28 6 3 2 4" xfId="37476"/>
    <cellStyle name="Normal 28 6 3 2 5" xfId="37477"/>
    <cellStyle name="Normal 28 6 3 3" xfId="37478"/>
    <cellStyle name="Normal 28 6 3 3 2" xfId="37479"/>
    <cellStyle name="Normal 28 6 3 3 3" xfId="37480"/>
    <cellStyle name="Normal 28 6 3 3 4" xfId="37481"/>
    <cellStyle name="Normal 28 6 3 4" xfId="37482"/>
    <cellStyle name="Normal 28 6 3 5" xfId="37483"/>
    <cellStyle name="Normal 28 6 3 6" xfId="37484"/>
    <cellStyle name="Normal 28 6 4" xfId="37485"/>
    <cellStyle name="Normal 28 6 4 2" xfId="37486"/>
    <cellStyle name="Normal 28 6 4 2 2" xfId="37487"/>
    <cellStyle name="Normal 28 6 4 2 3" xfId="37488"/>
    <cellStyle name="Normal 28 6 4 2 4" xfId="37489"/>
    <cellStyle name="Normal 28 6 4 3" xfId="37490"/>
    <cellStyle name="Normal 28 6 4 4" xfId="37491"/>
    <cellStyle name="Normal 28 6 4 5" xfId="37492"/>
    <cellStyle name="Normal 28 6 4 6" xfId="37493"/>
    <cellStyle name="Normal 28 6 5" xfId="37494"/>
    <cellStyle name="Normal 28 6 5 2" xfId="37495"/>
    <cellStyle name="Normal 28 6 5 3" xfId="37496"/>
    <cellStyle name="Normal 28 6 5 4" xfId="37497"/>
    <cellStyle name="Normal 28 6 6" xfId="37498"/>
    <cellStyle name="Normal 28 6 7" xfId="37499"/>
    <cellStyle name="Normal 28 6 8" xfId="37500"/>
    <cellStyle name="Normal 28 6 9" xfId="37501"/>
    <cellStyle name="Normal 28 7" xfId="37502"/>
    <cellStyle name="Normal 28 7 2" xfId="37503"/>
    <cellStyle name="Normal 28 7 2 2" xfId="37504"/>
    <cellStyle name="Normal 28 7 2 2 2" xfId="37505"/>
    <cellStyle name="Normal 28 7 2 2 2 2" xfId="37506"/>
    <cellStyle name="Normal 28 7 2 2 2 2 2" xfId="37507"/>
    <cellStyle name="Normal 28 7 2 2 2 2 3" xfId="37508"/>
    <cellStyle name="Normal 28 7 2 2 2 2 4" xfId="37509"/>
    <cellStyle name="Normal 28 7 2 2 2 3" xfId="37510"/>
    <cellStyle name="Normal 28 7 2 2 2 4" xfId="37511"/>
    <cellStyle name="Normal 28 7 2 2 2 5" xfId="37512"/>
    <cellStyle name="Normal 28 7 2 2 3" xfId="37513"/>
    <cellStyle name="Normal 28 7 2 2 3 2" xfId="37514"/>
    <cellStyle name="Normal 28 7 2 2 3 3" xfId="37515"/>
    <cellStyle name="Normal 28 7 2 2 3 4" xfId="37516"/>
    <cellStyle name="Normal 28 7 2 2 4" xfId="37517"/>
    <cellStyle name="Normal 28 7 2 2 5" xfId="37518"/>
    <cellStyle name="Normal 28 7 2 2 6" xfId="37519"/>
    <cellStyle name="Normal 28 7 2 3" xfId="37520"/>
    <cellStyle name="Normal 28 7 2 3 2" xfId="37521"/>
    <cellStyle name="Normal 28 7 2 3 2 2" xfId="37522"/>
    <cellStyle name="Normal 28 7 2 3 2 3" xfId="37523"/>
    <cellStyle name="Normal 28 7 2 3 2 4" xfId="37524"/>
    <cellStyle name="Normal 28 7 2 3 3" xfId="37525"/>
    <cellStyle name="Normal 28 7 2 3 4" xfId="37526"/>
    <cellStyle name="Normal 28 7 2 3 5" xfId="37527"/>
    <cellStyle name="Normal 28 7 2 3 6" xfId="37528"/>
    <cellStyle name="Normal 28 7 2 4" xfId="37529"/>
    <cellStyle name="Normal 28 7 2 4 2" xfId="37530"/>
    <cellStyle name="Normal 28 7 2 4 3" xfId="37531"/>
    <cellStyle name="Normal 28 7 2 4 4" xfId="37532"/>
    <cellStyle name="Normal 28 7 2 5" xfId="37533"/>
    <cellStyle name="Normal 28 7 2 6" xfId="37534"/>
    <cellStyle name="Normal 28 7 2 7" xfId="37535"/>
    <cellStyle name="Normal 28 7 2 8" xfId="37536"/>
    <cellStyle name="Normal 28 7 3" xfId="37537"/>
    <cellStyle name="Normal 28 7 3 2" xfId="37538"/>
    <cellStyle name="Normal 28 7 3 2 2" xfId="37539"/>
    <cellStyle name="Normal 28 7 3 2 2 2" xfId="37540"/>
    <cellStyle name="Normal 28 7 3 2 2 3" xfId="37541"/>
    <cellStyle name="Normal 28 7 3 2 2 4" xfId="37542"/>
    <cellStyle name="Normal 28 7 3 2 3" xfId="37543"/>
    <cellStyle name="Normal 28 7 3 2 4" xfId="37544"/>
    <cellStyle name="Normal 28 7 3 2 5" xfId="37545"/>
    <cellStyle name="Normal 28 7 3 3" xfId="37546"/>
    <cellStyle name="Normal 28 7 3 3 2" xfId="37547"/>
    <cellStyle name="Normal 28 7 3 3 3" xfId="37548"/>
    <cellStyle name="Normal 28 7 3 3 4" xfId="37549"/>
    <cellStyle name="Normal 28 7 3 4" xfId="37550"/>
    <cellStyle name="Normal 28 7 3 5" xfId="37551"/>
    <cellStyle name="Normal 28 7 3 6" xfId="37552"/>
    <cellStyle name="Normal 28 7 4" xfId="37553"/>
    <cellStyle name="Normal 28 7 4 2" xfId="37554"/>
    <cellStyle name="Normal 28 7 4 2 2" xfId="37555"/>
    <cellStyle name="Normal 28 7 4 2 3" xfId="37556"/>
    <cellStyle name="Normal 28 7 4 2 4" xfId="37557"/>
    <cellStyle name="Normal 28 7 4 3" xfId="37558"/>
    <cellStyle name="Normal 28 7 4 4" xfId="37559"/>
    <cellStyle name="Normal 28 7 4 5" xfId="37560"/>
    <cellStyle name="Normal 28 7 4 6" xfId="37561"/>
    <cellStyle name="Normal 28 7 5" xfId="37562"/>
    <cellStyle name="Normal 28 7 5 2" xfId="37563"/>
    <cellStyle name="Normal 28 7 5 3" xfId="37564"/>
    <cellStyle name="Normal 28 7 5 4" xfId="37565"/>
    <cellStyle name="Normal 28 7 6" xfId="37566"/>
    <cellStyle name="Normal 28 7 7" xfId="37567"/>
    <cellStyle name="Normal 28 7 8" xfId="37568"/>
    <cellStyle name="Normal 28 7 9" xfId="37569"/>
    <cellStyle name="Normal 28 8" xfId="37570"/>
    <cellStyle name="Normal 28 8 2" xfId="37571"/>
    <cellStyle name="Normal 28 8 2 2" xfId="37572"/>
    <cellStyle name="Normal 28 8 2 2 2" xfId="37573"/>
    <cellStyle name="Normal 28 8 2 2 2 2" xfId="37574"/>
    <cellStyle name="Normal 28 8 2 2 2 3" xfId="37575"/>
    <cellStyle name="Normal 28 8 2 2 2 4" xfId="37576"/>
    <cellStyle name="Normal 28 8 2 2 3" xfId="37577"/>
    <cellStyle name="Normal 28 8 2 2 4" xfId="37578"/>
    <cellStyle name="Normal 28 8 2 2 5" xfId="37579"/>
    <cellStyle name="Normal 28 8 2 3" xfId="37580"/>
    <cellStyle name="Normal 28 8 2 3 2" xfId="37581"/>
    <cellStyle name="Normal 28 8 2 3 3" xfId="37582"/>
    <cellStyle name="Normal 28 8 2 3 4" xfId="37583"/>
    <cellStyle name="Normal 28 8 2 4" xfId="37584"/>
    <cellStyle name="Normal 28 8 2 5" xfId="37585"/>
    <cellStyle name="Normal 28 8 2 6" xfId="37586"/>
    <cellStyle name="Normal 28 8 3" xfId="37587"/>
    <cellStyle name="Normal 28 8 3 2" xfId="37588"/>
    <cellStyle name="Normal 28 8 3 2 2" xfId="37589"/>
    <cellStyle name="Normal 28 8 3 2 3" xfId="37590"/>
    <cellStyle name="Normal 28 8 3 2 4" xfId="37591"/>
    <cellStyle name="Normal 28 8 3 3" xfId="37592"/>
    <cellStyle name="Normal 28 8 3 4" xfId="37593"/>
    <cellStyle name="Normal 28 8 3 5" xfId="37594"/>
    <cellStyle name="Normal 28 8 3 6" xfId="37595"/>
    <cellStyle name="Normal 28 8 4" xfId="37596"/>
    <cellStyle name="Normal 28 8 4 2" xfId="37597"/>
    <cellStyle name="Normal 28 8 4 3" xfId="37598"/>
    <cellStyle name="Normal 28 8 4 4" xfId="37599"/>
    <cellStyle name="Normal 28 8 5" xfId="37600"/>
    <cellStyle name="Normal 28 8 6" xfId="37601"/>
    <cellStyle name="Normal 28 8 7" xfId="37602"/>
    <cellStyle name="Normal 28 8 8" xfId="37603"/>
    <cellStyle name="Normal 28 9" xfId="37604"/>
    <cellStyle name="Normal 28 9 2" xfId="37605"/>
    <cellStyle name="Normal 28 9 2 2" xfId="37606"/>
    <cellStyle name="Normal 28 9 2 2 2" xfId="37607"/>
    <cellStyle name="Normal 28 9 2 2 3" xfId="37608"/>
    <cellStyle name="Normal 28 9 2 2 4" xfId="37609"/>
    <cellStyle name="Normal 28 9 2 3" xfId="37610"/>
    <cellStyle name="Normal 28 9 2 4" xfId="37611"/>
    <cellStyle name="Normal 28 9 2 5" xfId="37612"/>
    <cellStyle name="Normal 28 9 2 6" xfId="37613"/>
    <cellStyle name="Normal 28 9 3" xfId="37614"/>
    <cellStyle name="Normal 28 9 3 2" xfId="37615"/>
    <cellStyle name="Normal 28 9 3 3" xfId="37616"/>
    <cellStyle name="Normal 28 9 3 4" xfId="37617"/>
    <cellStyle name="Normal 28 9 4" xfId="37618"/>
    <cellStyle name="Normal 28 9 5" xfId="37619"/>
    <cellStyle name="Normal 28 9 6" xfId="37620"/>
    <cellStyle name="Normal 28 9 7" xfId="37621"/>
    <cellStyle name="Normal 280" xfId="62847"/>
    <cellStyle name="Normal 281" xfId="62848"/>
    <cellStyle name="Normal 282" xfId="62849"/>
    <cellStyle name="Normal 283" xfId="62850"/>
    <cellStyle name="Normal 284" xfId="62851"/>
    <cellStyle name="Normal 285" xfId="62852"/>
    <cellStyle name="Normal 286" xfId="62853"/>
    <cellStyle name="Normal 287" xfId="62854"/>
    <cellStyle name="Normal 288" xfId="62855"/>
    <cellStyle name="Normal 289" xfId="62856"/>
    <cellStyle name="Normal 29" xfId="37622"/>
    <cellStyle name="Normal 29 10" xfId="37623"/>
    <cellStyle name="Normal 29 10 2" xfId="37624"/>
    <cellStyle name="Normal 29 10 2 2" xfId="37625"/>
    <cellStyle name="Normal 29 10 2 2 2" xfId="37626"/>
    <cellStyle name="Normal 29 10 2 2 3" xfId="37627"/>
    <cellStyle name="Normal 29 10 2 2 4" xfId="37628"/>
    <cellStyle name="Normal 29 10 2 3" xfId="37629"/>
    <cellStyle name="Normal 29 10 2 4" xfId="37630"/>
    <cellStyle name="Normal 29 10 2 5" xfId="37631"/>
    <cellStyle name="Normal 29 10 3" xfId="37632"/>
    <cellStyle name="Normal 29 10 3 2" xfId="37633"/>
    <cellStyle name="Normal 29 10 3 3" xfId="37634"/>
    <cellStyle name="Normal 29 10 3 4" xfId="37635"/>
    <cellStyle name="Normal 29 10 4" xfId="37636"/>
    <cellStyle name="Normal 29 10 5" xfId="37637"/>
    <cellStyle name="Normal 29 10 6" xfId="37638"/>
    <cellStyle name="Normal 29 11" xfId="37639"/>
    <cellStyle name="Normal 29 11 2" xfId="37640"/>
    <cellStyle name="Normal 29 11 2 2" xfId="37641"/>
    <cellStyle name="Normal 29 11 2 3" xfId="37642"/>
    <cellStyle name="Normal 29 11 2 4" xfId="37643"/>
    <cellStyle name="Normal 29 11 3" xfId="37644"/>
    <cellStyle name="Normal 29 11 4" xfId="37645"/>
    <cellStyle name="Normal 29 11 5" xfId="37646"/>
    <cellStyle name="Normal 29 11 6" xfId="37647"/>
    <cellStyle name="Normal 29 12" xfId="37648"/>
    <cellStyle name="Normal 29 12 2" xfId="37649"/>
    <cellStyle name="Normal 29 12 3" xfId="37650"/>
    <cellStyle name="Normal 29 12 4" xfId="37651"/>
    <cellStyle name="Normal 29 13" xfId="37652"/>
    <cellStyle name="Normal 29 14" xfId="37653"/>
    <cellStyle name="Normal 29 15" xfId="37654"/>
    <cellStyle name="Normal 29 16" xfId="37655"/>
    <cellStyle name="Normal 29 2" xfId="37656"/>
    <cellStyle name="Normal 29 2 10" xfId="37657"/>
    <cellStyle name="Normal 29 2 11" xfId="37658"/>
    <cellStyle name="Normal 29 2 12" xfId="37659"/>
    <cellStyle name="Normal 29 2 2" xfId="37660"/>
    <cellStyle name="Normal 29 2 2 10" xfId="37661"/>
    <cellStyle name="Normal 29 2 2 11" xfId="37662"/>
    <cellStyle name="Normal 29 2 2 2" xfId="37663"/>
    <cellStyle name="Normal 29 2 2 2 2" xfId="37664"/>
    <cellStyle name="Normal 29 2 2 2 2 2" xfId="37665"/>
    <cellStyle name="Normal 29 2 2 2 2 2 2" xfId="37666"/>
    <cellStyle name="Normal 29 2 2 2 2 2 2 2" xfId="37667"/>
    <cellStyle name="Normal 29 2 2 2 2 2 2 2 2" xfId="37668"/>
    <cellStyle name="Normal 29 2 2 2 2 2 2 2 3" xfId="37669"/>
    <cellStyle name="Normal 29 2 2 2 2 2 2 2 4" xfId="37670"/>
    <cellStyle name="Normal 29 2 2 2 2 2 2 3" xfId="37671"/>
    <cellStyle name="Normal 29 2 2 2 2 2 2 4" xfId="37672"/>
    <cellStyle name="Normal 29 2 2 2 2 2 2 5" xfId="37673"/>
    <cellStyle name="Normal 29 2 2 2 2 2 3" xfId="37674"/>
    <cellStyle name="Normal 29 2 2 2 2 2 3 2" xfId="37675"/>
    <cellStyle name="Normal 29 2 2 2 2 2 3 3" xfId="37676"/>
    <cellStyle name="Normal 29 2 2 2 2 2 3 4" xfId="37677"/>
    <cellStyle name="Normal 29 2 2 2 2 2 4" xfId="37678"/>
    <cellStyle name="Normal 29 2 2 2 2 2 5" xfId="37679"/>
    <cellStyle name="Normal 29 2 2 2 2 2 6" xfId="37680"/>
    <cellStyle name="Normal 29 2 2 2 2 3" xfId="37681"/>
    <cellStyle name="Normal 29 2 2 2 2 3 2" xfId="37682"/>
    <cellStyle name="Normal 29 2 2 2 2 3 2 2" xfId="37683"/>
    <cellStyle name="Normal 29 2 2 2 2 3 2 3" xfId="37684"/>
    <cellStyle name="Normal 29 2 2 2 2 3 2 4" xfId="37685"/>
    <cellStyle name="Normal 29 2 2 2 2 3 3" xfId="37686"/>
    <cellStyle name="Normal 29 2 2 2 2 3 4" xfId="37687"/>
    <cellStyle name="Normal 29 2 2 2 2 3 5" xfId="37688"/>
    <cellStyle name="Normal 29 2 2 2 2 3 6" xfId="37689"/>
    <cellStyle name="Normal 29 2 2 2 2 4" xfId="37690"/>
    <cellStyle name="Normal 29 2 2 2 2 4 2" xfId="37691"/>
    <cellStyle name="Normal 29 2 2 2 2 4 3" xfId="37692"/>
    <cellStyle name="Normal 29 2 2 2 2 4 4" xfId="37693"/>
    <cellStyle name="Normal 29 2 2 2 2 5" xfId="37694"/>
    <cellStyle name="Normal 29 2 2 2 2 6" xfId="37695"/>
    <cellStyle name="Normal 29 2 2 2 2 7" xfId="37696"/>
    <cellStyle name="Normal 29 2 2 2 2 8" xfId="37697"/>
    <cellStyle name="Normal 29 2 2 2 3" xfId="37698"/>
    <cellStyle name="Normal 29 2 2 2 3 2" xfId="37699"/>
    <cellStyle name="Normal 29 2 2 2 3 2 2" xfId="37700"/>
    <cellStyle name="Normal 29 2 2 2 3 2 2 2" xfId="37701"/>
    <cellStyle name="Normal 29 2 2 2 3 2 2 3" xfId="37702"/>
    <cellStyle name="Normal 29 2 2 2 3 2 2 4" xfId="37703"/>
    <cellStyle name="Normal 29 2 2 2 3 2 3" xfId="37704"/>
    <cellStyle name="Normal 29 2 2 2 3 2 4" xfId="37705"/>
    <cellStyle name="Normal 29 2 2 2 3 2 5" xfId="37706"/>
    <cellStyle name="Normal 29 2 2 2 3 3" xfId="37707"/>
    <cellStyle name="Normal 29 2 2 2 3 3 2" xfId="37708"/>
    <cellStyle name="Normal 29 2 2 2 3 3 3" xfId="37709"/>
    <cellStyle name="Normal 29 2 2 2 3 3 4" xfId="37710"/>
    <cellStyle name="Normal 29 2 2 2 3 4" xfId="37711"/>
    <cellStyle name="Normal 29 2 2 2 3 5" xfId="37712"/>
    <cellStyle name="Normal 29 2 2 2 3 6" xfId="37713"/>
    <cellStyle name="Normal 29 2 2 2 4" xfId="37714"/>
    <cellStyle name="Normal 29 2 2 2 4 2" xfId="37715"/>
    <cellStyle name="Normal 29 2 2 2 4 2 2" xfId="37716"/>
    <cellStyle name="Normal 29 2 2 2 4 2 3" xfId="37717"/>
    <cellStyle name="Normal 29 2 2 2 4 2 4" xfId="37718"/>
    <cellStyle name="Normal 29 2 2 2 4 3" xfId="37719"/>
    <cellStyle name="Normal 29 2 2 2 4 4" xfId="37720"/>
    <cellStyle name="Normal 29 2 2 2 4 5" xfId="37721"/>
    <cellStyle name="Normal 29 2 2 2 4 6" xfId="37722"/>
    <cellStyle name="Normal 29 2 2 2 5" xfId="37723"/>
    <cellStyle name="Normal 29 2 2 2 5 2" xfId="37724"/>
    <cellStyle name="Normal 29 2 2 2 5 3" xfId="37725"/>
    <cellStyle name="Normal 29 2 2 2 5 4" xfId="37726"/>
    <cellStyle name="Normal 29 2 2 2 6" xfId="37727"/>
    <cellStyle name="Normal 29 2 2 2 7" xfId="37728"/>
    <cellStyle name="Normal 29 2 2 2 8" xfId="37729"/>
    <cellStyle name="Normal 29 2 2 2 9" xfId="37730"/>
    <cellStyle name="Normal 29 2 2 3" xfId="37731"/>
    <cellStyle name="Normal 29 2 2 3 2" xfId="37732"/>
    <cellStyle name="Normal 29 2 2 3 2 2" xfId="37733"/>
    <cellStyle name="Normal 29 2 2 3 2 2 2" xfId="37734"/>
    <cellStyle name="Normal 29 2 2 3 2 2 2 2" xfId="37735"/>
    <cellStyle name="Normal 29 2 2 3 2 2 2 3" xfId="37736"/>
    <cellStyle name="Normal 29 2 2 3 2 2 2 4" xfId="37737"/>
    <cellStyle name="Normal 29 2 2 3 2 2 3" xfId="37738"/>
    <cellStyle name="Normal 29 2 2 3 2 2 4" xfId="37739"/>
    <cellStyle name="Normal 29 2 2 3 2 2 5" xfId="37740"/>
    <cellStyle name="Normal 29 2 2 3 2 3" xfId="37741"/>
    <cellStyle name="Normal 29 2 2 3 2 3 2" xfId="37742"/>
    <cellStyle name="Normal 29 2 2 3 2 3 3" xfId="37743"/>
    <cellStyle name="Normal 29 2 2 3 2 3 4" xfId="37744"/>
    <cellStyle name="Normal 29 2 2 3 2 4" xfId="37745"/>
    <cellStyle name="Normal 29 2 2 3 2 5" xfId="37746"/>
    <cellStyle name="Normal 29 2 2 3 2 6" xfId="37747"/>
    <cellStyle name="Normal 29 2 2 3 3" xfId="37748"/>
    <cellStyle name="Normal 29 2 2 3 3 2" xfId="37749"/>
    <cellStyle name="Normal 29 2 2 3 3 2 2" xfId="37750"/>
    <cellStyle name="Normal 29 2 2 3 3 2 3" xfId="37751"/>
    <cellStyle name="Normal 29 2 2 3 3 2 4" xfId="37752"/>
    <cellStyle name="Normal 29 2 2 3 3 3" xfId="37753"/>
    <cellStyle name="Normal 29 2 2 3 3 4" xfId="37754"/>
    <cellStyle name="Normal 29 2 2 3 3 5" xfId="37755"/>
    <cellStyle name="Normal 29 2 2 3 3 6" xfId="37756"/>
    <cellStyle name="Normal 29 2 2 3 4" xfId="37757"/>
    <cellStyle name="Normal 29 2 2 3 4 2" xfId="37758"/>
    <cellStyle name="Normal 29 2 2 3 4 3" xfId="37759"/>
    <cellStyle name="Normal 29 2 2 3 4 4" xfId="37760"/>
    <cellStyle name="Normal 29 2 2 3 5" xfId="37761"/>
    <cellStyle name="Normal 29 2 2 3 6" xfId="37762"/>
    <cellStyle name="Normal 29 2 2 3 7" xfId="37763"/>
    <cellStyle name="Normal 29 2 2 3 8" xfId="37764"/>
    <cellStyle name="Normal 29 2 2 4" xfId="37765"/>
    <cellStyle name="Normal 29 2 2 4 2" xfId="37766"/>
    <cellStyle name="Normal 29 2 2 4 2 2" xfId="37767"/>
    <cellStyle name="Normal 29 2 2 4 2 2 2" xfId="37768"/>
    <cellStyle name="Normal 29 2 2 4 2 2 3" xfId="37769"/>
    <cellStyle name="Normal 29 2 2 4 2 2 4" xfId="37770"/>
    <cellStyle name="Normal 29 2 2 4 2 3" xfId="37771"/>
    <cellStyle name="Normal 29 2 2 4 2 4" xfId="37772"/>
    <cellStyle name="Normal 29 2 2 4 2 5" xfId="37773"/>
    <cellStyle name="Normal 29 2 2 4 2 6" xfId="37774"/>
    <cellStyle name="Normal 29 2 2 4 3" xfId="37775"/>
    <cellStyle name="Normal 29 2 2 4 3 2" xfId="37776"/>
    <cellStyle name="Normal 29 2 2 4 3 3" xfId="37777"/>
    <cellStyle name="Normal 29 2 2 4 3 4" xfId="37778"/>
    <cellStyle name="Normal 29 2 2 4 4" xfId="37779"/>
    <cellStyle name="Normal 29 2 2 4 5" xfId="37780"/>
    <cellStyle name="Normal 29 2 2 4 6" xfId="37781"/>
    <cellStyle name="Normal 29 2 2 4 7" xfId="37782"/>
    <cellStyle name="Normal 29 2 2 5" xfId="37783"/>
    <cellStyle name="Normal 29 2 2 5 2" xfId="37784"/>
    <cellStyle name="Normal 29 2 2 5 2 2" xfId="37785"/>
    <cellStyle name="Normal 29 2 2 5 2 2 2" xfId="37786"/>
    <cellStyle name="Normal 29 2 2 5 2 2 3" xfId="37787"/>
    <cellStyle name="Normal 29 2 2 5 2 2 4" xfId="37788"/>
    <cellStyle name="Normal 29 2 2 5 2 3" xfId="37789"/>
    <cellStyle name="Normal 29 2 2 5 2 4" xfId="37790"/>
    <cellStyle name="Normal 29 2 2 5 2 5" xfId="37791"/>
    <cellStyle name="Normal 29 2 2 5 3" xfId="37792"/>
    <cellStyle name="Normal 29 2 2 5 3 2" xfId="37793"/>
    <cellStyle name="Normal 29 2 2 5 3 3" xfId="37794"/>
    <cellStyle name="Normal 29 2 2 5 3 4" xfId="37795"/>
    <cellStyle name="Normal 29 2 2 5 4" xfId="37796"/>
    <cellStyle name="Normal 29 2 2 5 5" xfId="37797"/>
    <cellStyle name="Normal 29 2 2 5 6" xfId="37798"/>
    <cellStyle name="Normal 29 2 2 6" xfId="37799"/>
    <cellStyle name="Normal 29 2 2 6 2" xfId="37800"/>
    <cellStyle name="Normal 29 2 2 6 2 2" xfId="37801"/>
    <cellStyle name="Normal 29 2 2 6 2 3" xfId="37802"/>
    <cellStyle name="Normal 29 2 2 6 2 4" xfId="37803"/>
    <cellStyle name="Normal 29 2 2 6 3" xfId="37804"/>
    <cellStyle name="Normal 29 2 2 6 4" xfId="37805"/>
    <cellStyle name="Normal 29 2 2 6 5" xfId="37806"/>
    <cellStyle name="Normal 29 2 2 6 6" xfId="37807"/>
    <cellStyle name="Normal 29 2 2 7" xfId="37808"/>
    <cellStyle name="Normal 29 2 2 7 2" xfId="37809"/>
    <cellStyle name="Normal 29 2 2 7 3" xfId="37810"/>
    <cellStyle name="Normal 29 2 2 7 4" xfId="37811"/>
    <cellStyle name="Normal 29 2 2 8" xfId="37812"/>
    <cellStyle name="Normal 29 2 2 9" xfId="37813"/>
    <cellStyle name="Normal 29 2 3" xfId="37814"/>
    <cellStyle name="Normal 29 2 3 2" xfId="37815"/>
    <cellStyle name="Normal 29 2 3 2 2" xfId="37816"/>
    <cellStyle name="Normal 29 2 3 2 2 2" xfId="37817"/>
    <cellStyle name="Normal 29 2 3 2 2 2 2" xfId="37818"/>
    <cellStyle name="Normal 29 2 3 2 2 2 2 2" xfId="37819"/>
    <cellStyle name="Normal 29 2 3 2 2 2 2 3" xfId="37820"/>
    <cellStyle name="Normal 29 2 3 2 2 2 2 4" xfId="37821"/>
    <cellStyle name="Normal 29 2 3 2 2 2 3" xfId="37822"/>
    <cellStyle name="Normal 29 2 3 2 2 2 4" xfId="37823"/>
    <cellStyle name="Normal 29 2 3 2 2 2 5" xfId="37824"/>
    <cellStyle name="Normal 29 2 3 2 2 3" xfId="37825"/>
    <cellStyle name="Normal 29 2 3 2 2 3 2" xfId="37826"/>
    <cellStyle name="Normal 29 2 3 2 2 3 3" xfId="37827"/>
    <cellStyle name="Normal 29 2 3 2 2 3 4" xfId="37828"/>
    <cellStyle name="Normal 29 2 3 2 2 4" xfId="37829"/>
    <cellStyle name="Normal 29 2 3 2 2 5" xfId="37830"/>
    <cellStyle name="Normal 29 2 3 2 2 6" xfId="37831"/>
    <cellStyle name="Normal 29 2 3 2 3" xfId="37832"/>
    <cellStyle name="Normal 29 2 3 2 3 2" xfId="37833"/>
    <cellStyle name="Normal 29 2 3 2 3 2 2" xfId="37834"/>
    <cellStyle name="Normal 29 2 3 2 3 2 3" xfId="37835"/>
    <cellStyle name="Normal 29 2 3 2 3 2 4" xfId="37836"/>
    <cellStyle name="Normal 29 2 3 2 3 3" xfId="37837"/>
    <cellStyle name="Normal 29 2 3 2 3 4" xfId="37838"/>
    <cellStyle name="Normal 29 2 3 2 3 5" xfId="37839"/>
    <cellStyle name="Normal 29 2 3 2 3 6" xfId="37840"/>
    <cellStyle name="Normal 29 2 3 2 4" xfId="37841"/>
    <cellStyle name="Normal 29 2 3 2 4 2" xfId="37842"/>
    <cellStyle name="Normal 29 2 3 2 4 3" xfId="37843"/>
    <cellStyle name="Normal 29 2 3 2 4 4" xfId="37844"/>
    <cellStyle name="Normal 29 2 3 2 5" xfId="37845"/>
    <cellStyle name="Normal 29 2 3 2 6" xfId="37846"/>
    <cellStyle name="Normal 29 2 3 2 7" xfId="37847"/>
    <cellStyle name="Normal 29 2 3 2 8" xfId="37848"/>
    <cellStyle name="Normal 29 2 3 3" xfId="37849"/>
    <cellStyle name="Normal 29 2 3 3 2" xfId="37850"/>
    <cellStyle name="Normal 29 2 3 3 2 2" xfId="37851"/>
    <cellStyle name="Normal 29 2 3 3 2 2 2" xfId="37852"/>
    <cellStyle name="Normal 29 2 3 3 2 2 3" xfId="37853"/>
    <cellStyle name="Normal 29 2 3 3 2 2 4" xfId="37854"/>
    <cellStyle name="Normal 29 2 3 3 2 3" xfId="37855"/>
    <cellStyle name="Normal 29 2 3 3 2 4" xfId="37856"/>
    <cellStyle name="Normal 29 2 3 3 2 5" xfId="37857"/>
    <cellStyle name="Normal 29 2 3 3 3" xfId="37858"/>
    <cellStyle name="Normal 29 2 3 3 3 2" xfId="37859"/>
    <cellStyle name="Normal 29 2 3 3 3 3" xfId="37860"/>
    <cellStyle name="Normal 29 2 3 3 3 4" xfId="37861"/>
    <cellStyle name="Normal 29 2 3 3 4" xfId="37862"/>
    <cellStyle name="Normal 29 2 3 3 5" xfId="37863"/>
    <cellStyle name="Normal 29 2 3 3 6" xfId="37864"/>
    <cellStyle name="Normal 29 2 3 4" xfId="37865"/>
    <cellStyle name="Normal 29 2 3 4 2" xfId="37866"/>
    <cellStyle name="Normal 29 2 3 4 2 2" xfId="37867"/>
    <cellStyle name="Normal 29 2 3 4 2 3" xfId="37868"/>
    <cellStyle name="Normal 29 2 3 4 2 4" xfId="37869"/>
    <cellStyle name="Normal 29 2 3 4 3" xfId="37870"/>
    <cellStyle name="Normal 29 2 3 4 4" xfId="37871"/>
    <cellStyle name="Normal 29 2 3 4 5" xfId="37872"/>
    <cellStyle name="Normal 29 2 3 4 6" xfId="37873"/>
    <cellStyle name="Normal 29 2 3 5" xfId="37874"/>
    <cellStyle name="Normal 29 2 3 5 2" xfId="37875"/>
    <cellStyle name="Normal 29 2 3 5 3" xfId="37876"/>
    <cellStyle name="Normal 29 2 3 5 4" xfId="37877"/>
    <cellStyle name="Normal 29 2 3 6" xfId="37878"/>
    <cellStyle name="Normal 29 2 3 7" xfId="37879"/>
    <cellStyle name="Normal 29 2 3 8" xfId="37880"/>
    <cellStyle name="Normal 29 2 3 9" xfId="37881"/>
    <cellStyle name="Normal 29 2 4" xfId="37882"/>
    <cellStyle name="Normal 29 2 4 2" xfId="37883"/>
    <cellStyle name="Normal 29 2 4 2 2" xfId="37884"/>
    <cellStyle name="Normal 29 2 4 2 2 2" xfId="37885"/>
    <cellStyle name="Normal 29 2 4 2 2 2 2" xfId="37886"/>
    <cellStyle name="Normal 29 2 4 2 2 2 3" xfId="37887"/>
    <cellStyle name="Normal 29 2 4 2 2 2 4" xfId="37888"/>
    <cellStyle name="Normal 29 2 4 2 2 3" xfId="37889"/>
    <cellStyle name="Normal 29 2 4 2 2 4" xfId="37890"/>
    <cellStyle name="Normal 29 2 4 2 2 5" xfId="37891"/>
    <cellStyle name="Normal 29 2 4 2 3" xfId="37892"/>
    <cellStyle name="Normal 29 2 4 2 3 2" xfId="37893"/>
    <cellStyle name="Normal 29 2 4 2 3 3" xfId="37894"/>
    <cellStyle name="Normal 29 2 4 2 3 4" xfId="37895"/>
    <cellStyle name="Normal 29 2 4 2 4" xfId="37896"/>
    <cellStyle name="Normal 29 2 4 2 5" xfId="37897"/>
    <cellStyle name="Normal 29 2 4 2 6" xfId="37898"/>
    <cellStyle name="Normal 29 2 4 3" xfId="37899"/>
    <cellStyle name="Normal 29 2 4 3 2" xfId="37900"/>
    <cellStyle name="Normal 29 2 4 3 2 2" xfId="37901"/>
    <cellStyle name="Normal 29 2 4 3 2 3" xfId="37902"/>
    <cellStyle name="Normal 29 2 4 3 2 4" xfId="37903"/>
    <cellStyle name="Normal 29 2 4 3 3" xfId="37904"/>
    <cellStyle name="Normal 29 2 4 3 4" xfId="37905"/>
    <cellStyle name="Normal 29 2 4 3 5" xfId="37906"/>
    <cellStyle name="Normal 29 2 4 3 6" xfId="37907"/>
    <cellStyle name="Normal 29 2 4 4" xfId="37908"/>
    <cellStyle name="Normal 29 2 4 4 2" xfId="37909"/>
    <cellStyle name="Normal 29 2 4 4 3" xfId="37910"/>
    <cellStyle name="Normal 29 2 4 4 4" xfId="37911"/>
    <cellStyle name="Normal 29 2 4 5" xfId="37912"/>
    <cellStyle name="Normal 29 2 4 6" xfId="37913"/>
    <cellStyle name="Normal 29 2 4 7" xfId="37914"/>
    <cellStyle name="Normal 29 2 4 8" xfId="37915"/>
    <cellStyle name="Normal 29 2 5" xfId="37916"/>
    <cellStyle name="Normal 29 2 5 2" xfId="37917"/>
    <cellStyle name="Normal 29 2 5 2 2" xfId="37918"/>
    <cellStyle name="Normal 29 2 5 2 2 2" xfId="37919"/>
    <cellStyle name="Normal 29 2 5 2 2 3" xfId="37920"/>
    <cellStyle name="Normal 29 2 5 2 2 4" xfId="37921"/>
    <cellStyle name="Normal 29 2 5 2 3" xfId="37922"/>
    <cellStyle name="Normal 29 2 5 2 4" xfId="37923"/>
    <cellStyle name="Normal 29 2 5 2 5" xfId="37924"/>
    <cellStyle name="Normal 29 2 5 2 6" xfId="37925"/>
    <cellStyle name="Normal 29 2 5 3" xfId="37926"/>
    <cellStyle name="Normal 29 2 5 3 2" xfId="37927"/>
    <cellStyle name="Normal 29 2 5 3 3" xfId="37928"/>
    <cellStyle name="Normal 29 2 5 3 4" xfId="37929"/>
    <cellStyle name="Normal 29 2 5 4" xfId="37930"/>
    <cellStyle name="Normal 29 2 5 5" xfId="37931"/>
    <cellStyle name="Normal 29 2 5 6" xfId="37932"/>
    <cellStyle name="Normal 29 2 5 7" xfId="37933"/>
    <cellStyle name="Normal 29 2 6" xfId="37934"/>
    <cellStyle name="Normal 29 2 6 2" xfId="37935"/>
    <cellStyle name="Normal 29 2 6 2 2" xfId="37936"/>
    <cellStyle name="Normal 29 2 6 2 2 2" xfId="37937"/>
    <cellStyle name="Normal 29 2 6 2 2 3" xfId="37938"/>
    <cellStyle name="Normal 29 2 6 2 2 4" xfId="37939"/>
    <cellStyle name="Normal 29 2 6 2 3" xfId="37940"/>
    <cellStyle name="Normal 29 2 6 2 4" xfId="37941"/>
    <cellStyle name="Normal 29 2 6 2 5" xfId="37942"/>
    <cellStyle name="Normal 29 2 6 3" xfId="37943"/>
    <cellStyle name="Normal 29 2 6 3 2" xfId="37944"/>
    <cellStyle name="Normal 29 2 6 3 3" xfId="37945"/>
    <cellStyle name="Normal 29 2 6 3 4" xfId="37946"/>
    <cellStyle name="Normal 29 2 6 4" xfId="37947"/>
    <cellStyle name="Normal 29 2 6 5" xfId="37948"/>
    <cellStyle name="Normal 29 2 6 6" xfId="37949"/>
    <cellStyle name="Normal 29 2 7" xfId="37950"/>
    <cellStyle name="Normal 29 2 7 2" xfId="37951"/>
    <cellStyle name="Normal 29 2 7 2 2" xfId="37952"/>
    <cellStyle name="Normal 29 2 7 2 3" xfId="37953"/>
    <cellStyle name="Normal 29 2 7 2 4" xfId="37954"/>
    <cellStyle name="Normal 29 2 7 3" xfId="37955"/>
    <cellStyle name="Normal 29 2 7 4" xfId="37956"/>
    <cellStyle name="Normal 29 2 7 5" xfId="37957"/>
    <cellStyle name="Normal 29 2 7 6" xfId="37958"/>
    <cellStyle name="Normal 29 2 8" xfId="37959"/>
    <cellStyle name="Normal 29 2 8 2" xfId="37960"/>
    <cellStyle name="Normal 29 2 8 3" xfId="37961"/>
    <cellStyle name="Normal 29 2 8 4" xfId="37962"/>
    <cellStyle name="Normal 29 2 9" xfId="37963"/>
    <cellStyle name="Normal 29 3" xfId="37964"/>
    <cellStyle name="Normal 29 3 10" xfId="37965"/>
    <cellStyle name="Normal 29 3 11" xfId="37966"/>
    <cellStyle name="Normal 29 3 2" xfId="37967"/>
    <cellStyle name="Normal 29 3 2 2" xfId="37968"/>
    <cellStyle name="Normal 29 3 2 2 2" xfId="37969"/>
    <cellStyle name="Normal 29 3 2 2 2 2" xfId="37970"/>
    <cellStyle name="Normal 29 3 2 2 2 2 2" xfId="37971"/>
    <cellStyle name="Normal 29 3 2 2 2 2 2 2" xfId="37972"/>
    <cellStyle name="Normal 29 3 2 2 2 2 2 3" xfId="37973"/>
    <cellStyle name="Normal 29 3 2 2 2 2 2 4" xfId="37974"/>
    <cellStyle name="Normal 29 3 2 2 2 2 3" xfId="37975"/>
    <cellStyle name="Normal 29 3 2 2 2 2 4" xfId="37976"/>
    <cellStyle name="Normal 29 3 2 2 2 2 5" xfId="37977"/>
    <cellStyle name="Normal 29 3 2 2 2 3" xfId="37978"/>
    <cellStyle name="Normal 29 3 2 2 2 3 2" xfId="37979"/>
    <cellStyle name="Normal 29 3 2 2 2 3 3" xfId="37980"/>
    <cellStyle name="Normal 29 3 2 2 2 3 4" xfId="37981"/>
    <cellStyle name="Normal 29 3 2 2 2 4" xfId="37982"/>
    <cellStyle name="Normal 29 3 2 2 2 5" xfId="37983"/>
    <cellStyle name="Normal 29 3 2 2 2 6" xfId="37984"/>
    <cellStyle name="Normal 29 3 2 2 3" xfId="37985"/>
    <cellStyle name="Normal 29 3 2 2 3 2" xfId="37986"/>
    <cellStyle name="Normal 29 3 2 2 3 2 2" xfId="37987"/>
    <cellStyle name="Normal 29 3 2 2 3 2 3" xfId="37988"/>
    <cellStyle name="Normal 29 3 2 2 3 2 4" xfId="37989"/>
    <cellStyle name="Normal 29 3 2 2 3 3" xfId="37990"/>
    <cellStyle name="Normal 29 3 2 2 3 4" xfId="37991"/>
    <cellStyle name="Normal 29 3 2 2 3 5" xfId="37992"/>
    <cellStyle name="Normal 29 3 2 2 3 6" xfId="37993"/>
    <cellStyle name="Normal 29 3 2 2 4" xfId="37994"/>
    <cellStyle name="Normal 29 3 2 2 4 2" xfId="37995"/>
    <cellStyle name="Normal 29 3 2 2 4 3" xfId="37996"/>
    <cellStyle name="Normal 29 3 2 2 4 4" xfId="37997"/>
    <cellStyle name="Normal 29 3 2 2 5" xfId="37998"/>
    <cellStyle name="Normal 29 3 2 2 6" xfId="37999"/>
    <cellStyle name="Normal 29 3 2 2 7" xfId="38000"/>
    <cellStyle name="Normal 29 3 2 2 8" xfId="38001"/>
    <cellStyle name="Normal 29 3 2 3" xfId="38002"/>
    <cellStyle name="Normal 29 3 2 3 2" xfId="38003"/>
    <cellStyle name="Normal 29 3 2 3 2 2" xfId="38004"/>
    <cellStyle name="Normal 29 3 2 3 2 2 2" xfId="38005"/>
    <cellStyle name="Normal 29 3 2 3 2 2 3" xfId="38006"/>
    <cellStyle name="Normal 29 3 2 3 2 2 4" xfId="38007"/>
    <cellStyle name="Normal 29 3 2 3 2 3" xfId="38008"/>
    <cellStyle name="Normal 29 3 2 3 2 4" xfId="38009"/>
    <cellStyle name="Normal 29 3 2 3 2 5" xfId="38010"/>
    <cellStyle name="Normal 29 3 2 3 3" xfId="38011"/>
    <cellStyle name="Normal 29 3 2 3 3 2" xfId="38012"/>
    <cellStyle name="Normal 29 3 2 3 3 3" xfId="38013"/>
    <cellStyle name="Normal 29 3 2 3 3 4" xfId="38014"/>
    <cellStyle name="Normal 29 3 2 3 4" xfId="38015"/>
    <cellStyle name="Normal 29 3 2 3 5" xfId="38016"/>
    <cellStyle name="Normal 29 3 2 3 6" xfId="38017"/>
    <cellStyle name="Normal 29 3 2 4" xfId="38018"/>
    <cellStyle name="Normal 29 3 2 4 2" xfId="38019"/>
    <cellStyle name="Normal 29 3 2 4 2 2" xfId="38020"/>
    <cellStyle name="Normal 29 3 2 4 2 3" xfId="38021"/>
    <cellStyle name="Normal 29 3 2 4 2 4" xfId="38022"/>
    <cellStyle name="Normal 29 3 2 4 3" xfId="38023"/>
    <cellStyle name="Normal 29 3 2 4 4" xfId="38024"/>
    <cellStyle name="Normal 29 3 2 4 5" xfId="38025"/>
    <cellStyle name="Normal 29 3 2 4 6" xfId="38026"/>
    <cellStyle name="Normal 29 3 2 5" xfId="38027"/>
    <cellStyle name="Normal 29 3 2 5 2" xfId="38028"/>
    <cellStyle name="Normal 29 3 2 5 3" xfId="38029"/>
    <cellStyle name="Normal 29 3 2 5 4" xfId="38030"/>
    <cellStyle name="Normal 29 3 2 6" xfId="38031"/>
    <cellStyle name="Normal 29 3 2 7" xfId="38032"/>
    <cellStyle name="Normal 29 3 2 8" xfId="38033"/>
    <cellStyle name="Normal 29 3 2 9" xfId="38034"/>
    <cellStyle name="Normal 29 3 3" xfId="38035"/>
    <cellStyle name="Normal 29 3 3 2" xfId="38036"/>
    <cellStyle name="Normal 29 3 3 2 2" xfId="38037"/>
    <cellStyle name="Normal 29 3 3 2 2 2" xfId="38038"/>
    <cellStyle name="Normal 29 3 3 2 2 2 2" xfId="38039"/>
    <cellStyle name="Normal 29 3 3 2 2 2 3" xfId="38040"/>
    <cellStyle name="Normal 29 3 3 2 2 2 4" xfId="38041"/>
    <cellStyle name="Normal 29 3 3 2 2 3" xfId="38042"/>
    <cellStyle name="Normal 29 3 3 2 2 4" xfId="38043"/>
    <cellStyle name="Normal 29 3 3 2 2 5" xfId="38044"/>
    <cellStyle name="Normal 29 3 3 2 3" xfId="38045"/>
    <cellStyle name="Normal 29 3 3 2 3 2" xfId="38046"/>
    <cellStyle name="Normal 29 3 3 2 3 3" xfId="38047"/>
    <cellStyle name="Normal 29 3 3 2 3 4" xfId="38048"/>
    <cellStyle name="Normal 29 3 3 2 4" xfId="38049"/>
    <cellStyle name="Normal 29 3 3 2 5" xfId="38050"/>
    <cellStyle name="Normal 29 3 3 2 6" xfId="38051"/>
    <cellStyle name="Normal 29 3 3 3" xfId="38052"/>
    <cellStyle name="Normal 29 3 3 3 2" xfId="38053"/>
    <cellStyle name="Normal 29 3 3 3 2 2" xfId="38054"/>
    <cellStyle name="Normal 29 3 3 3 2 3" xfId="38055"/>
    <cellStyle name="Normal 29 3 3 3 2 4" xfId="38056"/>
    <cellStyle name="Normal 29 3 3 3 3" xfId="38057"/>
    <cellStyle name="Normal 29 3 3 3 4" xfId="38058"/>
    <cellStyle name="Normal 29 3 3 3 5" xfId="38059"/>
    <cellStyle name="Normal 29 3 3 3 6" xfId="38060"/>
    <cellStyle name="Normal 29 3 3 4" xfId="38061"/>
    <cellStyle name="Normal 29 3 3 4 2" xfId="38062"/>
    <cellStyle name="Normal 29 3 3 4 3" xfId="38063"/>
    <cellStyle name="Normal 29 3 3 4 4" xfId="38064"/>
    <cellStyle name="Normal 29 3 3 5" xfId="38065"/>
    <cellStyle name="Normal 29 3 3 6" xfId="38066"/>
    <cellStyle name="Normal 29 3 3 7" xfId="38067"/>
    <cellStyle name="Normal 29 3 3 8" xfId="38068"/>
    <cellStyle name="Normal 29 3 4" xfId="38069"/>
    <cellStyle name="Normal 29 3 4 2" xfId="38070"/>
    <cellStyle name="Normal 29 3 4 2 2" xfId="38071"/>
    <cellStyle name="Normal 29 3 4 2 2 2" xfId="38072"/>
    <cellStyle name="Normal 29 3 4 2 2 3" xfId="38073"/>
    <cellStyle name="Normal 29 3 4 2 2 4" xfId="38074"/>
    <cellStyle name="Normal 29 3 4 2 3" xfId="38075"/>
    <cellStyle name="Normal 29 3 4 2 4" xfId="38076"/>
    <cellStyle name="Normal 29 3 4 2 5" xfId="38077"/>
    <cellStyle name="Normal 29 3 4 2 6" xfId="38078"/>
    <cellStyle name="Normal 29 3 4 3" xfId="38079"/>
    <cellStyle name="Normal 29 3 4 3 2" xfId="38080"/>
    <cellStyle name="Normal 29 3 4 3 3" xfId="38081"/>
    <cellStyle name="Normal 29 3 4 3 4" xfId="38082"/>
    <cellStyle name="Normal 29 3 4 4" xfId="38083"/>
    <cellStyle name="Normal 29 3 4 5" xfId="38084"/>
    <cellStyle name="Normal 29 3 4 6" xfId="38085"/>
    <cellStyle name="Normal 29 3 4 7" xfId="38086"/>
    <cellStyle name="Normal 29 3 5" xfId="38087"/>
    <cellStyle name="Normal 29 3 5 2" xfId="38088"/>
    <cellStyle name="Normal 29 3 5 2 2" xfId="38089"/>
    <cellStyle name="Normal 29 3 5 2 2 2" xfId="38090"/>
    <cellStyle name="Normal 29 3 5 2 2 3" xfId="38091"/>
    <cellStyle name="Normal 29 3 5 2 2 4" xfId="38092"/>
    <cellStyle name="Normal 29 3 5 2 3" xfId="38093"/>
    <cellStyle name="Normal 29 3 5 2 4" xfId="38094"/>
    <cellStyle name="Normal 29 3 5 2 5" xfId="38095"/>
    <cellStyle name="Normal 29 3 5 3" xfId="38096"/>
    <cellStyle name="Normal 29 3 5 3 2" xfId="38097"/>
    <cellStyle name="Normal 29 3 5 3 3" xfId="38098"/>
    <cellStyle name="Normal 29 3 5 3 4" xfId="38099"/>
    <cellStyle name="Normal 29 3 5 4" xfId="38100"/>
    <cellStyle name="Normal 29 3 5 5" xfId="38101"/>
    <cellStyle name="Normal 29 3 5 6" xfId="38102"/>
    <cellStyle name="Normal 29 3 6" xfId="38103"/>
    <cellStyle name="Normal 29 3 6 2" xfId="38104"/>
    <cellStyle name="Normal 29 3 6 2 2" xfId="38105"/>
    <cellStyle name="Normal 29 3 6 2 3" xfId="38106"/>
    <cellStyle name="Normal 29 3 6 2 4" xfId="38107"/>
    <cellStyle name="Normal 29 3 6 3" xfId="38108"/>
    <cellStyle name="Normal 29 3 6 4" xfId="38109"/>
    <cellStyle name="Normal 29 3 6 5" xfId="38110"/>
    <cellStyle name="Normal 29 3 6 6" xfId="38111"/>
    <cellStyle name="Normal 29 3 7" xfId="38112"/>
    <cellStyle name="Normal 29 3 7 2" xfId="38113"/>
    <cellStyle name="Normal 29 3 7 3" xfId="38114"/>
    <cellStyle name="Normal 29 3 7 4" xfId="38115"/>
    <cellStyle name="Normal 29 3 8" xfId="38116"/>
    <cellStyle name="Normal 29 3 9" xfId="38117"/>
    <cellStyle name="Normal 29 4" xfId="38118"/>
    <cellStyle name="Normal 29 4 2" xfId="38119"/>
    <cellStyle name="Normal 29 4 2 2" xfId="38120"/>
    <cellStyle name="Normal 29 4 2 2 2" xfId="38121"/>
    <cellStyle name="Normal 29 4 2 2 2 2" xfId="38122"/>
    <cellStyle name="Normal 29 4 2 2 2 2 2" xfId="38123"/>
    <cellStyle name="Normal 29 4 2 2 2 2 3" xfId="38124"/>
    <cellStyle name="Normal 29 4 2 2 2 2 4" xfId="38125"/>
    <cellStyle name="Normal 29 4 2 2 2 3" xfId="38126"/>
    <cellStyle name="Normal 29 4 2 2 2 4" xfId="38127"/>
    <cellStyle name="Normal 29 4 2 2 2 5" xfId="38128"/>
    <cellStyle name="Normal 29 4 2 2 3" xfId="38129"/>
    <cellStyle name="Normal 29 4 2 2 3 2" xfId="38130"/>
    <cellStyle name="Normal 29 4 2 2 3 3" xfId="38131"/>
    <cellStyle name="Normal 29 4 2 2 3 4" xfId="38132"/>
    <cellStyle name="Normal 29 4 2 2 4" xfId="38133"/>
    <cellStyle name="Normal 29 4 2 2 5" xfId="38134"/>
    <cellStyle name="Normal 29 4 2 2 6" xfId="38135"/>
    <cellStyle name="Normal 29 4 2 3" xfId="38136"/>
    <cellStyle name="Normal 29 4 2 3 2" xfId="38137"/>
    <cellStyle name="Normal 29 4 2 3 2 2" xfId="38138"/>
    <cellStyle name="Normal 29 4 2 3 2 3" xfId="38139"/>
    <cellStyle name="Normal 29 4 2 3 2 4" xfId="38140"/>
    <cellStyle name="Normal 29 4 2 3 3" xfId="38141"/>
    <cellStyle name="Normal 29 4 2 3 4" xfId="38142"/>
    <cellStyle name="Normal 29 4 2 3 5" xfId="38143"/>
    <cellStyle name="Normal 29 4 2 3 6" xfId="38144"/>
    <cellStyle name="Normal 29 4 2 4" xfId="38145"/>
    <cellStyle name="Normal 29 4 2 4 2" xfId="38146"/>
    <cellStyle name="Normal 29 4 2 4 3" xfId="38147"/>
    <cellStyle name="Normal 29 4 2 4 4" xfId="38148"/>
    <cellStyle name="Normal 29 4 2 5" xfId="38149"/>
    <cellStyle name="Normal 29 4 2 6" xfId="38150"/>
    <cellStyle name="Normal 29 4 2 7" xfId="38151"/>
    <cellStyle name="Normal 29 4 2 8" xfId="38152"/>
    <cellStyle name="Normal 29 4 3" xfId="38153"/>
    <cellStyle name="Normal 29 4 3 2" xfId="38154"/>
    <cellStyle name="Normal 29 4 3 2 2" xfId="38155"/>
    <cellStyle name="Normal 29 4 3 2 2 2" xfId="38156"/>
    <cellStyle name="Normal 29 4 3 2 2 3" xfId="38157"/>
    <cellStyle name="Normal 29 4 3 2 2 4" xfId="38158"/>
    <cellStyle name="Normal 29 4 3 2 3" xfId="38159"/>
    <cellStyle name="Normal 29 4 3 2 4" xfId="38160"/>
    <cellStyle name="Normal 29 4 3 2 5" xfId="38161"/>
    <cellStyle name="Normal 29 4 3 3" xfId="38162"/>
    <cellStyle name="Normal 29 4 3 3 2" xfId="38163"/>
    <cellStyle name="Normal 29 4 3 3 3" xfId="38164"/>
    <cellStyle name="Normal 29 4 3 3 4" xfId="38165"/>
    <cellStyle name="Normal 29 4 3 4" xfId="38166"/>
    <cellStyle name="Normal 29 4 3 5" xfId="38167"/>
    <cellStyle name="Normal 29 4 3 6" xfId="38168"/>
    <cellStyle name="Normal 29 4 4" xfId="38169"/>
    <cellStyle name="Normal 29 4 4 2" xfId="38170"/>
    <cellStyle name="Normal 29 4 4 2 2" xfId="38171"/>
    <cellStyle name="Normal 29 4 4 2 3" xfId="38172"/>
    <cellStyle name="Normal 29 4 4 2 4" xfId="38173"/>
    <cellStyle name="Normal 29 4 4 3" xfId="38174"/>
    <cellStyle name="Normal 29 4 4 4" xfId="38175"/>
    <cellStyle name="Normal 29 4 4 5" xfId="38176"/>
    <cellStyle name="Normal 29 4 4 6" xfId="38177"/>
    <cellStyle name="Normal 29 4 5" xfId="38178"/>
    <cellStyle name="Normal 29 4 5 2" xfId="38179"/>
    <cellStyle name="Normal 29 4 5 3" xfId="38180"/>
    <cellStyle name="Normal 29 4 5 4" xfId="38181"/>
    <cellStyle name="Normal 29 4 6" xfId="38182"/>
    <cellStyle name="Normal 29 4 7" xfId="38183"/>
    <cellStyle name="Normal 29 4 8" xfId="38184"/>
    <cellStyle name="Normal 29 4 9" xfId="38185"/>
    <cellStyle name="Normal 29 5" xfId="38186"/>
    <cellStyle name="Normal 29 5 2" xfId="38187"/>
    <cellStyle name="Normal 29 5 2 2" xfId="38188"/>
    <cellStyle name="Normal 29 5 2 2 2" xfId="38189"/>
    <cellStyle name="Normal 29 5 2 2 2 2" xfId="38190"/>
    <cellStyle name="Normal 29 5 2 2 2 2 2" xfId="38191"/>
    <cellStyle name="Normal 29 5 2 2 2 2 3" xfId="38192"/>
    <cellStyle name="Normal 29 5 2 2 2 2 4" xfId="38193"/>
    <cellStyle name="Normal 29 5 2 2 2 3" xfId="38194"/>
    <cellStyle name="Normal 29 5 2 2 2 4" xfId="38195"/>
    <cellStyle name="Normal 29 5 2 2 2 5" xfId="38196"/>
    <cellStyle name="Normal 29 5 2 2 3" xfId="38197"/>
    <cellStyle name="Normal 29 5 2 2 3 2" xfId="38198"/>
    <cellStyle name="Normal 29 5 2 2 3 3" xfId="38199"/>
    <cellStyle name="Normal 29 5 2 2 3 4" xfId="38200"/>
    <cellStyle name="Normal 29 5 2 2 4" xfId="38201"/>
    <cellStyle name="Normal 29 5 2 2 5" xfId="38202"/>
    <cellStyle name="Normal 29 5 2 2 6" xfId="38203"/>
    <cellStyle name="Normal 29 5 2 3" xfId="38204"/>
    <cellStyle name="Normal 29 5 2 3 2" xfId="38205"/>
    <cellStyle name="Normal 29 5 2 3 2 2" xfId="38206"/>
    <cellStyle name="Normal 29 5 2 3 2 3" xfId="38207"/>
    <cellStyle name="Normal 29 5 2 3 2 4" xfId="38208"/>
    <cellStyle name="Normal 29 5 2 3 3" xfId="38209"/>
    <cellStyle name="Normal 29 5 2 3 4" xfId="38210"/>
    <cellStyle name="Normal 29 5 2 3 5" xfId="38211"/>
    <cellStyle name="Normal 29 5 2 3 6" xfId="38212"/>
    <cellStyle name="Normal 29 5 2 4" xfId="38213"/>
    <cellStyle name="Normal 29 5 2 4 2" xfId="38214"/>
    <cellStyle name="Normal 29 5 2 4 3" xfId="38215"/>
    <cellStyle name="Normal 29 5 2 4 4" xfId="38216"/>
    <cellStyle name="Normal 29 5 2 5" xfId="38217"/>
    <cellStyle name="Normal 29 5 2 6" xfId="38218"/>
    <cellStyle name="Normal 29 5 2 7" xfId="38219"/>
    <cellStyle name="Normal 29 5 2 8" xfId="38220"/>
    <cellStyle name="Normal 29 5 3" xfId="38221"/>
    <cellStyle name="Normal 29 5 3 2" xfId="38222"/>
    <cellStyle name="Normal 29 5 3 2 2" xfId="38223"/>
    <cellStyle name="Normal 29 5 3 2 2 2" xfId="38224"/>
    <cellStyle name="Normal 29 5 3 2 2 3" xfId="38225"/>
    <cellStyle name="Normal 29 5 3 2 2 4" xfId="38226"/>
    <cellStyle name="Normal 29 5 3 2 3" xfId="38227"/>
    <cellStyle name="Normal 29 5 3 2 4" xfId="38228"/>
    <cellStyle name="Normal 29 5 3 2 5" xfId="38229"/>
    <cellStyle name="Normal 29 5 3 3" xfId="38230"/>
    <cellStyle name="Normal 29 5 3 3 2" xfId="38231"/>
    <cellStyle name="Normal 29 5 3 3 3" xfId="38232"/>
    <cellStyle name="Normal 29 5 3 3 4" xfId="38233"/>
    <cellStyle name="Normal 29 5 3 4" xfId="38234"/>
    <cellStyle name="Normal 29 5 3 5" xfId="38235"/>
    <cellStyle name="Normal 29 5 3 6" xfId="38236"/>
    <cellStyle name="Normal 29 5 4" xfId="38237"/>
    <cellStyle name="Normal 29 5 4 2" xfId="38238"/>
    <cellStyle name="Normal 29 5 4 2 2" xfId="38239"/>
    <cellStyle name="Normal 29 5 4 2 3" xfId="38240"/>
    <cellStyle name="Normal 29 5 4 2 4" xfId="38241"/>
    <cellStyle name="Normal 29 5 4 3" xfId="38242"/>
    <cellStyle name="Normal 29 5 4 4" xfId="38243"/>
    <cellStyle name="Normal 29 5 4 5" xfId="38244"/>
    <cellStyle name="Normal 29 5 4 6" xfId="38245"/>
    <cellStyle name="Normal 29 5 5" xfId="38246"/>
    <cellStyle name="Normal 29 5 5 2" xfId="38247"/>
    <cellStyle name="Normal 29 5 5 3" xfId="38248"/>
    <cellStyle name="Normal 29 5 5 4" xfId="38249"/>
    <cellStyle name="Normal 29 5 6" xfId="38250"/>
    <cellStyle name="Normal 29 5 7" xfId="38251"/>
    <cellStyle name="Normal 29 5 8" xfId="38252"/>
    <cellStyle name="Normal 29 5 9" xfId="38253"/>
    <cellStyle name="Normal 29 6" xfId="38254"/>
    <cellStyle name="Normal 29 6 2" xfId="38255"/>
    <cellStyle name="Normal 29 6 2 2" xfId="38256"/>
    <cellStyle name="Normal 29 6 2 2 2" xfId="38257"/>
    <cellStyle name="Normal 29 6 2 2 2 2" xfId="38258"/>
    <cellStyle name="Normal 29 6 2 2 2 2 2" xfId="38259"/>
    <cellStyle name="Normal 29 6 2 2 2 2 3" xfId="38260"/>
    <cellStyle name="Normal 29 6 2 2 2 2 4" xfId="38261"/>
    <cellStyle name="Normal 29 6 2 2 2 3" xfId="38262"/>
    <cellStyle name="Normal 29 6 2 2 2 4" xfId="38263"/>
    <cellStyle name="Normal 29 6 2 2 2 5" xfId="38264"/>
    <cellStyle name="Normal 29 6 2 2 3" xfId="38265"/>
    <cellStyle name="Normal 29 6 2 2 3 2" xfId="38266"/>
    <cellStyle name="Normal 29 6 2 2 3 3" xfId="38267"/>
    <cellStyle name="Normal 29 6 2 2 3 4" xfId="38268"/>
    <cellStyle name="Normal 29 6 2 2 4" xfId="38269"/>
    <cellStyle name="Normal 29 6 2 2 5" xfId="38270"/>
    <cellStyle name="Normal 29 6 2 2 6" xfId="38271"/>
    <cellStyle name="Normal 29 6 2 3" xfId="38272"/>
    <cellStyle name="Normal 29 6 2 3 2" xfId="38273"/>
    <cellStyle name="Normal 29 6 2 3 2 2" xfId="38274"/>
    <cellStyle name="Normal 29 6 2 3 2 3" xfId="38275"/>
    <cellStyle name="Normal 29 6 2 3 2 4" xfId="38276"/>
    <cellStyle name="Normal 29 6 2 3 3" xfId="38277"/>
    <cellStyle name="Normal 29 6 2 3 4" xfId="38278"/>
    <cellStyle name="Normal 29 6 2 3 5" xfId="38279"/>
    <cellStyle name="Normal 29 6 2 3 6" xfId="38280"/>
    <cellStyle name="Normal 29 6 2 4" xfId="38281"/>
    <cellStyle name="Normal 29 6 2 4 2" xfId="38282"/>
    <cellStyle name="Normal 29 6 2 4 3" xfId="38283"/>
    <cellStyle name="Normal 29 6 2 4 4" xfId="38284"/>
    <cellStyle name="Normal 29 6 2 5" xfId="38285"/>
    <cellStyle name="Normal 29 6 2 6" xfId="38286"/>
    <cellStyle name="Normal 29 6 2 7" xfId="38287"/>
    <cellStyle name="Normal 29 6 2 8" xfId="38288"/>
    <cellStyle name="Normal 29 6 3" xfId="38289"/>
    <cellStyle name="Normal 29 6 3 2" xfId="38290"/>
    <cellStyle name="Normal 29 6 3 2 2" xfId="38291"/>
    <cellStyle name="Normal 29 6 3 2 2 2" xfId="38292"/>
    <cellStyle name="Normal 29 6 3 2 2 3" xfId="38293"/>
    <cellStyle name="Normal 29 6 3 2 2 4" xfId="38294"/>
    <cellStyle name="Normal 29 6 3 2 3" xfId="38295"/>
    <cellStyle name="Normal 29 6 3 2 4" xfId="38296"/>
    <cellStyle name="Normal 29 6 3 2 5" xfId="38297"/>
    <cellStyle name="Normal 29 6 3 3" xfId="38298"/>
    <cellStyle name="Normal 29 6 3 3 2" xfId="38299"/>
    <cellStyle name="Normal 29 6 3 3 3" xfId="38300"/>
    <cellStyle name="Normal 29 6 3 3 4" xfId="38301"/>
    <cellStyle name="Normal 29 6 3 4" xfId="38302"/>
    <cellStyle name="Normal 29 6 3 5" xfId="38303"/>
    <cellStyle name="Normal 29 6 3 6" xfId="38304"/>
    <cellStyle name="Normal 29 6 4" xfId="38305"/>
    <cellStyle name="Normal 29 6 4 2" xfId="38306"/>
    <cellStyle name="Normal 29 6 4 2 2" xfId="38307"/>
    <cellStyle name="Normal 29 6 4 2 3" xfId="38308"/>
    <cellStyle name="Normal 29 6 4 2 4" xfId="38309"/>
    <cellStyle name="Normal 29 6 4 3" xfId="38310"/>
    <cellStyle name="Normal 29 6 4 4" xfId="38311"/>
    <cellStyle name="Normal 29 6 4 5" xfId="38312"/>
    <cellStyle name="Normal 29 6 4 6" xfId="38313"/>
    <cellStyle name="Normal 29 6 5" xfId="38314"/>
    <cellStyle name="Normal 29 6 5 2" xfId="38315"/>
    <cellStyle name="Normal 29 6 5 3" xfId="38316"/>
    <cellStyle name="Normal 29 6 5 4" xfId="38317"/>
    <cellStyle name="Normal 29 6 6" xfId="38318"/>
    <cellStyle name="Normal 29 6 7" xfId="38319"/>
    <cellStyle name="Normal 29 6 8" xfId="38320"/>
    <cellStyle name="Normal 29 6 9" xfId="38321"/>
    <cellStyle name="Normal 29 7" xfId="38322"/>
    <cellStyle name="Normal 29 7 2" xfId="38323"/>
    <cellStyle name="Normal 29 7 2 2" xfId="38324"/>
    <cellStyle name="Normal 29 7 2 2 2" xfId="38325"/>
    <cellStyle name="Normal 29 7 2 2 2 2" xfId="38326"/>
    <cellStyle name="Normal 29 7 2 2 2 2 2" xfId="38327"/>
    <cellStyle name="Normal 29 7 2 2 2 2 3" xfId="38328"/>
    <cellStyle name="Normal 29 7 2 2 2 2 4" xfId="38329"/>
    <cellStyle name="Normal 29 7 2 2 2 3" xfId="38330"/>
    <cellStyle name="Normal 29 7 2 2 2 4" xfId="38331"/>
    <cellStyle name="Normal 29 7 2 2 2 5" xfId="38332"/>
    <cellStyle name="Normal 29 7 2 2 3" xfId="38333"/>
    <cellStyle name="Normal 29 7 2 2 3 2" xfId="38334"/>
    <cellStyle name="Normal 29 7 2 2 3 3" xfId="38335"/>
    <cellStyle name="Normal 29 7 2 2 3 4" xfId="38336"/>
    <cellStyle name="Normal 29 7 2 2 4" xfId="38337"/>
    <cellStyle name="Normal 29 7 2 2 5" xfId="38338"/>
    <cellStyle name="Normal 29 7 2 2 6" xfId="38339"/>
    <cellStyle name="Normal 29 7 2 3" xfId="38340"/>
    <cellStyle name="Normal 29 7 2 3 2" xfId="38341"/>
    <cellStyle name="Normal 29 7 2 3 2 2" xfId="38342"/>
    <cellStyle name="Normal 29 7 2 3 2 3" xfId="38343"/>
    <cellStyle name="Normal 29 7 2 3 2 4" xfId="38344"/>
    <cellStyle name="Normal 29 7 2 3 3" xfId="38345"/>
    <cellStyle name="Normal 29 7 2 3 4" xfId="38346"/>
    <cellStyle name="Normal 29 7 2 3 5" xfId="38347"/>
    <cellStyle name="Normal 29 7 2 3 6" xfId="38348"/>
    <cellStyle name="Normal 29 7 2 4" xfId="38349"/>
    <cellStyle name="Normal 29 7 2 4 2" xfId="38350"/>
    <cellStyle name="Normal 29 7 2 4 3" xfId="38351"/>
    <cellStyle name="Normal 29 7 2 4 4" xfId="38352"/>
    <cellStyle name="Normal 29 7 2 5" xfId="38353"/>
    <cellStyle name="Normal 29 7 2 6" xfId="38354"/>
    <cellStyle name="Normal 29 7 2 7" xfId="38355"/>
    <cellStyle name="Normal 29 7 2 8" xfId="38356"/>
    <cellStyle name="Normal 29 7 3" xfId="38357"/>
    <cellStyle name="Normal 29 7 3 2" xfId="38358"/>
    <cellStyle name="Normal 29 7 3 2 2" xfId="38359"/>
    <cellStyle name="Normal 29 7 3 2 2 2" xfId="38360"/>
    <cellStyle name="Normal 29 7 3 2 2 3" xfId="38361"/>
    <cellStyle name="Normal 29 7 3 2 2 4" xfId="38362"/>
    <cellStyle name="Normal 29 7 3 2 3" xfId="38363"/>
    <cellStyle name="Normal 29 7 3 2 4" xfId="38364"/>
    <cellStyle name="Normal 29 7 3 2 5" xfId="38365"/>
    <cellStyle name="Normal 29 7 3 3" xfId="38366"/>
    <cellStyle name="Normal 29 7 3 3 2" xfId="38367"/>
    <cellStyle name="Normal 29 7 3 3 3" xfId="38368"/>
    <cellStyle name="Normal 29 7 3 3 4" xfId="38369"/>
    <cellStyle name="Normal 29 7 3 4" xfId="38370"/>
    <cellStyle name="Normal 29 7 3 5" xfId="38371"/>
    <cellStyle name="Normal 29 7 3 6" xfId="38372"/>
    <cellStyle name="Normal 29 7 4" xfId="38373"/>
    <cellStyle name="Normal 29 7 4 2" xfId="38374"/>
    <cellStyle name="Normal 29 7 4 2 2" xfId="38375"/>
    <cellStyle name="Normal 29 7 4 2 3" xfId="38376"/>
    <cellStyle name="Normal 29 7 4 2 4" xfId="38377"/>
    <cellStyle name="Normal 29 7 4 3" xfId="38378"/>
    <cellStyle name="Normal 29 7 4 4" xfId="38379"/>
    <cellStyle name="Normal 29 7 4 5" xfId="38380"/>
    <cellStyle name="Normal 29 7 4 6" xfId="38381"/>
    <cellStyle name="Normal 29 7 5" xfId="38382"/>
    <cellStyle name="Normal 29 7 5 2" xfId="38383"/>
    <cellStyle name="Normal 29 7 5 3" xfId="38384"/>
    <cellStyle name="Normal 29 7 5 4" xfId="38385"/>
    <cellStyle name="Normal 29 7 6" xfId="38386"/>
    <cellStyle name="Normal 29 7 7" xfId="38387"/>
    <cellStyle name="Normal 29 7 8" xfId="38388"/>
    <cellStyle name="Normal 29 7 9" xfId="38389"/>
    <cellStyle name="Normal 29 8" xfId="38390"/>
    <cellStyle name="Normal 29 8 2" xfId="38391"/>
    <cellStyle name="Normal 29 8 2 2" xfId="38392"/>
    <cellStyle name="Normal 29 8 2 2 2" xfId="38393"/>
    <cellStyle name="Normal 29 8 2 2 2 2" xfId="38394"/>
    <cellStyle name="Normal 29 8 2 2 2 3" xfId="38395"/>
    <cellStyle name="Normal 29 8 2 2 2 4" xfId="38396"/>
    <cellStyle name="Normal 29 8 2 2 3" xfId="38397"/>
    <cellStyle name="Normal 29 8 2 2 4" xfId="38398"/>
    <cellStyle name="Normal 29 8 2 2 5" xfId="38399"/>
    <cellStyle name="Normal 29 8 2 3" xfId="38400"/>
    <cellStyle name="Normal 29 8 2 3 2" xfId="38401"/>
    <cellStyle name="Normal 29 8 2 3 3" xfId="38402"/>
    <cellStyle name="Normal 29 8 2 3 4" xfId="38403"/>
    <cellStyle name="Normal 29 8 2 4" xfId="38404"/>
    <cellStyle name="Normal 29 8 2 5" xfId="38405"/>
    <cellStyle name="Normal 29 8 2 6" xfId="38406"/>
    <cellStyle name="Normal 29 8 3" xfId="38407"/>
    <cellStyle name="Normal 29 8 3 2" xfId="38408"/>
    <cellStyle name="Normal 29 8 3 2 2" xfId="38409"/>
    <cellStyle name="Normal 29 8 3 2 3" xfId="38410"/>
    <cellStyle name="Normal 29 8 3 2 4" xfId="38411"/>
    <cellStyle name="Normal 29 8 3 3" xfId="38412"/>
    <cellStyle name="Normal 29 8 3 4" xfId="38413"/>
    <cellStyle name="Normal 29 8 3 5" xfId="38414"/>
    <cellStyle name="Normal 29 8 3 6" xfId="38415"/>
    <cellStyle name="Normal 29 8 4" xfId="38416"/>
    <cellStyle name="Normal 29 8 4 2" xfId="38417"/>
    <cellStyle name="Normal 29 8 4 3" xfId="38418"/>
    <cellStyle name="Normal 29 8 4 4" xfId="38419"/>
    <cellStyle name="Normal 29 8 5" xfId="38420"/>
    <cellStyle name="Normal 29 8 6" xfId="38421"/>
    <cellStyle name="Normal 29 8 7" xfId="38422"/>
    <cellStyle name="Normal 29 8 8" xfId="38423"/>
    <cellStyle name="Normal 29 9" xfId="38424"/>
    <cellStyle name="Normal 29 9 2" xfId="38425"/>
    <cellStyle name="Normal 29 9 2 2" xfId="38426"/>
    <cellStyle name="Normal 29 9 2 2 2" xfId="38427"/>
    <cellStyle name="Normal 29 9 2 2 3" xfId="38428"/>
    <cellStyle name="Normal 29 9 2 2 4" xfId="38429"/>
    <cellStyle name="Normal 29 9 2 3" xfId="38430"/>
    <cellStyle name="Normal 29 9 2 4" xfId="38431"/>
    <cellStyle name="Normal 29 9 2 5" xfId="38432"/>
    <cellStyle name="Normal 29 9 2 6" xfId="38433"/>
    <cellStyle name="Normal 29 9 3" xfId="38434"/>
    <cellStyle name="Normal 29 9 3 2" xfId="38435"/>
    <cellStyle name="Normal 29 9 3 3" xfId="38436"/>
    <cellStyle name="Normal 29 9 3 4" xfId="38437"/>
    <cellStyle name="Normal 29 9 4" xfId="38438"/>
    <cellStyle name="Normal 29 9 5" xfId="38439"/>
    <cellStyle name="Normal 29 9 6" xfId="38440"/>
    <cellStyle name="Normal 29 9 7" xfId="38441"/>
    <cellStyle name="Normal 290" xfId="62857"/>
    <cellStyle name="Normal 291" xfId="62858"/>
    <cellStyle name="Normal 292" xfId="62859"/>
    <cellStyle name="Normal 293" xfId="62860"/>
    <cellStyle name="Normal 294" xfId="62861"/>
    <cellStyle name="Normal 295" xfId="62862"/>
    <cellStyle name="Normal 296" xfId="62863"/>
    <cellStyle name="Normal 297" xfId="62864"/>
    <cellStyle name="Normal 298" xfId="62865"/>
    <cellStyle name="Normal 299" xfId="62866"/>
    <cellStyle name="Normal 3" xfId="38442"/>
    <cellStyle name="Normal 3 10" xfId="38443"/>
    <cellStyle name="Normal 3 11" xfId="38444"/>
    <cellStyle name="Normal 3 12" xfId="38445"/>
    <cellStyle name="Normal 3 13" xfId="38446"/>
    <cellStyle name="Normal 3 14" xfId="38447"/>
    <cellStyle name="Normal 3 15" xfId="38448"/>
    <cellStyle name="Normal 3 16" xfId="38449"/>
    <cellStyle name="Normal 3 17" xfId="38450"/>
    <cellStyle name="Normal 3 18" xfId="38451"/>
    <cellStyle name="Normal 3 19" xfId="38452"/>
    <cellStyle name="Normal 3 2" xfId="38453"/>
    <cellStyle name="Normal 3 2 2" xfId="38454"/>
    <cellStyle name="Normal 3 2 3" xfId="38455"/>
    <cellStyle name="Normal 3 2 4" xfId="38456"/>
    <cellStyle name="Normal 3 20" xfId="38457"/>
    <cellStyle name="Normal 3 21" xfId="38458"/>
    <cellStyle name="Normal 3 22" xfId="38459"/>
    <cellStyle name="Normal 3 23" xfId="38460"/>
    <cellStyle name="Normal 3 24" xfId="38461"/>
    <cellStyle name="Normal 3 25" xfId="38462"/>
    <cellStyle name="Normal 3 26" xfId="38463"/>
    <cellStyle name="Normal 3 27" xfId="38464"/>
    <cellStyle name="Normal 3 28" xfId="38465"/>
    <cellStyle name="Normal 3 29" xfId="38466"/>
    <cellStyle name="Normal 3 3" xfId="38467"/>
    <cellStyle name="Normal 3 3 2" xfId="38468"/>
    <cellStyle name="Normal 3 3 3" xfId="62867"/>
    <cellStyle name="Normal 3 30" xfId="38469"/>
    <cellStyle name="Normal 3 31" xfId="38470"/>
    <cellStyle name="Normal 3 32" xfId="38471"/>
    <cellStyle name="Normal 3 33" xfId="38472"/>
    <cellStyle name="Normal 3 34" xfId="38473"/>
    <cellStyle name="Normal 3 35" xfId="38474"/>
    <cellStyle name="Normal 3 36" xfId="38475"/>
    <cellStyle name="Normal 3 37" xfId="38476"/>
    <cellStyle name="Normal 3 38" xfId="38477"/>
    <cellStyle name="Normal 3 39" xfId="38478"/>
    <cellStyle name="Normal 3 4" xfId="38479"/>
    <cellStyle name="Normal 3 40" xfId="38480"/>
    <cellStyle name="Normal 3 41" xfId="38481"/>
    <cellStyle name="Normal 3 42" xfId="38482"/>
    <cellStyle name="Normal 3 43" xfId="38483"/>
    <cellStyle name="Normal 3 44" xfId="38484"/>
    <cellStyle name="Normal 3 45" xfId="38485"/>
    <cellStyle name="Normal 3 46" xfId="38486"/>
    <cellStyle name="Normal 3 47" xfId="38487"/>
    <cellStyle name="Normal 3 48" xfId="38488"/>
    <cellStyle name="Normal 3 49" xfId="38489"/>
    <cellStyle name="Normal 3 5" xfId="38490"/>
    <cellStyle name="Normal 3 50" xfId="38491"/>
    <cellStyle name="Normal 3 51" xfId="38492"/>
    <cellStyle name="Normal 3 52" xfId="38493"/>
    <cellStyle name="Normal 3 53" xfId="38494"/>
    <cellStyle name="Normal 3 54" xfId="38495"/>
    <cellStyle name="Normal 3 55" xfId="38496"/>
    <cellStyle name="Normal 3 56" xfId="38497"/>
    <cellStyle name="Normal 3 57" xfId="38498"/>
    <cellStyle name="Normal 3 58" xfId="38499"/>
    <cellStyle name="Normal 3 58 2" xfId="38500"/>
    <cellStyle name="Normal 3 59" xfId="38501"/>
    <cellStyle name="Normal 3 6" xfId="38502"/>
    <cellStyle name="Normal 3 60" xfId="38503"/>
    <cellStyle name="Normal 3 60 2" xfId="62868"/>
    <cellStyle name="Normal 3 61" xfId="38504"/>
    <cellStyle name="Normal 3 62" xfId="38505"/>
    <cellStyle name="Normal 3 63" xfId="38506"/>
    <cellStyle name="Normal 3 64" xfId="38507"/>
    <cellStyle name="Normal 3 65" xfId="38508"/>
    <cellStyle name="Normal 3 66" xfId="38509"/>
    <cellStyle name="Normal 3 7" xfId="38510"/>
    <cellStyle name="Normal 3 8" xfId="38511"/>
    <cellStyle name="Normal 3 9" xfId="38512"/>
    <cellStyle name="Normal 3_Rec Tributaria" xfId="38513"/>
    <cellStyle name="Normal 30" xfId="38514"/>
    <cellStyle name="Normal 30 10" xfId="38515"/>
    <cellStyle name="Normal 30 10 2" xfId="38516"/>
    <cellStyle name="Normal 30 10 2 2" xfId="62869"/>
    <cellStyle name="Normal 30 10 3" xfId="62870"/>
    <cellStyle name="Normal 30 11" xfId="38517"/>
    <cellStyle name="Normal 30 2" xfId="38518"/>
    <cellStyle name="Normal 30 2 10" xfId="38519"/>
    <cellStyle name="Normal 30 2 10 2" xfId="38520"/>
    <cellStyle name="Normal 30 2 10 2 2" xfId="38521"/>
    <cellStyle name="Normal 30 2 10 2 3" xfId="38522"/>
    <cellStyle name="Normal 30 2 10 2 4" xfId="38523"/>
    <cellStyle name="Normal 30 2 10 3" xfId="38524"/>
    <cellStyle name="Normal 30 2 10 4" xfId="38525"/>
    <cellStyle name="Normal 30 2 10 5" xfId="38526"/>
    <cellStyle name="Normal 30 2 10 6" xfId="38527"/>
    <cellStyle name="Normal 30 2 11" xfId="38528"/>
    <cellStyle name="Normal 30 2 11 2" xfId="38529"/>
    <cellStyle name="Normal 30 2 11 3" xfId="38530"/>
    <cellStyle name="Normal 30 2 11 4" xfId="38531"/>
    <cellStyle name="Normal 30 2 12" xfId="38532"/>
    <cellStyle name="Normal 30 2 13" xfId="38533"/>
    <cellStyle name="Normal 30 2 14" xfId="38534"/>
    <cellStyle name="Normal 30 2 15" xfId="38535"/>
    <cellStyle name="Normal 30 2 2" xfId="38536"/>
    <cellStyle name="Normal 30 2 2 10" xfId="38537"/>
    <cellStyle name="Normal 30 2 2 11" xfId="38538"/>
    <cellStyle name="Normal 30 2 2 12" xfId="38539"/>
    <cellStyle name="Normal 30 2 2 2" xfId="38540"/>
    <cellStyle name="Normal 30 2 2 2 2" xfId="38541"/>
    <cellStyle name="Normal 30 2 2 2 2 2" xfId="38542"/>
    <cellStyle name="Normal 30 2 2 2 2 2 2" xfId="38543"/>
    <cellStyle name="Normal 30 2 2 2 2 2 2 2" xfId="38544"/>
    <cellStyle name="Normal 30 2 2 2 2 2 2 2 2" xfId="38545"/>
    <cellStyle name="Normal 30 2 2 2 2 2 2 2 3" xfId="38546"/>
    <cellStyle name="Normal 30 2 2 2 2 2 2 2 4" xfId="38547"/>
    <cellStyle name="Normal 30 2 2 2 2 2 2 3" xfId="38548"/>
    <cellStyle name="Normal 30 2 2 2 2 2 2 4" xfId="38549"/>
    <cellStyle name="Normal 30 2 2 2 2 2 2 5" xfId="38550"/>
    <cellStyle name="Normal 30 2 2 2 2 2 3" xfId="38551"/>
    <cellStyle name="Normal 30 2 2 2 2 2 3 2" xfId="38552"/>
    <cellStyle name="Normal 30 2 2 2 2 2 3 3" xfId="38553"/>
    <cellStyle name="Normal 30 2 2 2 2 2 3 4" xfId="38554"/>
    <cellStyle name="Normal 30 2 2 2 2 2 4" xfId="38555"/>
    <cellStyle name="Normal 30 2 2 2 2 2 5" xfId="38556"/>
    <cellStyle name="Normal 30 2 2 2 2 2 6" xfId="38557"/>
    <cellStyle name="Normal 30 2 2 2 2 3" xfId="38558"/>
    <cellStyle name="Normal 30 2 2 2 2 3 2" xfId="38559"/>
    <cellStyle name="Normal 30 2 2 2 2 3 2 2" xfId="38560"/>
    <cellStyle name="Normal 30 2 2 2 2 3 2 3" xfId="38561"/>
    <cellStyle name="Normal 30 2 2 2 2 3 2 4" xfId="38562"/>
    <cellStyle name="Normal 30 2 2 2 2 3 3" xfId="38563"/>
    <cellStyle name="Normal 30 2 2 2 2 3 4" xfId="38564"/>
    <cellStyle name="Normal 30 2 2 2 2 3 5" xfId="38565"/>
    <cellStyle name="Normal 30 2 2 2 2 3 6" xfId="38566"/>
    <cellStyle name="Normal 30 2 2 2 2 4" xfId="38567"/>
    <cellStyle name="Normal 30 2 2 2 2 4 2" xfId="38568"/>
    <cellStyle name="Normal 30 2 2 2 2 4 3" xfId="38569"/>
    <cellStyle name="Normal 30 2 2 2 2 4 4" xfId="38570"/>
    <cellStyle name="Normal 30 2 2 2 2 5" xfId="38571"/>
    <cellStyle name="Normal 30 2 2 2 2 6" xfId="38572"/>
    <cellStyle name="Normal 30 2 2 2 2 7" xfId="38573"/>
    <cellStyle name="Normal 30 2 2 2 2 8" xfId="38574"/>
    <cellStyle name="Normal 30 2 2 2 3" xfId="38575"/>
    <cellStyle name="Normal 30 2 2 2 3 2" xfId="38576"/>
    <cellStyle name="Normal 30 2 2 2 3 2 2" xfId="38577"/>
    <cellStyle name="Normal 30 2 2 2 3 2 2 2" xfId="38578"/>
    <cellStyle name="Normal 30 2 2 2 3 2 2 3" xfId="38579"/>
    <cellStyle name="Normal 30 2 2 2 3 2 2 4" xfId="38580"/>
    <cellStyle name="Normal 30 2 2 2 3 2 3" xfId="38581"/>
    <cellStyle name="Normal 30 2 2 2 3 2 4" xfId="38582"/>
    <cellStyle name="Normal 30 2 2 2 3 2 5" xfId="38583"/>
    <cellStyle name="Normal 30 2 2 2 3 3" xfId="38584"/>
    <cellStyle name="Normal 30 2 2 2 3 3 2" xfId="38585"/>
    <cellStyle name="Normal 30 2 2 2 3 3 3" xfId="38586"/>
    <cellStyle name="Normal 30 2 2 2 3 3 4" xfId="38587"/>
    <cellStyle name="Normal 30 2 2 2 3 4" xfId="38588"/>
    <cellStyle name="Normal 30 2 2 2 3 5" xfId="38589"/>
    <cellStyle name="Normal 30 2 2 2 3 6" xfId="38590"/>
    <cellStyle name="Normal 30 2 2 2 4" xfId="38591"/>
    <cellStyle name="Normal 30 2 2 2 4 2" xfId="38592"/>
    <cellStyle name="Normal 30 2 2 2 4 2 2" xfId="38593"/>
    <cellStyle name="Normal 30 2 2 2 4 2 3" xfId="38594"/>
    <cellStyle name="Normal 30 2 2 2 4 2 4" xfId="38595"/>
    <cellStyle name="Normal 30 2 2 2 4 3" xfId="38596"/>
    <cellStyle name="Normal 30 2 2 2 4 4" xfId="38597"/>
    <cellStyle name="Normal 30 2 2 2 4 5" xfId="38598"/>
    <cellStyle name="Normal 30 2 2 2 4 6" xfId="38599"/>
    <cellStyle name="Normal 30 2 2 2 5" xfId="38600"/>
    <cellStyle name="Normal 30 2 2 2 5 2" xfId="38601"/>
    <cellStyle name="Normal 30 2 2 2 5 3" xfId="38602"/>
    <cellStyle name="Normal 30 2 2 2 5 4" xfId="38603"/>
    <cellStyle name="Normal 30 2 2 2 6" xfId="38604"/>
    <cellStyle name="Normal 30 2 2 2 7" xfId="38605"/>
    <cellStyle name="Normal 30 2 2 2 8" xfId="38606"/>
    <cellStyle name="Normal 30 2 2 2 9" xfId="38607"/>
    <cellStyle name="Normal 30 2 2 3" xfId="38608"/>
    <cellStyle name="Normal 30 2 2 3 2" xfId="38609"/>
    <cellStyle name="Normal 30 2 2 3 2 2" xfId="38610"/>
    <cellStyle name="Normal 30 2 2 3 2 2 2" xfId="38611"/>
    <cellStyle name="Normal 30 2 2 3 2 2 2 2" xfId="38612"/>
    <cellStyle name="Normal 30 2 2 3 2 2 2 2 2" xfId="38613"/>
    <cellStyle name="Normal 30 2 2 3 2 2 2 2 3" xfId="38614"/>
    <cellStyle name="Normal 30 2 2 3 2 2 2 2 4" xfId="38615"/>
    <cellStyle name="Normal 30 2 2 3 2 2 2 3" xfId="38616"/>
    <cellStyle name="Normal 30 2 2 3 2 2 2 4" xfId="38617"/>
    <cellStyle name="Normal 30 2 2 3 2 2 2 5" xfId="38618"/>
    <cellStyle name="Normal 30 2 2 3 2 2 3" xfId="38619"/>
    <cellStyle name="Normal 30 2 2 3 2 2 3 2" xfId="38620"/>
    <cellStyle name="Normal 30 2 2 3 2 2 3 3" xfId="38621"/>
    <cellStyle name="Normal 30 2 2 3 2 2 3 4" xfId="38622"/>
    <cellStyle name="Normal 30 2 2 3 2 2 4" xfId="38623"/>
    <cellStyle name="Normal 30 2 2 3 2 2 5" xfId="38624"/>
    <cellStyle name="Normal 30 2 2 3 2 2 6" xfId="38625"/>
    <cellStyle name="Normal 30 2 2 3 2 3" xfId="38626"/>
    <cellStyle name="Normal 30 2 2 3 2 3 2" xfId="38627"/>
    <cellStyle name="Normal 30 2 2 3 2 3 2 2" xfId="38628"/>
    <cellStyle name="Normal 30 2 2 3 2 3 2 3" xfId="38629"/>
    <cellStyle name="Normal 30 2 2 3 2 3 2 4" xfId="38630"/>
    <cellStyle name="Normal 30 2 2 3 2 3 3" xfId="38631"/>
    <cellStyle name="Normal 30 2 2 3 2 3 4" xfId="38632"/>
    <cellStyle name="Normal 30 2 2 3 2 3 5" xfId="38633"/>
    <cellStyle name="Normal 30 2 2 3 2 3 6" xfId="38634"/>
    <cellStyle name="Normal 30 2 2 3 2 4" xfId="38635"/>
    <cellStyle name="Normal 30 2 2 3 2 4 2" xfId="38636"/>
    <cellStyle name="Normal 30 2 2 3 2 4 3" xfId="38637"/>
    <cellStyle name="Normal 30 2 2 3 2 4 4" xfId="38638"/>
    <cellStyle name="Normal 30 2 2 3 2 5" xfId="38639"/>
    <cellStyle name="Normal 30 2 2 3 2 6" xfId="38640"/>
    <cellStyle name="Normal 30 2 2 3 2 7" xfId="38641"/>
    <cellStyle name="Normal 30 2 2 3 2 8" xfId="38642"/>
    <cellStyle name="Normal 30 2 2 3 3" xfId="38643"/>
    <cellStyle name="Normal 30 2 2 3 3 2" xfId="38644"/>
    <cellStyle name="Normal 30 2 2 3 3 2 2" xfId="38645"/>
    <cellStyle name="Normal 30 2 2 3 3 2 2 2" xfId="38646"/>
    <cellStyle name="Normal 30 2 2 3 3 2 2 3" xfId="38647"/>
    <cellStyle name="Normal 30 2 2 3 3 2 2 4" xfId="38648"/>
    <cellStyle name="Normal 30 2 2 3 3 2 3" xfId="38649"/>
    <cellStyle name="Normal 30 2 2 3 3 2 4" xfId="38650"/>
    <cellStyle name="Normal 30 2 2 3 3 2 5" xfId="38651"/>
    <cellStyle name="Normal 30 2 2 3 3 3" xfId="38652"/>
    <cellStyle name="Normal 30 2 2 3 3 3 2" xfId="38653"/>
    <cellStyle name="Normal 30 2 2 3 3 3 3" xfId="38654"/>
    <cellStyle name="Normal 30 2 2 3 3 3 4" xfId="38655"/>
    <cellStyle name="Normal 30 2 2 3 3 4" xfId="38656"/>
    <cellStyle name="Normal 30 2 2 3 3 5" xfId="38657"/>
    <cellStyle name="Normal 30 2 2 3 3 6" xfId="38658"/>
    <cellStyle name="Normal 30 2 2 3 4" xfId="38659"/>
    <cellStyle name="Normal 30 2 2 3 4 2" xfId="38660"/>
    <cellStyle name="Normal 30 2 2 3 4 2 2" xfId="38661"/>
    <cellStyle name="Normal 30 2 2 3 4 2 3" xfId="38662"/>
    <cellStyle name="Normal 30 2 2 3 4 2 4" xfId="38663"/>
    <cellStyle name="Normal 30 2 2 3 4 3" xfId="38664"/>
    <cellStyle name="Normal 30 2 2 3 4 4" xfId="38665"/>
    <cellStyle name="Normal 30 2 2 3 4 5" xfId="38666"/>
    <cellStyle name="Normal 30 2 2 3 4 6" xfId="38667"/>
    <cellStyle name="Normal 30 2 2 3 5" xfId="38668"/>
    <cellStyle name="Normal 30 2 2 3 5 2" xfId="38669"/>
    <cellStyle name="Normal 30 2 2 3 5 3" xfId="38670"/>
    <cellStyle name="Normal 30 2 2 3 5 4" xfId="38671"/>
    <cellStyle name="Normal 30 2 2 3 6" xfId="38672"/>
    <cellStyle name="Normal 30 2 2 3 7" xfId="38673"/>
    <cellStyle name="Normal 30 2 2 3 8" xfId="38674"/>
    <cellStyle name="Normal 30 2 2 3 9" xfId="38675"/>
    <cellStyle name="Normal 30 2 2 4" xfId="38676"/>
    <cellStyle name="Normal 30 2 2 4 2" xfId="38677"/>
    <cellStyle name="Normal 30 2 2 4 2 2" xfId="38678"/>
    <cellStyle name="Normal 30 2 2 4 2 2 2" xfId="38679"/>
    <cellStyle name="Normal 30 2 2 4 2 2 2 2" xfId="38680"/>
    <cellStyle name="Normal 30 2 2 4 2 2 2 3" xfId="38681"/>
    <cellStyle name="Normal 30 2 2 4 2 2 2 4" xfId="38682"/>
    <cellStyle name="Normal 30 2 2 4 2 2 3" xfId="38683"/>
    <cellStyle name="Normal 30 2 2 4 2 2 4" xfId="38684"/>
    <cellStyle name="Normal 30 2 2 4 2 2 5" xfId="38685"/>
    <cellStyle name="Normal 30 2 2 4 2 3" xfId="38686"/>
    <cellStyle name="Normal 30 2 2 4 2 3 2" xfId="38687"/>
    <cellStyle name="Normal 30 2 2 4 2 3 3" xfId="38688"/>
    <cellStyle name="Normal 30 2 2 4 2 3 4" xfId="38689"/>
    <cellStyle name="Normal 30 2 2 4 2 4" xfId="38690"/>
    <cellStyle name="Normal 30 2 2 4 2 5" xfId="38691"/>
    <cellStyle name="Normal 30 2 2 4 2 6" xfId="38692"/>
    <cellStyle name="Normal 30 2 2 4 3" xfId="38693"/>
    <cellStyle name="Normal 30 2 2 4 3 2" xfId="38694"/>
    <cellStyle name="Normal 30 2 2 4 3 2 2" xfId="38695"/>
    <cellStyle name="Normal 30 2 2 4 3 2 3" xfId="38696"/>
    <cellStyle name="Normal 30 2 2 4 3 2 4" xfId="38697"/>
    <cellStyle name="Normal 30 2 2 4 3 3" xfId="38698"/>
    <cellStyle name="Normal 30 2 2 4 3 4" xfId="38699"/>
    <cellStyle name="Normal 30 2 2 4 3 5" xfId="38700"/>
    <cellStyle name="Normal 30 2 2 4 3 6" xfId="38701"/>
    <cellStyle name="Normal 30 2 2 4 4" xfId="38702"/>
    <cellStyle name="Normal 30 2 2 4 4 2" xfId="38703"/>
    <cellStyle name="Normal 30 2 2 4 4 3" xfId="38704"/>
    <cellStyle name="Normal 30 2 2 4 4 4" xfId="38705"/>
    <cellStyle name="Normal 30 2 2 4 5" xfId="38706"/>
    <cellStyle name="Normal 30 2 2 4 6" xfId="38707"/>
    <cellStyle name="Normal 30 2 2 4 7" xfId="38708"/>
    <cellStyle name="Normal 30 2 2 4 8" xfId="38709"/>
    <cellStyle name="Normal 30 2 2 5" xfId="38710"/>
    <cellStyle name="Normal 30 2 2 5 2" xfId="38711"/>
    <cellStyle name="Normal 30 2 2 5 2 2" xfId="38712"/>
    <cellStyle name="Normal 30 2 2 5 2 2 2" xfId="38713"/>
    <cellStyle name="Normal 30 2 2 5 2 2 3" xfId="38714"/>
    <cellStyle name="Normal 30 2 2 5 2 2 4" xfId="38715"/>
    <cellStyle name="Normal 30 2 2 5 2 3" xfId="38716"/>
    <cellStyle name="Normal 30 2 2 5 2 4" xfId="38717"/>
    <cellStyle name="Normal 30 2 2 5 2 5" xfId="38718"/>
    <cellStyle name="Normal 30 2 2 5 2 6" xfId="38719"/>
    <cellStyle name="Normal 30 2 2 5 3" xfId="38720"/>
    <cellStyle name="Normal 30 2 2 5 3 2" xfId="38721"/>
    <cellStyle name="Normal 30 2 2 5 3 3" xfId="38722"/>
    <cellStyle name="Normal 30 2 2 5 3 4" xfId="38723"/>
    <cellStyle name="Normal 30 2 2 5 4" xfId="38724"/>
    <cellStyle name="Normal 30 2 2 5 5" xfId="38725"/>
    <cellStyle name="Normal 30 2 2 5 6" xfId="38726"/>
    <cellStyle name="Normal 30 2 2 5 7" xfId="38727"/>
    <cellStyle name="Normal 30 2 2 6" xfId="38728"/>
    <cellStyle name="Normal 30 2 2 6 2" xfId="38729"/>
    <cellStyle name="Normal 30 2 2 6 2 2" xfId="38730"/>
    <cellStyle name="Normal 30 2 2 6 2 2 2" xfId="38731"/>
    <cellStyle name="Normal 30 2 2 6 2 2 3" xfId="38732"/>
    <cellStyle name="Normal 30 2 2 6 2 2 4" xfId="38733"/>
    <cellStyle name="Normal 30 2 2 6 2 3" xfId="38734"/>
    <cellStyle name="Normal 30 2 2 6 2 4" xfId="38735"/>
    <cellStyle name="Normal 30 2 2 6 2 5" xfId="38736"/>
    <cellStyle name="Normal 30 2 2 6 3" xfId="38737"/>
    <cellStyle name="Normal 30 2 2 6 3 2" xfId="38738"/>
    <cellStyle name="Normal 30 2 2 6 3 3" xfId="38739"/>
    <cellStyle name="Normal 30 2 2 6 3 4" xfId="38740"/>
    <cellStyle name="Normal 30 2 2 6 4" xfId="38741"/>
    <cellStyle name="Normal 30 2 2 6 5" xfId="38742"/>
    <cellStyle name="Normal 30 2 2 6 6" xfId="38743"/>
    <cellStyle name="Normal 30 2 2 7" xfId="38744"/>
    <cellStyle name="Normal 30 2 2 7 2" xfId="38745"/>
    <cellStyle name="Normal 30 2 2 7 2 2" xfId="38746"/>
    <cellStyle name="Normal 30 2 2 7 2 3" xfId="38747"/>
    <cellStyle name="Normal 30 2 2 7 2 4" xfId="38748"/>
    <cellStyle name="Normal 30 2 2 7 3" xfId="38749"/>
    <cellStyle name="Normal 30 2 2 7 4" xfId="38750"/>
    <cellStyle name="Normal 30 2 2 7 5" xfId="38751"/>
    <cellStyle name="Normal 30 2 2 7 6" xfId="38752"/>
    <cellStyle name="Normal 30 2 2 8" xfId="38753"/>
    <cellStyle name="Normal 30 2 2 8 2" xfId="38754"/>
    <cellStyle name="Normal 30 2 2 8 3" xfId="38755"/>
    <cellStyle name="Normal 30 2 2 8 4" xfId="38756"/>
    <cellStyle name="Normal 30 2 2 9" xfId="38757"/>
    <cellStyle name="Normal 30 2 3" xfId="38758"/>
    <cellStyle name="Normal 30 2 3 2" xfId="38759"/>
    <cellStyle name="Normal 30 2 3 2 2" xfId="38760"/>
    <cellStyle name="Normal 30 2 3 2 2 2" xfId="38761"/>
    <cellStyle name="Normal 30 2 3 2 2 2 2" xfId="38762"/>
    <cellStyle name="Normal 30 2 3 2 2 2 2 2" xfId="38763"/>
    <cellStyle name="Normal 30 2 3 2 2 2 2 3" xfId="38764"/>
    <cellStyle name="Normal 30 2 3 2 2 2 2 4" xfId="38765"/>
    <cellStyle name="Normal 30 2 3 2 2 2 3" xfId="38766"/>
    <cellStyle name="Normal 30 2 3 2 2 2 4" xfId="38767"/>
    <cellStyle name="Normal 30 2 3 2 2 2 5" xfId="38768"/>
    <cellStyle name="Normal 30 2 3 2 2 3" xfId="38769"/>
    <cellStyle name="Normal 30 2 3 2 2 3 2" xfId="38770"/>
    <cellStyle name="Normal 30 2 3 2 2 3 3" xfId="38771"/>
    <cellStyle name="Normal 30 2 3 2 2 3 4" xfId="38772"/>
    <cellStyle name="Normal 30 2 3 2 2 4" xfId="38773"/>
    <cellStyle name="Normal 30 2 3 2 2 5" xfId="38774"/>
    <cellStyle name="Normal 30 2 3 2 2 6" xfId="38775"/>
    <cellStyle name="Normal 30 2 3 2 3" xfId="38776"/>
    <cellStyle name="Normal 30 2 3 2 3 2" xfId="38777"/>
    <cellStyle name="Normal 30 2 3 2 3 2 2" xfId="38778"/>
    <cellStyle name="Normal 30 2 3 2 3 2 3" xfId="38779"/>
    <cellStyle name="Normal 30 2 3 2 3 2 4" xfId="38780"/>
    <cellStyle name="Normal 30 2 3 2 3 3" xfId="38781"/>
    <cellStyle name="Normal 30 2 3 2 3 4" xfId="38782"/>
    <cellStyle name="Normal 30 2 3 2 3 5" xfId="38783"/>
    <cellStyle name="Normal 30 2 3 2 3 6" xfId="38784"/>
    <cellStyle name="Normal 30 2 3 2 4" xfId="38785"/>
    <cellStyle name="Normal 30 2 3 2 4 2" xfId="38786"/>
    <cellStyle name="Normal 30 2 3 2 4 3" xfId="38787"/>
    <cellStyle name="Normal 30 2 3 2 4 4" xfId="38788"/>
    <cellStyle name="Normal 30 2 3 2 5" xfId="38789"/>
    <cellStyle name="Normal 30 2 3 2 6" xfId="38790"/>
    <cellStyle name="Normal 30 2 3 2 7" xfId="38791"/>
    <cellStyle name="Normal 30 2 3 2 8" xfId="38792"/>
    <cellStyle name="Normal 30 2 3 3" xfId="38793"/>
    <cellStyle name="Normal 30 2 3 3 2" xfId="38794"/>
    <cellStyle name="Normal 30 2 3 3 2 2" xfId="38795"/>
    <cellStyle name="Normal 30 2 3 3 2 2 2" xfId="38796"/>
    <cellStyle name="Normal 30 2 3 3 2 2 3" xfId="38797"/>
    <cellStyle name="Normal 30 2 3 3 2 2 4" xfId="38798"/>
    <cellStyle name="Normal 30 2 3 3 2 3" xfId="38799"/>
    <cellStyle name="Normal 30 2 3 3 2 4" xfId="38800"/>
    <cellStyle name="Normal 30 2 3 3 2 5" xfId="38801"/>
    <cellStyle name="Normal 30 2 3 3 3" xfId="38802"/>
    <cellStyle name="Normal 30 2 3 3 3 2" xfId="38803"/>
    <cellStyle name="Normal 30 2 3 3 3 3" xfId="38804"/>
    <cellStyle name="Normal 30 2 3 3 3 4" xfId="38805"/>
    <cellStyle name="Normal 30 2 3 3 4" xfId="38806"/>
    <cellStyle name="Normal 30 2 3 3 5" xfId="38807"/>
    <cellStyle name="Normal 30 2 3 3 6" xfId="38808"/>
    <cellStyle name="Normal 30 2 3 4" xfId="38809"/>
    <cellStyle name="Normal 30 2 3 4 2" xfId="38810"/>
    <cellStyle name="Normal 30 2 3 4 2 2" xfId="38811"/>
    <cellStyle name="Normal 30 2 3 4 2 3" xfId="38812"/>
    <cellStyle name="Normal 30 2 3 4 2 4" xfId="38813"/>
    <cellStyle name="Normal 30 2 3 4 3" xfId="38814"/>
    <cellStyle name="Normal 30 2 3 4 4" xfId="38815"/>
    <cellStyle name="Normal 30 2 3 4 5" xfId="38816"/>
    <cellStyle name="Normal 30 2 3 4 6" xfId="38817"/>
    <cellStyle name="Normal 30 2 3 5" xfId="38818"/>
    <cellStyle name="Normal 30 2 3 5 2" xfId="38819"/>
    <cellStyle name="Normal 30 2 3 5 3" xfId="38820"/>
    <cellStyle name="Normal 30 2 3 5 4" xfId="38821"/>
    <cellStyle name="Normal 30 2 3 6" xfId="38822"/>
    <cellStyle name="Normal 30 2 3 7" xfId="38823"/>
    <cellStyle name="Normal 30 2 3 8" xfId="38824"/>
    <cellStyle name="Normal 30 2 3 9" xfId="38825"/>
    <cellStyle name="Normal 30 2 4" xfId="38826"/>
    <cellStyle name="Normal 30 2 4 2" xfId="38827"/>
    <cellStyle name="Normal 30 2 4 2 2" xfId="38828"/>
    <cellStyle name="Normal 30 2 4 2 2 2" xfId="38829"/>
    <cellStyle name="Normal 30 2 4 2 2 2 2" xfId="38830"/>
    <cellStyle name="Normal 30 2 4 2 2 2 2 2" xfId="38831"/>
    <cellStyle name="Normal 30 2 4 2 2 2 2 3" xfId="38832"/>
    <cellStyle name="Normal 30 2 4 2 2 2 2 4" xfId="38833"/>
    <cellStyle name="Normal 30 2 4 2 2 2 3" xfId="38834"/>
    <cellStyle name="Normal 30 2 4 2 2 2 4" xfId="38835"/>
    <cellStyle name="Normal 30 2 4 2 2 2 5" xfId="38836"/>
    <cellStyle name="Normal 30 2 4 2 2 3" xfId="38837"/>
    <cellStyle name="Normal 30 2 4 2 2 3 2" xfId="38838"/>
    <cellStyle name="Normal 30 2 4 2 2 3 3" xfId="38839"/>
    <cellStyle name="Normal 30 2 4 2 2 3 4" xfId="38840"/>
    <cellStyle name="Normal 30 2 4 2 2 4" xfId="38841"/>
    <cellStyle name="Normal 30 2 4 2 2 5" xfId="38842"/>
    <cellStyle name="Normal 30 2 4 2 2 6" xfId="38843"/>
    <cellStyle name="Normal 30 2 4 2 3" xfId="38844"/>
    <cellStyle name="Normal 30 2 4 2 3 2" xfId="38845"/>
    <cellStyle name="Normal 30 2 4 2 3 2 2" xfId="38846"/>
    <cellStyle name="Normal 30 2 4 2 3 2 3" xfId="38847"/>
    <cellStyle name="Normal 30 2 4 2 3 2 4" xfId="38848"/>
    <cellStyle name="Normal 30 2 4 2 3 3" xfId="38849"/>
    <cellStyle name="Normal 30 2 4 2 3 4" xfId="38850"/>
    <cellStyle name="Normal 30 2 4 2 3 5" xfId="38851"/>
    <cellStyle name="Normal 30 2 4 2 3 6" xfId="38852"/>
    <cellStyle name="Normal 30 2 4 2 4" xfId="38853"/>
    <cellStyle name="Normal 30 2 4 2 4 2" xfId="38854"/>
    <cellStyle name="Normal 30 2 4 2 4 3" xfId="38855"/>
    <cellStyle name="Normal 30 2 4 2 4 4" xfId="38856"/>
    <cellStyle name="Normal 30 2 4 2 5" xfId="38857"/>
    <cellStyle name="Normal 30 2 4 2 6" xfId="38858"/>
    <cellStyle name="Normal 30 2 4 2 7" xfId="38859"/>
    <cellStyle name="Normal 30 2 4 2 8" xfId="38860"/>
    <cellStyle name="Normal 30 2 4 3" xfId="38861"/>
    <cellStyle name="Normal 30 2 4 3 2" xfId="38862"/>
    <cellStyle name="Normal 30 2 4 3 2 2" xfId="38863"/>
    <cellStyle name="Normal 30 2 4 3 2 2 2" xfId="38864"/>
    <cellStyle name="Normal 30 2 4 3 2 2 3" xfId="38865"/>
    <cellStyle name="Normal 30 2 4 3 2 2 4" xfId="38866"/>
    <cellStyle name="Normal 30 2 4 3 2 3" xfId="38867"/>
    <cellStyle name="Normal 30 2 4 3 2 4" xfId="38868"/>
    <cellStyle name="Normal 30 2 4 3 2 5" xfId="38869"/>
    <cellStyle name="Normal 30 2 4 3 3" xfId="38870"/>
    <cellStyle name="Normal 30 2 4 3 3 2" xfId="38871"/>
    <cellStyle name="Normal 30 2 4 3 3 3" xfId="38872"/>
    <cellStyle name="Normal 30 2 4 3 3 4" xfId="38873"/>
    <cellStyle name="Normal 30 2 4 3 4" xfId="38874"/>
    <cellStyle name="Normal 30 2 4 3 5" xfId="38875"/>
    <cellStyle name="Normal 30 2 4 3 6" xfId="38876"/>
    <cellStyle name="Normal 30 2 4 4" xfId="38877"/>
    <cellStyle name="Normal 30 2 4 4 2" xfId="38878"/>
    <cellStyle name="Normal 30 2 4 4 2 2" xfId="38879"/>
    <cellStyle name="Normal 30 2 4 4 2 3" xfId="38880"/>
    <cellStyle name="Normal 30 2 4 4 2 4" xfId="38881"/>
    <cellStyle name="Normal 30 2 4 4 3" xfId="38882"/>
    <cellStyle name="Normal 30 2 4 4 4" xfId="38883"/>
    <cellStyle name="Normal 30 2 4 4 5" xfId="38884"/>
    <cellStyle name="Normal 30 2 4 4 6" xfId="38885"/>
    <cellStyle name="Normal 30 2 4 5" xfId="38886"/>
    <cellStyle name="Normal 30 2 4 5 2" xfId="38887"/>
    <cellStyle name="Normal 30 2 4 5 3" xfId="38888"/>
    <cellStyle name="Normal 30 2 4 5 4" xfId="38889"/>
    <cellStyle name="Normal 30 2 4 6" xfId="38890"/>
    <cellStyle name="Normal 30 2 4 7" xfId="38891"/>
    <cellStyle name="Normal 30 2 4 8" xfId="38892"/>
    <cellStyle name="Normal 30 2 4 9" xfId="38893"/>
    <cellStyle name="Normal 30 2 5" xfId="38894"/>
    <cellStyle name="Normal 30 2 5 2" xfId="38895"/>
    <cellStyle name="Normal 30 2 5 2 2" xfId="38896"/>
    <cellStyle name="Normal 30 2 5 2 2 2" xfId="38897"/>
    <cellStyle name="Normal 30 2 5 2 2 2 2" xfId="38898"/>
    <cellStyle name="Normal 30 2 5 2 2 2 2 2" xfId="38899"/>
    <cellStyle name="Normal 30 2 5 2 2 2 2 3" xfId="38900"/>
    <cellStyle name="Normal 30 2 5 2 2 2 2 4" xfId="38901"/>
    <cellStyle name="Normal 30 2 5 2 2 2 3" xfId="38902"/>
    <cellStyle name="Normal 30 2 5 2 2 2 4" xfId="38903"/>
    <cellStyle name="Normal 30 2 5 2 2 2 5" xfId="38904"/>
    <cellStyle name="Normal 30 2 5 2 2 3" xfId="38905"/>
    <cellStyle name="Normal 30 2 5 2 2 3 2" xfId="38906"/>
    <cellStyle name="Normal 30 2 5 2 2 3 3" xfId="38907"/>
    <cellStyle name="Normal 30 2 5 2 2 3 4" xfId="38908"/>
    <cellStyle name="Normal 30 2 5 2 2 4" xfId="38909"/>
    <cellStyle name="Normal 30 2 5 2 2 5" xfId="38910"/>
    <cellStyle name="Normal 30 2 5 2 2 6" xfId="38911"/>
    <cellStyle name="Normal 30 2 5 2 3" xfId="38912"/>
    <cellStyle name="Normal 30 2 5 2 3 2" xfId="38913"/>
    <cellStyle name="Normal 30 2 5 2 3 2 2" xfId="38914"/>
    <cellStyle name="Normal 30 2 5 2 3 2 3" xfId="38915"/>
    <cellStyle name="Normal 30 2 5 2 3 2 4" xfId="38916"/>
    <cellStyle name="Normal 30 2 5 2 3 3" xfId="38917"/>
    <cellStyle name="Normal 30 2 5 2 3 4" xfId="38918"/>
    <cellStyle name="Normal 30 2 5 2 3 5" xfId="38919"/>
    <cellStyle name="Normal 30 2 5 2 3 6" xfId="38920"/>
    <cellStyle name="Normal 30 2 5 2 4" xfId="38921"/>
    <cellStyle name="Normal 30 2 5 2 4 2" xfId="38922"/>
    <cellStyle name="Normal 30 2 5 2 4 3" xfId="38923"/>
    <cellStyle name="Normal 30 2 5 2 4 4" xfId="38924"/>
    <cellStyle name="Normal 30 2 5 2 5" xfId="38925"/>
    <cellStyle name="Normal 30 2 5 2 6" xfId="38926"/>
    <cellStyle name="Normal 30 2 5 2 7" xfId="38927"/>
    <cellStyle name="Normal 30 2 5 2 8" xfId="38928"/>
    <cellStyle name="Normal 30 2 5 3" xfId="38929"/>
    <cellStyle name="Normal 30 2 5 3 2" xfId="38930"/>
    <cellStyle name="Normal 30 2 5 3 2 2" xfId="38931"/>
    <cellStyle name="Normal 30 2 5 3 2 2 2" xfId="38932"/>
    <cellStyle name="Normal 30 2 5 3 2 2 3" xfId="38933"/>
    <cellStyle name="Normal 30 2 5 3 2 2 4" xfId="38934"/>
    <cellStyle name="Normal 30 2 5 3 2 3" xfId="38935"/>
    <cellStyle name="Normal 30 2 5 3 2 4" xfId="38936"/>
    <cellStyle name="Normal 30 2 5 3 2 5" xfId="38937"/>
    <cellStyle name="Normal 30 2 5 3 3" xfId="38938"/>
    <cellStyle name="Normal 30 2 5 3 3 2" xfId="38939"/>
    <cellStyle name="Normal 30 2 5 3 3 3" xfId="38940"/>
    <cellStyle name="Normal 30 2 5 3 3 4" xfId="38941"/>
    <cellStyle name="Normal 30 2 5 3 4" xfId="38942"/>
    <cellStyle name="Normal 30 2 5 3 5" xfId="38943"/>
    <cellStyle name="Normal 30 2 5 3 6" xfId="38944"/>
    <cellStyle name="Normal 30 2 5 4" xfId="38945"/>
    <cellStyle name="Normal 30 2 5 4 2" xfId="38946"/>
    <cellStyle name="Normal 30 2 5 4 2 2" xfId="38947"/>
    <cellStyle name="Normal 30 2 5 4 2 3" xfId="38948"/>
    <cellStyle name="Normal 30 2 5 4 2 4" xfId="38949"/>
    <cellStyle name="Normal 30 2 5 4 3" xfId="38950"/>
    <cellStyle name="Normal 30 2 5 4 4" xfId="38951"/>
    <cellStyle name="Normal 30 2 5 4 5" xfId="38952"/>
    <cellStyle name="Normal 30 2 5 4 6" xfId="38953"/>
    <cellStyle name="Normal 30 2 5 5" xfId="38954"/>
    <cellStyle name="Normal 30 2 5 5 2" xfId="38955"/>
    <cellStyle name="Normal 30 2 5 5 3" xfId="38956"/>
    <cellStyle name="Normal 30 2 5 5 4" xfId="38957"/>
    <cellStyle name="Normal 30 2 5 6" xfId="38958"/>
    <cellStyle name="Normal 30 2 5 7" xfId="38959"/>
    <cellStyle name="Normal 30 2 5 8" xfId="38960"/>
    <cellStyle name="Normal 30 2 5 9" xfId="38961"/>
    <cellStyle name="Normal 30 2 6" xfId="38962"/>
    <cellStyle name="Normal 30 2 6 2" xfId="38963"/>
    <cellStyle name="Normal 30 2 6 2 2" xfId="38964"/>
    <cellStyle name="Normal 30 2 6 2 2 2" xfId="38965"/>
    <cellStyle name="Normal 30 2 6 2 2 2 2" xfId="38966"/>
    <cellStyle name="Normal 30 2 6 2 2 2 2 2" xfId="38967"/>
    <cellStyle name="Normal 30 2 6 2 2 2 2 3" xfId="38968"/>
    <cellStyle name="Normal 30 2 6 2 2 2 2 4" xfId="38969"/>
    <cellStyle name="Normal 30 2 6 2 2 2 3" xfId="38970"/>
    <cellStyle name="Normal 30 2 6 2 2 2 4" xfId="38971"/>
    <cellStyle name="Normal 30 2 6 2 2 2 5" xfId="38972"/>
    <cellStyle name="Normal 30 2 6 2 2 3" xfId="38973"/>
    <cellStyle name="Normal 30 2 6 2 2 3 2" xfId="38974"/>
    <cellStyle name="Normal 30 2 6 2 2 3 3" xfId="38975"/>
    <cellStyle name="Normal 30 2 6 2 2 3 4" xfId="38976"/>
    <cellStyle name="Normal 30 2 6 2 2 4" xfId="38977"/>
    <cellStyle name="Normal 30 2 6 2 2 5" xfId="38978"/>
    <cellStyle name="Normal 30 2 6 2 2 6" xfId="38979"/>
    <cellStyle name="Normal 30 2 6 2 3" xfId="38980"/>
    <cellStyle name="Normal 30 2 6 2 3 2" xfId="38981"/>
    <cellStyle name="Normal 30 2 6 2 3 2 2" xfId="38982"/>
    <cellStyle name="Normal 30 2 6 2 3 2 3" xfId="38983"/>
    <cellStyle name="Normal 30 2 6 2 3 2 4" xfId="38984"/>
    <cellStyle name="Normal 30 2 6 2 3 3" xfId="38985"/>
    <cellStyle name="Normal 30 2 6 2 3 4" xfId="38986"/>
    <cellStyle name="Normal 30 2 6 2 3 5" xfId="38987"/>
    <cellStyle name="Normal 30 2 6 2 3 6" xfId="38988"/>
    <cellStyle name="Normal 30 2 6 2 4" xfId="38989"/>
    <cellStyle name="Normal 30 2 6 2 4 2" xfId="38990"/>
    <cellStyle name="Normal 30 2 6 2 4 3" xfId="38991"/>
    <cellStyle name="Normal 30 2 6 2 4 4" xfId="38992"/>
    <cellStyle name="Normal 30 2 6 2 5" xfId="38993"/>
    <cellStyle name="Normal 30 2 6 2 6" xfId="38994"/>
    <cellStyle name="Normal 30 2 6 2 7" xfId="38995"/>
    <cellStyle name="Normal 30 2 6 2 8" xfId="38996"/>
    <cellStyle name="Normal 30 2 6 3" xfId="38997"/>
    <cellStyle name="Normal 30 2 6 3 2" xfId="38998"/>
    <cellStyle name="Normal 30 2 6 3 2 2" xfId="38999"/>
    <cellStyle name="Normal 30 2 6 3 2 2 2" xfId="39000"/>
    <cellStyle name="Normal 30 2 6 3 2 2 3" xfId="39001"/>
    <cellStyle name="Normal 30 2 6 3 2 2 4" xfId="39002"/>
    <cellStyle name="Normal 30 2 6 3 2 3" xfId="39003"/>
    <cellStyle name="Normal 30 2 6 3 2 4" xfId="39004"/>
    <cellStyle name="Normal 30 2 6 3 2 5" xfId="39005"/>
    <cellStyle name="Normal 30 2 6 3 3" xfId="39006"/>
    <cellStyle name="Normal 30 2 6 3 3 2" xfId="39007"/>
    <cellStyle name="Normal 30 2 6 3 3 3" xfId="39008"/>
    <cellStyle name="Normal 30 2 6 3 3 4" xfId="39009"/>
    <cellStyle name="Normal 30 2 6 3 4" xfId="39010"/>
    <cellStyle name="Normal 30 2 6 3 5" xfId="39011"/>
    <cellStyle name="Normal 30 2 6 3 6" xfId="39012"/>
    <cellStyle name="Normal 30 2 6 4" xfId="39013"/>
    <cellStyle name="Normal 30 2 6 4 2" xfId="39014"/>
    <cellStyle name="Normal 30 2 6 4 2 2" xfId="39015"/>
    <cellStyle name="Normal 30 2 6 4 2 3" xfId="39016"/>
    <cellStyle name="Normal 30 2 6 4 2 4" xfId="39017"/>
    <cellStyle name="Normal 30 2 6 4 3" xfId="39018"/>
    <cellStyle name="Normal 30 2 6 4 4" xfId="39019"/>
    <cellStyle name="Normal 30 2 6 4 5" xfId="39020"/>
    <cellStyle name="Normal 30 2 6 4 6" xfId="39021"/>
    <cellStyle name="Normal 30 2 6 5" xfId="39022"/>
    <cellStyle name="Normal 30 2 6 5 2" xfId="39023"/>
    <cellStyle name="Normal 30 2 6 5 3" xfId="39024"/>
    <cellStyle name="Normal 30 2 6 5 4" xfId="39025"/>
    <cellStyle name="Normal 30 2 6 6" xfId="39026"/>
    <cellStyle name="Normal 30 2 6 7" xfId="39027"/>
    <cellStyle name="Normal 30 2 6 8" xfId="39028"/>
    <cellStyle name="Normal 30 2 6 9" xfId="39029"/>
    <cellStyle name="Normal 30 2 7" xfId="39030"/>
    <cellStyle name="Normal 30 2 7 2" xfId="39031"/>
    <cellStyle name="Normal 30 2 7 2 2" xfId="39032"/>
    <cellStyle name="Normal 30 2 7 2 2 2" xfId="39033"/>
    <cellStyle name="Normal 30 2 7 2 2 2 2" xfId="39034"/>
    <cellStyle name="Normal 30 2 7 2 2 2 3" xfId="39035"/>
    <cellStyle name="Normal 30 2 7 2 2 2 4" xfId="39036"/>
    <cellStyle name="Normal 30 2 7 2 2 3" xfId="39037"/>
    <cellStyle name="Normal 30 2 7 2 2 4" xfId="39038"/>
    <cellStyle name="Normal 30 2 7 2 2 5" xfId="39039"/>
    <cellStyle name="Normal 30 2 7 2 3" xfId="39040"/>
    <cellStyle name="Normal 30 2 7 2 3 2" xfId="39041"/>
    <cellStyle name="Normal 30 2 7 2 3 3" xfId="39042"/>
    <cellStyle name="Normal 30 2 7 2 3 4" xfId="39043"/>
    <cellStyle name="Normal 30 2 7 2 4" xfId="39044"/>
    <cellStyle name="Normal 30 2 7 2 5" xfId="39045"/>
    <cellStyle name="Normal 30 2 7 2 6" xfId="39046"/>
    <cellStyle name="Normal 30 2 7 3" xfId="39047"/>
    <cellStyle name="Normal 30 2 7 3 2" xfId="39048"/>
    <cellStyle name="Normal 30 2 7 3 2 2" xfId="39049"/>
    <cellStyle name="Normal 30 2 7 3 2 3" xfId="39050"/>
    <cellStyle name="Normal 30 2 7 3 2 4" xfId="39051"/>
    <cellStyle name="Normal 30 2 7 3 3" xfId="39052"/>
    <cellStyle name="Normal 30 2 7 3 4" xfId="39053"/>
    <cellStyle name="Normal 30 2 7 3 5" xfId="39054"/>
    <cellStyle name="Normal 30 2 7 3 6" xfId="39055"/>
    <cellStyle name="Normal 30 2 7 4" xfId="39056"/>
    <cellStyle name="Normal 30 2 7 4 2" xfId="39057"/>
    <cellStyle name="Normal 30 2 7 4 3" xfId="39058"/>
    <cellStyle name="Normal 30 2 7 4 4" xfId="39059"/>
    <cellStyle name="Normal 30 2 7 5" xfId="39060"/>
    <cellStyle name="Normal 30 2 7 6" xfId="39061"/>
    <cellStyle name="Normal 30 2 7 7" xfId="39062"/>
    <cellStyle name="Normal 30 2 7 8" xfId="39063"/>
    <cellStyle name="Normal 30 2 8" xfId="39064"/>
    <cellStyle name="Normal 30 2 8 2" xfId="39065"/>
    <cellStyle name="Normal 30 2 8 2 2" xfId="39066"/>
    <cellStyle name="Normal 30 2 8 2 2 2" xfId="39067"/>
    <cellStyle name="Normal 30 2 8 2 2 3" xfId="39068"/>
    <cellStyle name="Normal 30 2 8 2 2 4" xfId="39069"/>
    <cellStyle name="Normal 30 2 8 2 3" xfId="39070"/>
    <cellStyle name="Normal 30 2 8 2 4" xfId="39071"/>
    <cellStyle name="Normal 30 2 8 2 5" xfId="39072"/>
    <cellStyle name="Normal 30 2 8 2 6" xfId="39073"/>
    <cellStyle name="Normal 30 2 8 3" xfId="39074"/>
    <cellStyle name="Normal 30 2 8 3 2" xfId="39075"/>
    <cellStyle name="Normal 30 2 8 3 3" xfId="39076"/>
    <cellStyle name="Normal 30 2 8 3 4" xfId="39077"/>
    <cellStyle name="Normal 30 2 8 4" xfId="39078"/>
    <cellStyle name="Normal 30 2 8 5" xfId="39079"/>
    <cellStyle name="Normal 30 2 8 6" xfId="39080"/>
    <cellStyle name="Normal 30 2 8 7" xfId="39081"/>
    <cellStyle name="Normal 30 2 9" xfId="39082"/>
    <cellStyle name="Normal 30 2 9 2" xfId="39083"/>
    <cellStyle name="Normal 30 2 9 2 2" xfId="39084"/>
    <cellStyle name="Normal 30 2 9 2 2 2" xfId="39085"/>
    <cellStyle name="Normal 30 2 9 2 2 3" xfId="39086"/>
    <cellStyle name="Normal 30 2 9 2 2 4" xfId="39087"/>
    <cellStyle name="Normal 30 2 9 2 3" xfId="39088"/>
    <cellStyle name="Normal 30 2 9 2 4" xfId="39089"/>
    <cellStyle name="Normal 30 2 9 2 5" xfId="39090"/>
    <cellStyle name="Normal 30 2 9 3" xfId="39091"/>
    <cellStyle name="Normal 30 2 9 3 2" xfId="39092"/>
    <cellStyle name="Normal 30 2 9 3 3" xfId="39093"/>
    <cellStyle name="Normal 30 2 9 3 4" xfId="39094"/>
    <cellStyle name="Normal 30 2 9 4" xfId="39095"/>
    <cellStyle name="Normal 30 2 9 5" xfId="39096"/>
    <cellStyle name="Normal 30 2 9 6" xfId="39097"/>
    <cellStyle name="Normal 30 3" xfId="39098"/>
    <cellStyle name="Normal 30 3 10" xfId="39099"/>
    <cellStyle name="Normal 30 3 11" xfId="39100"/>
    <cellStyle name="Normal 30 3 12" xfId="39101"/>
    <cellStyle name="Normal 30 3 2" xfId="39102"/>
    <cellStyle name="Normal 30 3 2 2" xfId="39103"/>
    <cellStyle name="Normal 30 3 2 2 2" xfId="39104"/>
    <cellStyle name="Normal 30 3 2 2 2 2" xfId="39105"/>
    <cellStyle name="Normal 30 3 2 2 2 2 2" xfId="39106"/>
    <cellStyle name="Normal 30 3 2 2 2 2 2 2" xfId="39107"/>
    <cellStyle name="Normal 30 3 2 2 2 2 2 3" xfId="39108"/>
    <cellStyle name="Normal 30 3 2 2 2 2 2 4" xfId="39109"/>
    <cellStyle name="Normal 30 3 2 2 2 2 3" xfId="39110"/>
    <cellStyle name="Normal 30 3 2 2 2 2 4" xfId="39111"/>
    <cellStyle name="Normal 30 3 2 2 2 2 5" xfId="39112"/>
    <cellStyle name="Normal 30 3 2 2 2 3" xfId="39113"/>
    <cellStyle name="Normal 30 3 2 2 2 3 2" xfId="39114"/>
    <cellStyle name="Normal 30 3 2 2 2 3 3" xfId="39115"/>
    <cellStyle name="Normal 30 3 2 2 2 3 4" xfId="39116"/>
    <cellStyle name="Normal 30 3 2 2 2 4" xfId="39117"/>
    <cellStyle name="Normal 30 3 2 2 2 5" xfId="39118"/>
    <cellStyle name="Normal 30 3 2 2 2 6" xfId="39119"/>
    <cellStyle name="Normal 30 3 2 2 3" xfId="39120"/>
    <cellStyle name="Normal 30 3 2 2 3 2" xfId="39121"/>
    <cellStyle name="Normal 30 3 2 2 3 2 2" xfId="39122"/>
    <cellStyle name="Normal 30 3 2 2 3 2 3" xfId="39123"/>
    <cellStyle name="Normal 30 3 2 2 3 2 4" xfId="39124"/>
    <cellStyle name="Normal 30 3 2 2 3 3" xfId="39125"/>
    <cellStyle name="Normal 30 3 2 2 3 4" xfId="39126"/>
    <cellStyle name="Normal 30 3 2 2 3 5" xfId="39127"/>
    <cellStyle name="Normal 30 3 2 2 3 6" xfId="39128"/>
    <cellStyle name="Normal 30 3 2 2 4" xfId="39129"/>
    <cellStyle name="Normal 30 3 2 2 4 2" xfId="39130"/>
    <cellStyle name="Normal 30 3 2 2 4 3" xfId="39131"/>
    <cellStyle name="Normal 30 3 2 2 4 4" xfId="39132"/>
    <cellStyle name="Normal 30 3 2 2 5" xfId="39133"/>
    <cellStyle name="Normal 30 3 2 2 6" xfId="39134"/>
    <cellStyle name="Normal 30 3 2 2 7" xfId="39135"/>
    <cellStyle name="Normal 30 3 2 2 8" xfId="39136"/>
    <cellStyle name="Normal 30 3 2 3" xfId="39137"/>
    <cellStyle name="Normal 30 3 2 3 2" xfId="39138"/>
    <cellStyle name="Normal 30 3 2 3 2 2" xfId="39139"/>
    <cellStyle name="Normal 30 3 2 3 2 2 2" xfId="39140"/>
    <cellStyle name="Normal 30 3 2 3 2 2 3" xfId="39141"/>
    <cellStyle name="Normal 30 3 2 3 2 2 4" xfId="39142"/>
    <cellStyle name="Normal 30 3 2 3 2 3" xfId="39143"/>
    <cellStyle name="Normal 30 3 2 3 2 4" xfId="39144"/>
    <cellStyle name="Normal 30 3 2 3 2 5" xfId="39145"/>
    <cellStyle name="Normal 30 3 2 3 3" xfId="39146"/>
    <cellStyle name="Normal 30 3 2 3 3 2" xfId="39147"/>
    <cellStyle name="Normal 30 3 2 3 3 3" xfId="39148"/>
    <cellStyle name="Normal 30 3 2 3 3 4" xfId="39149"/>
    <cellStyle name="Normal 30 3 2 3 4" xfId="39150"/>
    <cellStyle name="Normal 30 3 2 3 5" xfId="39151"/>
    <cellStyle name="Normal 30 3 2 3 6" xfId="39152"/>
    <cellStyle name="Normal 30 3 2 4" xfId="39153"/>
    <cellStyle name="Normal 30 3 2 4 2" xfId="39154"/>
    <cellStyle name="Normal 30 3 2 4 2 2" xfId="39155"/>
    <cellStyle name="Normal 30 3 2 4 2 3" xfId="39156"/>
    <cellStyle name="Normal 30 3 2 4 2 4" xfId="39157"/>
    <cellStyle name="Normal 30 3 2 4 3" xfId="39158"/>
    <cellStyle name="Normal 30 3 2 4 4" xfId="39159"/>
    <cellStyle name="Normal 30 3 2 4 5" xfId="39160"/>
    <cellStyle name="Normal 30 3 2 4 6" xfId="39161"/>
    <cellStyle name="Normal 30 3 2 5" xfId="39162"/>
    <cellStyle name="Normal 30 3 2 5 2" xfId="39163"/>
    <cellStyle name="Normal 30 3 2 5 3" xfId="39164"/>
    <cellStyle name="Normal 30 3 2 5 4" xfId="39165"/>
    <cellStyle name="Normal 30 3 2 6" xfId="39166"/>
    <cellStyle name="Normal 30 3 2 7" xfId="39167"/>
    <cellStyle name="Normal 30 3 2 8" xfId="39168"/>
    <cellStyle name="Normal 30 3 2 9" xfId="39169"/>
    <cellStyle name="Normal 30 3 3" xfId="39170"/>
    <cellStyle name="Normal 30 3 3 2" xfId="39171"/>
    <cellStyle name="Normal 30 3 3 2 2" xfId="39172"/>
    <cellStyle name="Normal 30 3 3 2 2 2" xfId="39173"/>
    <cellStyle name="Normal 30 3 3 2 2 2 2" xfId="39174"/>
    <cellStyle name="Normal 30 3 3 2 2 2 2 2" xfId="39175"/>
    <cellStyle name="Normal 30 3 3 2 2 2 2 3" xfId="39176"/>
    <cellStyle name="Normal 30 3 3 2 2 2 2 4" xfId="39177"/>
    <cellStyle name="Normal 30 3 3 2 2 2 3" xfId="39178"/>
    <cellStyle name="Normal 30 3 3 2 2 2 4" xfId="39179"/>
    <cellStyle name="Normal 30 3 3 2 2 2 5" xfId="39180"/>
    <cellStyle name="Normal 30 3 3 2 2 3" xfId="39181"/>
    <cellStyle name="Normal 30 3 3 2 2 3 2" xfId="39182"/>
    <cellStyle name="Normal 30 3 3 2 2 3 3" xfId="39183"/>
    <cellStyle name="Normal 30 3 3 2 2 3 4" xfId="39184"/>
    <cellStyle name="Normal 30 3 3 2 2 4" xfId="39185"/>
    <cellStyle name="Normal 30 3 3 2 2 5" xfId="39186"/>
    <cellStyle name="Normal 30 3 3 2 2 6" xfId="39187"/>
    <cellStyle name="Normal 30 3 3 2 3" xfId="39188"/>
    <cellStyle name="Normal 30 3 3 2 3 2" xfId="39189"/>
    <cellStyle name="Normal 30 3 3 2 3 2 2" xfId="39190"/>
    <cellStyle name="Normal 30 3 3 2 3 2 3" xfId="39191"/>
    <cellStyle name="Normal 30 3 3 2 3 2 4" xfId="39192"/>
    <cellStyle name="Normal 30 3 3 2 3 3" xfId="39193"/>
    <cellStyle name="Normal 30 3 3 2 3 4" xfId="39194"/>
    <cellStyle name="Normal 30 3 3 2 3 5" xfId="39195"/>
    <cellStyle name="Normal 30 3 3 2 3 6" xfId="39196"/>
    <cellStyle name="Normal 30 3 3 2 4" xfId="39197"/>
    <cellStyle name="Normal 30 3 3 2 4 2" xfId="39198"/>
    <cellStyle name="Normal 30 3 3 2 4 3" xfId="39199"/>
    <cellStyle name="Normal 30 3 3 2 4 4" xfId="39200"/>
    <cellStyle name="Normal 30 3 3 2 5" xfId="39201"/>
    <cellStyle name="Normal 30 3 3 2 6" xfId="39202"/>
    <cellStyle name="Normal 30 3 3 2 7" xfId="39203"/>
    <cellStyle name="Normal 30 3 3 2 8" xfId="39204"/>
    <cellStyle name="Normal 30 3 3 3" xfId="39205"/>
    <cellStyle name="Normal 30 3 3 3 2" xfId="39206"/>
    <cellStyle name="Normal 30 3 3 3 2 2" xfId="39207"/>
    <cellStyle name="Normal 30 3 3 3 2 2 2" xfId="39208"/>
    <cellStyle name="Normal 30 3 3 3 2 2 3" xfId="39209"/>
    <cellStyle name="Normal 30 3 3 3 2 2 4" xfId="39210"/>
    <cellStyle name="Normal 30 3 3 3 2 3" xfId="39211"/>
    <cellStyle name="Normal 30 3 3 3 2 4" xfId="39212"/>
    <cellStyle name="Normal 30 3 3 3 2 5" xfId="39213"/>
    <cellStyle name="Normal 30 3 3 3 3" xfId="39214"/>
    <cellStyle name="Normal 30 3 3 3 3 2" xfId="39215"/>
    <cellStyle name="Normal 30 3 3 3 3 3" xfId="39216"/>
    <cellStyle name="Normal 30 3 3 3 3 4" xfId="39217"/>
    <cellStyle name="Normal 30 3 3 3 4" xfId="39218"/>
    <cellStyle name="Normal 30 3 3 3 5" xfId="39219"/>
    <cellStyle name="Normal 30 3 3 3 6" xfId="39220"/>
    <cellStyle name="Normal 30 3 3 4" xfId="39221"/>
    <cellStyle name="Normal 30 3 3 4 2" xfId="39222"/>
    <cellStyle name="Normal 30 3 3 4 2 2" xfId="39223"/>
    <cellStyle name="Normal 30 3 3 4 2 3" xfId="39224"/>
    <cellStyle name="Normal 30 3 3 4 2 4" xfId="39225"/>
    <cellStyle name="Normal 30 3 3 4 3" xfId="39226"/>
    <cellStyle name="Normal 30 3 3 4 4" xfId="39227"/>
    <cellStyle name="Normal 30 3 3 4 5" xfId="39228"/>
    <cellStyle name="Normal 30 3 3 4 6" xfId="39229"/>
    <cellStyle name="Normal 30 3 3 5" xfId="39230"/>
    <cellStyle name="Normal 30 3 3 5 2" xfId="39231"/>
    <cellStyle name="Normal 30 3 3 5 3" xfId="39232"/>
    <cellStyle name="Normal 30 3 3 5 4" xfId="39233"/>
    <cellStyle name="Normal 30 3 3 6" xfId="39234"/>
    <cellStyle name="Normal 30 3 3 7" xfId="39235"/>
    <cellStyle name="Normal 30 3 3 8" xfId="39236"/>
    <cellStyle name="Normal 30 3 3 9" xfId="39237"/>
    <cellStyle name="Normal 30 3 4" xfId="39238"/>
    <cellStyle name="Normal 30 3 4 2" xfId="39239"/>
    <cellStyle name="Normal 30 3 4 2 2" xfId="39240"/>
    <cellStyle name="Normal 30 3 4 2 2 2" xfId="39241"/>
    <cellStyle name="Normal 30 3 4 2 2 2 2" xfId="39242"/>
    <cellStyle name="Normal 30 3 4 2 2 2 3" xfId="39243"/>
    <cellStyle name="Normal 30 3 4 2 2 2 4" xfId="39244"/>
    <cellStyle name="Normal 30 3 4 2 2 3" xfId="39245"/>
    <cellStyle name="Normal 30 3 4 2 2 4" xfId="39246"/>
    <cellStyle name="Normal 30 3 4 2 2 5" xfId="39247"/>
    <cellStyle name="Normal 30 3 4 2 3" xfId="39248"/>
    <cellStyle name="Normal 30 3 4 2 3 2" xfId="39249"/>
    <cellStyle name="Normal 30 3 4 2 3 3" xfId="39250"/>
    <cellStyle name="Normal 30 3 4 2 3 4" xfId="39251"/>
    <cellStyle name="Normal 30 3 4 2 4" xfId="39252"/>
    <cellStyle name="Normal 30 3 4 2 5" xfId="39253"/>
    <cellStyle name="Normal 30 3 4 2 6" xfId="39254"/>
    <cellStyle name="Normal 30 3 4 3" xfId="39255"/>
    <cellStyle name="Normal 30 3 4 3 2" xfId="39256"/>
    <cellStyle name="Normal 30 3 4 3 2 2" xfId="39257"/>
    <cellStyle name="Normal 30 3 4 3 2 3" xfId="39258"/>
    <cellStyle name="Normal 30 3 4 3 2 4" xfId="39259"/>
    <cellStyle name="Normal 30 3 4 3 3" xfId="39260"/>
    <cellStyle name="Normal 30 3 4 3 4" xfId="39261"/>
    <cellStyle name="Normal 30 3 4 3 5" xfId="39262"/>
    <cellStyle name="Normal 30 3 4 3 6" xfId="39263"/>
    <cellStyle name="Normal 30 3 4 4" xfId="39264"/>
    <cellStyle name="Normal 30 3 4 4 2" xfId="39265"/>
    <cellStyle name="Normal 30 3 4 4 3" xfId="39266"/>
    <cellStyle name="Normal 30 3 4 4 4" xfId="39267"/>
    <cellStyle name="Normal 30 3 4 5" xfId="39268"/>
    <cellStyle name="Normal 30 3 4 6" xfId="39269"/>
    <cellStyle name="Normal 30 3 4 7" xfId="39270"/>
    <cellStyle name="Normal 30 3 4 8" xfId="39271"/>
    <cellStyle name="Normal 30 3 5" xfId="39272"/>
    <cellStyle name="Normal 30 3 5 2" xfId="39273"/>
    <cellStyle name="Normal 30 3 5 2 2" xfId="39274"/>
    <cellStyle name="Normal 30 3 5 2 2 2" xfId="39275"/>
    <cellStyle name="Normal 30 3 5 2 2 3" xfId="39276"/>
    <cellStyle name="Normal 30 3 5 2 2 4" xfId="39277"/>
    <cellStyle name="Normal 30 3 5 2 3" xfId="39278"/>
    <cellStyle name="Normal 30 3 5 2 4" xfId="39279"/>
    <cellStyle name="Normal 30 3 5 2 5" xfId="39280"/>
    <cellStyle name="Normal 30 3 5 2 6" xfId="39281"/>
    <cellStyle name="Normal 30 3 5 3" xfId="39282"/>
    <cellStyle name="Normal 30 3 5 3 2" xfId="39283"/>
    <cellStyle name="Normal 30 3 5 3 3" xfId="39284"/>
    <cellStyle name="Normal 30 3 5 3 4" xfId="39285"/>
    <cellStyle name="Normal 30 3 5 4" xfId="39286"/>
    <cellStyle name="Normal 30 3 5 5" xfId="39287"/>
    <cellStyle name="Normal 30 3 5 6" xfId="39288"/>
    <cellStyle name="Normal 30 3 5 7" xfId="39289"/>
    <cellStyle name="Normal 30 3 6" xfId="39290"/>
    <cellStyle name="Normal 30 3 6 2" xfId="39291"/>
    <cellStyle name="Normal 30 3 6 2 2" xfId="39292"/>
    <cellStyle name="Normal 30 3 6 2 2 2" xfId="39293"/>
    <cellStyle name="Normal 30 3 6 2 2 3" xfId="39294"/>
    <cellStyle name="Normal 30 3 6 2 2 4" xfId="39295"/>
    <cellStyle name="Normal 30 3 6 2 3" xfId="39296"/>
    <cellStyle name="Normal 30 3 6 2 4" xfId="39297"/>
    <cellStyle name="Normal 30 3 6 2 5" xfId="39298"/>
    <cellStyle name="Normal 30 3 6 3" xfId="39299"/>
    <cellStyle name="Normal 30 3 6 3 2" xfId="39300"/>
    <cellStyle name="Normal 30 3 6 3 3" xfId="39301"/>
    <cellStyle name="Normal 30 3 6 3 4" xfId="39302"/>
    <cellStyle name="Normal 30 3 6 4" xfId="39303"/>
    <cellStyle name="Normal 30 3 6 5" xfId="39304"/>
    <cellStyle name="Normal 30 3 6 6" xfId="39305"/>
    <cellStyle name="Normal 30 3 7" xfId="39306"/>
    <cellStyle name="Normal 30 3 7 2" xfId="39307"/>
    <cellStyle name="Normal 30 3 7 2 2" xfId="39308"/>
    <cellStyle name="Normal 30 3 7 2 3" xfId="39309"/>
    <cellStyle name="Normal 30 3 7 2 4" xfId="39310"/>
    <cellStyle name="Normal 30 3 7 3" xfId="39311"/>
    <cellStyle name="Normal 30 3 7 4" xfId="39312"/>
    <cellStyle name="Normal 30 3 7 5" xfId="39313"/>
    <cellStyle name="Normal 30 3 7 6" xfId="39314"/>
    <cellStyle name="Normal 30 3 8" xfId="39315"/>
    <cellStyle name="Normal 30 3 8 2" xfId="39316"/>
    <cellStyle name="Normal 30 3 8 3" xfId="39317"/>
    <cellStyle name="Normal 30 3 8 4" xfId="39318"/>
    <cellStyle name="Normal 30 3 9" xfId="39319"/>
    <cellStyle name="Normal 30 4" xfId="39320"/>
    <cellStyle name="Normal 30 4 2" xfId="39321"/>
    <cellStyle name="Normal 30 4 2 2" xfId="39322"/>
    <cellStyle name="Normal 30 4 2 2 2" xfId="39323"/>
    <cellStyle name="Normal 30 4 2 2 2 2" xfId="39324"/>
    <cellStyle name="Normal 30 4 2 2 2 2 2" xfId="39325"/>
    <cellStyle name="Normal 30 4 2 2 2 2 3" xfId="39326"/>
    <cellStyle name="Normal 30 4 2 2 2 2 4" xfId="39327"/>
    <cellStyle name="Normal 30 4 2 2 2 3" xfId="39328"/>
    <cellStyle name="Normal 30 4 2 2 2 4" xfId="39329"/>
    <cellStyle name="Normal 30 4 2 2 2 5" xfId="39330"/>
    <cellStyle name="Normal 30 4 2 2 3" xfId="39331"/>
    <cellStyle name="Normal 30 4 2 2 3 2" xfId="39332"/>
    <cellStyle name="Normal 30 4 2 2 3 3" xfId="39333"/>
    <cellStyle name="Normal 30 4 2 2 3 4" xfId="39334"/>
    <cellStyle name="Normal 30 4 2 2 4" xfId="39335"/>
    <cellStyle name="Normal 30 4 2 2 5" xfId="39336"/>
    <cellStyle name="Normal 30 4 2 2 6" xfId="39337"/>
    <cellStyle name="Normal 30 4 2 3" xfId="39338"/>
    <cellStyle name="Normal 30 4 2 3 2" xfId="39339"/>
    <cellStyle name="Normal 30 4 2 3 2 2" xfId="39340"/>
    <cellStyle name="Normal 30 4 2 3 2 3" xfId="39341"/>
    <cellStyle name="Normal 30 4 2 3 2 4" xfId="39342"/>
    <cellStyle name="Normal 30 4 2 3 3" xfId="39343"/>
    <cellStyle name="Normal 30 4 2 3 4" xfId="39344"/>
    <cellStyle name="Normal 30 4 2 3 5" xfId="39345"/>
    <cellStyle name="Normal 30 4 2 3 6" xfId="39346"/>
    <cellStyle name="Normal 30 4 2 4" xfId="39347"/>
    <cellStyle name="Normal 30 4 2 4 2" xfId="39348"/>
    <cellStyle name="Normal 30 4 2 4 3" xfId="39349"/>
    <cellStyle name="Normal 30 4 2 4 4" xfId="39350"/>
    <cellStyle name="Normal 30 4 2 5" xfId="39351"/>
    <cellStyle name="Normal 30 4 2 6" xfId="39352"/>
    <cellStyle name="Normal 30 4 2 7" xfId="39353"/>
    <cellStyle name="Normal 30 4 2 8" xfId="39354"/>
    <cellStyle name="Normal 30 4 3" xfId="39355"/>
    <cellStyle name="Normal 30 4 3 2" xfId="39356"/>
    <cellStyle name="Normal 30 4 3 2 2" xfId="39357"/>
    <cellStyle name="Normal 30 4 3 2 2 2" xfId="39358"/>
    <cellStyle name="Normal 30 4 3 2 2 3" xfId="39359"/>
    <cellStyle name="Normal 30 4 3 2 2 4" xfId="39360"/>
    <cellStyle name="Normal 30 4 3 2 3" xfId="39361"/>
    <cellStyle name="Normal 30 4 3 2 4" xfId="39362"/>
    <cellStyle name="Normal 30 4 3 2 5" xfId="39363"/>
    <cellStyle name="Normal 30 4 3 3" xfId="39364"/>
    <cellStyle name="Normal 30 4 3 3 2" xfId="39365"/>
    <cellStyle name="Normal 30 4 3 3 3" xfId="39366"/>
    <cellStyle name="Normal 30 4 3 3 4" xfId="39367"/>
    <cellStyle name="Normal 30 4 3 4" xfId="39368"/>
    <cellStyle name="Normal 30 4 3 5" xfId="39369"/>
    <cellStyle name="Normal 30 4 3 6" xfId="39370"/>
    <cellStyle name="Normal 30 4 4" xfId="39371"/>
    <cellStyle name="Normal 30 4 4 2" xfId="39372"/>
    <cellStyle name="Normal 30 4 4 2 2" xfId="39373"/>
    <cellStyle name="Normal 30 4 4 2 3" xfId="39374"/>
    <cellStyle name="Normal 30 4 4 2 4" xfId="39375"/>
    <cellStyle name="Normal 30 4 4 3" xfId="39376"/>
    <cellStyle name="Normal 30 4 4 4" xfId="39377"/>
    <cellStyle name="Normal 30 4 4 5" xfId="39378"/>
    <cellStyle name="Normal 30 4 4 6" xfId="39379"/>
    <cellStyle name="Normal 30 4 5" xfId="39380"/>
    <cellStyle name="Normal 30 4 5 2" xfId="39381"/>
    <cellStyle name="Normal 30 4 5 3" xfId="39382"/>
    <cellStyle name="Normal 30 4 5 4" xfId="39383"/>
    <cellStyle name="Normal 30 4 6" xfId="39384"/>
    <cellStyle name="Normal 30 4 7" xfId="39385"/>
    <cellStyle name="Normal 30 4 8" xfId="39386"/>
    <cellStyle name="Normal 30 4 9" xfId="39387"/>
    <cellStyle name="Normal 30 5" xfId="39388"/>
    <cellStyle name="Normal 30 5 2" xfId="39389"/>
    <cellStyle name="Normal 30 5 2 2" xfId="39390"/>
    <cellStyle name="Normal 30 5 2 2 2" xfId="39391"/>
    <cellStyle name="Normal 30 5 2 2 2 2" xfId="39392"/>
    <cellStyle name="Normal 30 5 2 2 2 2 2" xfId="39393"/>
    <cellStyle name="Normal 30 5 2 2 2 2 3" xfId="39394"/>
    <cellStyle name="Normal 30 5 2 2 2 2 4" xfId="39395"/>
    <cellStyle name="Normal 30 5 2 2 2 3" xfId="39396"/>
    <cellStyle name="Normal 30 5 2 2 2 4" xfId="39397"/>
    <cellStyle name="Normal 30 5 2 2 2 5" xfId="39398"/>
    <cellStyle name="Normal 30 5 2 2 3" xfId="39399"/>
    <cellStyle name="Normal 30 5 2 2 3 2" xfId="39400"/>
    <cellStyle name="Normal 30 5 2 2 3 3" xfId="39401"/>
    <cellStyle name="Normal 30 5 2 2 3 4" xfId="39402"/>
    <cellStyle name="Normal 30 5 2 2 4" xfId="39403"/>
    <cellStyle name="Normal 30 5 2 2 5" xfId="39404"/>
    <cellStyle name="Normal 30 5 2 2 6" xfId="39405"/>
    <cellStyle name="Normal 30 5 2 3" xfId="39406"/>
    <cellStyle name="Normal 30 5 2 3 2" xfId="39407"/>
    <cellStyle name="Normal 30 5 2 3 2 2" xfId="39408"/>
    <cellStyle name="Normal 30 5 2 3 2 3" xfId="39409"/>
    <cellStyle name="Normal 30 5 2 3 2 4" xfId="39410"/>
    <cellStyle name="Normal 30 5 2 3 3" xfId="39411"/>
    <cellStyle name="Normal 30 5 2 3 4" xfId="39412"/>
    <cellStyle name="Normal 30 5 2 3 5" xfId="39413"/>
    <cellStyle name="Normal 30 5 2 3 6" xfId="39414"/>
    <cellStyle name="Normal 30 5 2 4" xfId="39415"/>
    <cellStyle name="Normal 30 5 2 4 2" xfId="39416"/>
    <cellStyle name="Normal 30 5 2 4 3" xfId="39417"/>
    <cellStyle name="Normal 30 5 2 4 4" xfId="39418"/>
    <cellStyle name="Normal 30 5 2 5" xfId="39419"/>
    <cellStyle name="Normal 30 5 2 6" xfId="39420"/>
    <cellStyle name="Normal 30 5 2 7" xfId="39421"/>
    <cellStyle name="Normal 30 5 2 8" xfId="39422"/>
    <cellStyle name="Normal 30 5 3" xfId="39423"/>
    <cellStyle name="Normal 30 5 3 2" xfId="39424"/>
    <cellStyle name="Normal 30 5 3 2 2" xfId="39425"/>
    <cellStyle name="Normal 30 5 3 2 2 2" xfId="39426"/>
    <cellStyle name="Normal 30 5 3 2 2 3" xfId="39427"/>
    <cellStyle name="Normal 30 5 3 2 2 4" xfId="39428"/>
    <cellStyle name="Normal 30 5 3 2 3" xfId="39429"/>
    <cellStyle name="Normal 30 5 3 2 4" xfId="39430"/>
    <cellStyle name="Normal 30 5 3 2 5" xfId="39431"/>
    <cellStyle name="Normal 30 5 3 3" xfId="39432"/>
    <cellStyle name="Normal 30 5 3 3 2" xfId="39433"/>
    <cellStyle name="Normal 30 5 3 3 3" xfId="39434"/>
    <cellStyle name="Normal 30 5 3 3 4" xfId="39435"/>
    <cellStyle name="Normal 30 5 3 4" xfId="39436"/>
    <cellStyle name="Normal 30 5 3 5" xfId="39437"/>
    <cellStyle name="Normal 30 5 3 6" xfId="39438"/>
    <cellStyle name="Normal 30 5 4" xfId="39439"/>
    <cellStyle name="Normal 30 5 4 2" xfId="39440"/>
    <cellStyle name="Normal 30 5 4 2 2" xfId="39441"/>
    <cellStyle name="Normal 30 5 4 2 3" xfId="39442"/>
    <cellStyle name="Normal 30 5 4 2 4" xfId="39443"/>
    <cellStyle name="Normal 30 5 4 3" xfId="39444"/>
    <cellStyle name="Normal 30 5 4 4" xfId="39445"/>
    <cellStyle name="Normal 30 5 4 5" xfId="39446"/>
    <cellStyle name="Normal 30 5 4 6" xfId="39447"/>
    <cellStyle name="Normal 30 5 5" xfId="39448"/>
    <cellStyle name="Normal 30 5 5 2" xfId="39449"/>
    <cellStyle name="Normal 30 5 5 3" xfId="39450"/>
    <cellStyle name="Normal 30 5 5 4" xfId="39451"/>
    <cellStyle name="Normal 30 5 6" xfId="39452"/>
    <cellStyle name="Normal 30 5 7" xfId="39453"/>
    <cellStyle name="Normal 30 5 8" xfId="39454"/>
    <cellStyle name="Normal 30 5 9" xfId="39455"/>
    <cellStyle name="Normal 30 6" xfId="39456"/>
    <cellStyle name="Normal 30 6 2" xfId="39457"/>
    <cellStyle name="Normal 30 6 2 2" xfId="39458"/>
    <cellStyle name="Normal 30 6 2 2 2" xfId="39459"/>
    <cellStyle name="Normal 30 6 2 2 2 2" xfId="39460"/>
    <cellStyle name="Normal 30 6 2 2 2 2 2" xfId="39461"/>
    <cellStyle name="Normal 30 6 2 2 2 2 3" xfId="39462"/>
    <cellStyle name="Normal 30 6 2 2 2 2 4" xfId="39463"/>
    <cellStyle name="Normal 30 6 2 2 2 3" xfId="39464"/>
    <cellStyle name="Normal 30 6 2 2 2 4" xfId="39465"/>
    <cellStyle name="Normal 30 6 2 2 2 5" xfId="39466"/>
    <cellStyle name="Normal 30 6 2 2 3" xfId="39467"/>
    <cellStyle name="Normal 30 6 2 2 3 2" xfId="39468"/>
    <cellStyle name="Normal 30 6 2 2 3 3" xfId="39469"/>
    <cellStyle name="Normal 30 6 2 2 3 4" xfId="39470"/>
    <cellStyle name="Normal 30 6 2 2 4" xfId="39471"/>
    <cellStyle name="Normal 30 6 2 2 5" xfId="39472"/>
    <cellStyle name="Normal 30 6 2 2 6" xfId="39473"/>
    <cellStyle name="Normal 30 6 2 3" xfId="39474"/>
    <cellStyle name="Normal 30 6 2 3 2" xfId="39475"/>
    <cellStyle name="Normal 30 6 2 3 2 2" xfId="39476"/>
    <cellStyle name="Normal 30 6 2 3 2 3" xfId="39477"/>
    <cellStyle name="Normal 30 6 2 3 2 4" xfId="39478"/>
    <cellStyle name="Normal 30 6 2 3 3" xfId="39479"/>
    <cellStyle name="Normal 30 6 2 3 4" xfId="39480"/>
    <cellStyle name="Normal 30 6 2 3 5" xfId="39481"/>
    <cellStyle name="Normal 30 6 2 3 6" xfId="39482"/>
    <cellStyle name="Normal 30 6 2 4" xfId="39483"/>
    <cellStyle name="Normal 30 6 2 4 2" xfId="39484"/>
    <cellStyle name="Normal 30 6 2 4 3" xfId="39485"/>
    <cellStyle name="Normal 30 6 2 4 4" xfId="39486"/>
    <cellStyle name="Normal 30 6 2 5" xfId="39487"/>
    <cellStyle name="Normal 30 6 2 6" xfId="39488"/>
    <cellStyle name="Normal 30 6 2 7" xfId="39489"/>
    <cellStyle name="Normal 30 6 2 8" xfId="39490"/>
    <cellStyle name="Normal 30 6 3" xfId="39491"/>
    <cellStyle name="Normal 30 6 3 2" xfId="39492"/>
    <cellStyle name="Normal 30 6 3 2 2" xfId="39493"/>
    <cellStyle name="Normal 30 6 3 2 2 2" xfId="39494"/>
    <cellStyle name="Normal 30 6 3 2 2 3" xfId="39495"/>
    <cellStyle name="Normal 30 6 3 2 2 4" xfId="39496"/>
    <cellStyle name="Normal 30 6 3 2 3" xfId="39497"/>
    <cellStyle name="Normal 30 6 3 2 4" xfId="39498"/>
    <cellStyle name="Normal 30 6 3 2 5" xfId="39499"/>
    <cellStyle name="Normal 30 6 3 3" xfId="39500"/>
    <cellStyle name="Normal 30 6 3 3 2" xfId="39501"/>
    <cellStyle name="Normal 30 6 3 3 3" xfId="39502"/>
    <cellStyle name="Normal 30 6 3 3 4" xfId="39503"/>
    <cellStyle name="Normal 30 6 3 4" xfId="39504"/>
    <cellStyle name="Normal 30 6 3 5" xfId="39505"/>
    <cellStyle name="Normal 30 6 3 6" xfId="39506"/>
    <cellStyle name="Normal 30 6 4" xfId="39507"/>
    <cellStyle name="Normal 30 6 4 2" xfId="39508"/>
    <cellStyle name="Normal 30 6 4 2 2" xfId="39509"/>
    <cellStyle name="Normal 30 6 4 2 3" xfId="39510"/>
    <cellStyle name="Normal 30 6 4 2 4" xfId="39511"/>
    <cellStyle name="Normal 30 6 4 3" xfId="39512"/>
    <cellStyle name="Normal 30 6 4 4" xfId="39513"/>
    <cellStyle name="Normal 30 6 4 5" xfId="39514"/>
    <cellStyle name="Normal 30 6 4 6" xfId="39515"/>
    <cellStyle name="Normal 30 6 5" xfId="39516"/>
    <cellStyle name="Normal 30 6 5 2" xfId="39517"/>
    <cellStyle name="Normal 30 6 5 3" xfId="39518"/>
    <cellStyle name="Normal 30 6 5 4" xfId="39519"/>
    <cellStyle name="Normal 30 6 6" xfId="39520"/>
    <cellStyle name="Normal 30 6 7" xfId="39521"/>
    <cellStyle name="Normal 30 6 8" xfId="39522"/>
    <cellStyle name="Normal 30 6 9" xfId="39523"/>
    <cellStyle name="Normal 30 7" xfId="39524"/>
    <cellStyle name="Normal 30 7 2" xfId="39525"/>
    <cellStyle name="Normal 30 7 2 2" xfId="39526"/>
    <cellStyle name="Normal 30 7 2 2 2" xfId="39527"/>
    <cellStyle name="Normal 30 7 2 2 3" xfId="39528"/>
    <cellStyle name="Normal 30 7 2 2 4" xfId="39529"/>
    <cellStyle name="Normal 30 7 2 3" xfId="39530"/>
    <cellStyle name="Normal 30 7 2 4" xfId="39531"/>
    <cellStyle name="Normal 30 7 2 5" xfId="39532"/>
    <cellStyle name="Normal 30 7 2 6" xfId="39533"/>
    <cellStyle name="Normal 30 7 3" xfId="39534"/>
    <cellStyle name="Normal 30 7 3 2" xfId="39535"/>
    <cellStyle name="Normal 30 7 3 3" xfId="39536"/>
    <cellStyle name="Normal 30 7 3 4" xfId="39537"/>
    <cellStyle name="Normal 30 7 4" xfId="39538"/>
    <cellStyle name="Normal 30 7 5" xfId="39539"/>
    <cellStyle name="Normal 30 7 6" xfId="39540"/>
    <cellStyle name="Normal 30 7 7" xfId="39541"/>
    <cellStyle name="Normal 30 8" xfId="39542"/>
    <cellStyle name="Normal 30 8 2" xfId="39543"/>
    <cellStyle name="Normal 30 8 2 2" xfId="62871"/>
    <cellStyle name="Normal 30 8 3" xfId="39544"/>
    <cellStyle name="Normal 30 8 4" xfId="39545"/>
    <cellStyle name="Normal 30 8 5" xfId="39546"/>
    <cellStyle name="Normal 30 9" xfId="39547"/>
    <cellStyle name="Normal 30 9 2" xfId="39548"/>
    <cellStyle name="Normal 30 9 2 2" xfId="62872"/>
    <cellStyle name="Normal 30 9 3" xfId="62873"/>
    <cellStyle name="Normal 300" xfId="62874"/>
    <cellStyle name="Normal 301" xfId="62875"/>
    <cellStyle name="Normal 302" xfId="62876"/>
    <cellStyle name="Normal 303" xfId="62877"/>
    <cellStyle name="Normal 304" xfId="62878"/>
    <cellStyle name="Normal 305" xfId="62879"/>
    <cellStyle name="Normal 306" xfId="62880"/>
    <cellStyle name="Normal 307" xfId="62881"/>
    <cellStyle name="Normal 308" xfId="62882"/>
    <cellStyle name="Normal 309" xfId="62883"/>
    <cellStyle name="Normal 31" xfId="39549"/>
    <cellStyle name="Normal 31 2" xfId="39550"/>
    <cellStyle name="Normal 31 2 10" xfId="39551"/>
    <cellStyle name="Normal 31 2 11" xfId="39552"/>
    <cellStyle name="Normal 31 2 12" xfId="39553"/>
    <cellStyle name="Normal 31 2 2" xfId="39554"/>
    <cellStyle name="Normal 31 2 2 10" xfId="39555"/>
    <cellStyle name="Normal 31 2 2 2" xfId="39556"/>
    <cellStyle name="Normal 31 2 2 2 2" xfId="39557"/>
    <cellStyle name="Normal 31 2 2 2 2 2" xfId="39558"/>
    <cellStyle name="Normal 31 2 2 2 2 2 2" xfId="39559"/>
    <cellStyle name="Normal 31 2 2 2 2 2 2 2" xfId="39560"/>
    <cellStyle name="Normal 31 2 2 2 2 2 2 3" xfId="39561"/>
    <cellStyle name="Normal 31 2 2 2 2 2 2 4" xfId="39562"/>
    <cellStyle name="Normal 31 2 2 2 2 2 3" xfId="39563"/>
    <cellStyle name="Normal 31 2 2 2 2 2 4" xfId="39564"/>
    <cellStyle name="Normal 31 2 2 2 2 2 5" xfId="39565"/>
    <cellStyle name="Normal 31 2 2 2 2 3" xfId="39566"/>
    <cellStyle name="Normal 31 2 2 2 2 3 2" xfId="39567"/>
    <cellStyle name="Normal 31 2 2 2 2 3 3" xfId="39568"/>
    <cellStyle name="Normal 31 2 2 2 2 3 4" xfId="39569"/>
    <cellStyle name="Normal 31 2 2 2 2 4" xfId="39570"/>
    <cellStyle name="Normal 31 2 2 2 2 5" xfId="39571"/>
    <cellStyle name="Normal 31 2 2 2 2 6" xfId="39572"/>
    <cellStyle name="Normal 31 2 2 2 3" xfId="39573"/>
    <cellStyle name="Normal 31 2 2 2 3 2" xfId="39574"/>
    <cellStyle name="Normal 31 2 2 2 3 2 2" xfId="39575"/>
    <cellStyle name="Normal 31 2 2 2 3 2 3" xfId="39576"/>
    <cellStyle name="Normal 31 2 2 2 3 2 4" xfId="39577"/>
    <cellStyle name="Normal 31 2 2 2 3 3" xfId="39578"/>
    <cellStyle name="Normal 31 2 2 2 3 4" xfId="39579"/>
    <cellStyle name="Normal 31 2 2 2 3 5" xfId="39580"/>
    <cellStyle name="Normal 31 2 2 2 3 6" xfId="39581"/>
    <cellStyle name="Normal 31 2 2 2 4" xfId="39582"/>
    <cellStyle name="Normal 31 2 2 2 4 2" xfId="39583"/>
    <cellStyle name="Normal 31 2 2 2 4 3" xfId="39584"/>
    <cellStyle name="Normal 31 2 2 2 4 4" xfId="39585"/>
    <cellStyle name="Normal 31 2 2 2 5" xfId="39586"/>
    <cellStyle name="Normal 31 2 2 2 6" xfId="39587"/>
    <cellStyle name="Normal 31 2 2 2 7" xfId="39588"/>
    <cellStyle name="Normal 31 2 2 2 8" xfId="39589"/>
    <cellStyle name="Normal 31 2 2 3" xfId="39590"/>
    <cellStyle name="Normal 31 2 2 3 2" xfId="39591"/>
    <cellStyle name="Normal 31 2 2 3 2 2" xfId="39592"/>
    <cellStyle name="Normal 31 2 2 3 2 2 2" xfId="39593"/>
    <cellStyle name="Normal 31 2 2 3 2 2 3" xfId="39594"/>
    <cellStyle name="Normal 31 2 2 3 2 2 4" xfId="39595"/>
    <cellStyle name="Normal 31 2 2 3 2 3" xfId="39596"/>
    <cellStyle name="Normal 31 2 2 3 2 4" xfId="39597"/>
    <cellStyle name="Normal 31 2 2 3 2 5" xfId="39598"/>
    <cellStyle name="Normal 31 2 2 3 2 6" xfId="39599"/>
    <cellStyle name="Normal 31 2 2 3 3" xfId="39600"/>
    <cellStyle name="Normal 31 2 2 3 3 2" xfId="39601"/>
    <cellStyle name="Normal 31 2 2 3 3 3" xfId="39602"/>
    <cellStyle name="Normal 31 2 2 3 3 4" xfId="39603"/>
    <cellStyle name="Normal 31 2 2 3 4" xfId="39604"/>
    <cellStyle name="Normal 31 2 2 3 5" xfId="39605"/>
    <cellStyle name="Normal 31 2 2 3 6" xfId="39606"/>
    <cellStyle name="Normal 31 2 2 3 7" xfId="39607"/>
    <cellStyle name="Normal 31 2 2 4" xfId="39608"/>
    <cellStyle name="Normal 31 2 2 4 2" xfId="39609"/>
    <cellStyle name="Normal 31 2 2 4 2 2" xfId="39610"/>
    <cellStyle name="Normal 31 2 2 4 2 2 2" xfId="39611"/>
    <cellStyle name="Normal 31 2 2 4 2 2 3" xfId="39612"/>
    <cellStyle name="Normal 31 2 2 4 2 2 4" xfId="39613"/>
    <cellStyle name="Normal 31 2 2 4 2 3" xfId="39614"/>
    <cellStyle name="Normal 31 2 2 4 2 4" xfId="39615"/>
    <cellStyle name="Normal 31 2 2 4 2 5" xfId="39616"/>
    <cellStyle name="Normal 31 2 2 4 3" xfId="39617"/>
    <cellStyle name="Normal 31 2 2 4 3 2" xfId="39618"/>
    <cellStyle name="Normal 31 2 2 4 3 3" xfId="39619"/>
    <cellStyle name="Normal 31 2 2 4 3 4" xfId="39620"/>
    <cellStyle name="Normal 31 2 2 4 4" xfId="39621"/>
    <cellStyle name="Normal 31 2 2 4 5" xfId="39622"/>
    <cellStyle name="Normal 31 2 2 4 6" xfId="39623"/>
    <cellStyle name="Normal 31 2 2 5" xfId="39624"/>
    <cellStyle name="Normal 31 2 2 5 2" xfId="39625"/>
    <cellStyle name="Normal 31 2 2 5 2 2" xfId="39626"/>
    <cellStyle name="Normal 31 2 2 5 2 3" xfId="39627"/>
    <cellStyle name="Normal 31 2 2 5 2 4" xfId="39628"/>
    <cellStyle name="Normal 31 2 2 5 3" xfId="39629"/>
    <cellStyle name="Normal 31 2 2 5 4" xfId="39630"/>
    <cellStyle name="Normal 31 2 2 5 5" xfId="39631"/>
    <cellStyle name="Normal 31 2 2 5 6" xfId="39632"/>
    <cellStyle name="Normal 31 2 2 6" xfId="39633"/>
    <cellStyle name="Normal 31 2 2 6 2" xfId="39634"/>
    <cellStyle name="Normal 31 2 2 6 3" xfId="39635"/>
    <cellStyle name="Normal 31 2 2 6 4" xfId="39636"/>
    <cellStyle name="Normal 31 2 2 7" xfId="39637"/>
    <cellStyle name="Normal 31 2 2 8" xfId="39638"/>
    <cellStyle name="Normal 31 2 2 9" xfId="39639"/>
    <cellStyle name="Normal 31 2 3" xfId="39640"/>
    <cellStyle name="Normal 31 2 3 2" xfId="39641"/>
    <cellStyle name="Normal 31 2 3 2 2" xfId="39642"/>
    <cellStyle name="Normal 31 2 3 2 2 2" xfId="39643"/>
    <cellStyle name="Normal 31 2 3 2 2 2 2" xfId="39644"/>
    <cellStyle name="Normal 31 2 3 2 2 2 2 2" xfId="39645"/>
    <cellStyle name="Normal 31 2 3 2 2 2 2 3" xfId="39646"/>
    <cellStyle name="Normal 31 2 3 2 2 2 2 4" xfId="39647"/>
    <cellStyle name="Normal 31 2 3 2 2 2 3" xfId="39648"/>
    <cellStyle name="Normal 31 2 3 2 2 2 4" xfId="39649"/>
    <cellStyle name="Normal 31 2 3 2 2 2 5" xfId="39650"/>
    <cellStyle name="Normal 31 2 3 2 2 3" xfId="39651"/>
    <cellStyle name="Normal 31 2 3 2 2 3 2" xfId="39652"/>
    <cellStyle name="Normal 31 2 3 2 2 3 3" xfId="39653"/>
    <cellStyle name="Normal 31 2 3 2 2 3 4" xfId="39654"/>
    <cellStyle name="Normal 31 2 3 2 2 4" xfId="39655"/>
    <cellStyle name="Normal 31 2 3 2 2 5" xfId="39656"/>
    <cellStyle name="Normal 31 2 3 2 2 6" xfId="39657"/>
    <cellStyle name="Normal 31 2 3 2 3" xfId="39658"/>
    <cellStyle name="Normal 31 2 3 2 3 2" xfId="39659"/>
    <cellStyle name="Normal 31 2 3 2 3 2 2" xfId="39660"/>
    <cellStyle name="Normal 31 2 3 2 3 2 3" xfId="39661"/>
    <cellStyle name="Normal 31 2 3 2 3 2 4" xfId="39662"/>
    <cellStyle name="Normal 31 2 3 2 3 3" xfId="39663"/>
    <cellStyle name="Normal 31 2 3 2 3 4" xfId="39664"/>
    <cellStyle name="Normal 31 2 3 2 3 5" xfId="39665"/>
    <cellStyle name="Normal 31 2 3 2 3 6" xfId="39666"/>
    <cellStyle name="Normal 31 2 3 2 4" xfId="39667"/>
    <cellStyle name="Normal 31 2 3 2 4 2" xfId="39668"/>
    <cellStyle name="Normal 31 2 3 2 4 3" xfId="39669"/>
    <cellStyle name="Normal 31 2 3 2 4 4" xfId="39670"/>
    <cellStyle name="Normal 31 2 3 2 5" xfId="39671"/>
    <cellStyle name="Normal 31 2 3 2 6" xfId="39672"/>
    <cellStyle name="Normal 31 2 3 2 7" xfId="39673"/>
    <cellStyle name="Normal 31 2 3 2 8" xfId="39674"/>
    <cellStyle name="Normal 31 2 3 3" xfId="39675"/>
    <cellStyle name="Normal 31 2 3 3 2" xfId="39676"/>
    <cellStyle name="Normal 31 2 3 3 2 2" xfId="39677"/>
    <cellStyle name="Normal 31 2 3 3 2 2 2" xfId="39678"/>
    <cellStyle name="Normal 31 2 3 3 2 2 3" xfId="39679"/>
    <cellStyle name="Normal 31 2 3 3 2 2 4" xfId="39680"/>
    <cellStyle name="Normal 31 2 3 3 2 3" xfId="39681"/>
    <cellStyle name="Normal 31 2 3 3 2 4" xfId="39682"/>
    <cellStyle name="Normal 31 2 3 3 2 5" xfId="39683"/>
    <cellStyle name="Normal 31 2 3 3 3" xfId="39684"/>
    <cellStyle name="Normal 31 2 3 3 3 2" xfId="39685"/>
    <cellStyle name="Normal 31 2 3 3 3 3" xfId="39686"/>
    <cellStyle name="Normal 31 2 3 3 3 4" xfId="39687"/>
    <cellStyle name="Normal 31 2 3 3 4" xfId="39688"/>
    <cellStyle name="Normal 31 2 3 3 5" xfId="39689"/>
    <cellStyle name="Normal 31 2 3 3 6" xfId="39690"/>
    <cellStyle name="Normal 31 2 3 4" xfId="39691"/>
    <cellStyle name="Normal 31 2 3 4 2" xfId="39692"/>
    <cellStyle name="Normal 31 2 3 4 2 2" xfId="39693"/>
    <cellStyle name="Normal 31 2 3 4 2 3" xfId="39694"/>
    <cellStyle name="Normal 31 2 3 4 2 4" xfId="39695"/>
    <cellStyle name="Normal 31 2 3 4 3" xfId="39696"/>
    <cellStyle name="Normal 31 2 3 4 4" xfId="39697"/>
    <cellStyle name="Normal 31 2 3 4 5" xfId="39698"/>
    <cellStyle name="Normal 31 2 3 4 6" xfId="39699"/>
    <cellStyle name="Normal 31 2 3 5" xfId="39700"/>
    <cellStyle name="Normal 31 2 3 5 2" xfId="39701"/>
    <cellStyle name="Normal 31 2 3 5 3" xfId="39702"/>
    <cellStyle name="Normal 31 2 3 5 4" xfId="39703"/>
    <cellStyle name="Normal 31 2 3 6" xfId="39704"/>
    <cellStyle name="Normal 31 2 3 7" xfId="39705"/>
    <cellStyle name="Normal 31 2 3 8" xfId="39706"/>
    <cellStyle name="Normal 31 2 3 9" xfId="39707"/>
    <cellStyle name="Normal 31 2 4" xfId="39708"/>
    <cellStyle name="Normal 31 2 4 2" xfId="39709"/>
    <cellStyle name="Normal 31 2 4 2 2" xfId="39710"/>
    <cellStyle name="Normal 31 2 4 2 2 2" xfId="39711"/>
    <cellStyle name="Normal 31 2 4 2 2 2 2" xfId="39712"/>
    <cellStyle name="Normal 31 2 4 2 2 2 3" xfId="39713"/>
    <cellStyle name="Normal 31 2 4 2 2 2 4" xfId="39714"/>
    <cellStyle name="Normal 31 2 4 2 2 3" xfId="39715"/>
    <cellStyle name="Normal 31 2 4 2 2 4" xfId="39716"/>
    <cellStyle name="Normal 31 2 4 2 2 5" xfId="39717"/>
    <cellStyle name="Normal 31 2 4 2 3" xfId="39718"/>
    <cellStyle name="Normal 31 2 4 2 3 2" xfId="39719"/>
    <cellStyle name="Normal 31 2 4 2 3 3" xfId="39720"/>
    <cellStyle name="Normal 31 2 4 2 3 4" xfId="39721"/>
    <cellStyle name="Normal 31 2 4 2 4" xfId="39722"/>
    <cellStyle name="Normal 31 2 4 2 5" xfId="39723"/>
    <cellStyle name="Normal 31 2 4 2 6" xfId="39724"/>
    <cellStyle name="Normal 31 2 4 3" xfId="39725"/>
    <cellStyle name="Normal 31 2 4 3 2" xfId="39726"/>
    <cellStyle name="Normal 31 2 4 3 2 2" xfId="39727"/>
    <cellStyle name="Normal 31 2 4 3 2 3" xfId="39728"/>
    <cellStyle name="Normal 31 2 4 3 2 4" xfId="39729"/>
    <cellStyle name="Normal 31 2 4 3 3" xfId="39730"/>
    <cellStyle name="Normal 31 2 4 3 4" xfId="39731"/>
    <cellStyle name="Normal 31 2 4 3 5" xfId="39732"/>
    <cellStyle name="Normal 31 2 4 3 6" xfId="39733"/>
    <cellStyle name="Normal 31 2 4 4" xfId="39734"/>
    <cellStyle name="Normal 31 2 4 4 2" xfId="39735"/>
    <cellStyle name="Normal 31 2 4 4 3" xfId="39736"/>
    <cellStyle name="Normal 31 2 4 4 4" xfId="39737"/>
    <cellStyle name="Normal 31 2 4 5" xfId="39738"/>
    <cellStyle name="Normal 31 2 4 6" xfId="39739"/>
    <cellStyle name="Normal 31 2 4 7" xfId="39740"/>
    <cellStyle name="Normal 31 2 4 8" xfId="39741"/>
    <cellStyle name="Normal 31 2 5" xfId="39742"/>
    <cellStyle name="Normal 31 2 5 2" xfId="39743"/>
    <cellStyle name="Normal 31 2 5 2 2" xfId="39744"/>
    <cellStyle name="Normal 31 2 5 2 2 2" xfId="39745"/>
    <cellStyle name="Normal 31 2 5 2 2 3" xfId="39746"/>
    <cellStyle name="Normal 31 2 5 2 2 4" xfId="39747"/>
    <cellStyle name="Normal 31 2 5 2 3" xfId="39748"/>
    <cellStyle name="Normal 31 2 5 2 4" xfId="39749"/>
    <cellStyle name="Normal 31 2 5 2 5" xfId="39750"/>
    <cellStyle name="Normal 31 2 5 2 6" xfId="39751"/>
    <cellStyle name="Normal 31 2 5 3" xfId="39752"/>
    <cellStyle name="Normal 31 2 5 3 2" xfId="39753"/>
    <cellStyle name="Normal 31 2 5 3 3" xfId="39754"/>
    <cellStyle name="Normal 31 2 5 3 4" xfId="39755"/>
    <cellStyle name="Normal 31 2 5 4" xfId="39756"/>
    <cellStyle name="Normal 31 2 5 5" xfId="39757"/>
    <cellStyle name="Normal 31 2 5 6" xfId="39758"/>
    <cellStyle name="Normal 31 2 5 7" xfId="39759"/>
    <cellStyle name="Normal 31 2 6" xfId="39760"/>
    <cellStyle name="Normal 31 2 6 2" xfId="39761"/>
    <cellStyle name="Normal 31 2 6 2 2" xfId="39762"/>
    <cellStyle name="Normal 31 2 6 2 2 2" xfId="39763"/>
    <cellStyle name="Normal 31 2 6 2 2 3" xfId="39764"/>
    <cellStyle name="Normal 31 2 6 2 2 4" xfId="39765"/>
    <cellStyle name="Normal 31 2 6 2 3" xfId="39766"/>
    <cellStyle name="Normal 31 2 6 2 4" xfId="39767"/>
    <cellStyle name="Normal 31 2 6 2 5" xfId="39768"/>
    <cellStyle name="Normal 31 2 6 3" xfId="39769"/>
    <cellStyle name="Normal 31 2 6 3 2" xfId="39770"/>
    <cellStyle name="Normal 31 2 6 3 3" xfId="39771"/>
    <cellStyle name="Normal 31 2 6 3 4" xfId="39772"/>
    <cellStyle name="Normal 31 2 6 4" xfId="39773"/>
    <cellStyle name="Normal 31 2 6 5" xfId="39774"/>
    <cellStyle name="Normal 31 2 6 6" xfId="39775"/>
    <cellStyle name="Normal 31 2 7" xfId="39776"/>
    <cellStyle name="Normal 31 2 7 2" xfId="39777"/>
    <cellStyle name="Normal 31 2 7 2 2" xfId="39778"/>
    <cellStyle name="Normal 31 2 7 2 3" xfId="39779"/>
    <cellStyle name="Normal 31 2 7 2 4" xfId="39780"/>
    <cellStyle name="Normal 31 2 7 3" xfId="39781"/>
    <cellStyle name="Normal 31 2 7 4" xfId="39782"/>
    <cellStyle name="Normal 31 2 7 5" xfId="39783"/>
    <cellStyle name="Normal 31 2 7 6" xfId="39784"/>
    <cellStyle name="Normal 31 2 8" xfId="39785"/>
    <cellStyle name="Normal 31 2 8 2" xfId="39786"/>
    <cellStyle name="Normal 31 2 8 3" xfId="39787"/>
    <cellStyle name="Normal 31 2 8 4" xfId="39788"/>
    <cellStyle name="Normal 31 2 9" xfId="39789"/>
    <cellStyle name="Normal 31 3" xfId="39790"/>
    <cellStyle name="Normal 31 3 10" xfId="39791"/>
    <cellStyle name="Normal 31 3 2" xfId="39792"/>
    <cellStyle name="Normal 31 3 2 2" xfId="39793"/>
    <cellStyle name="Normal 31 3 2 2 2" xfId="39794"/>
    <cellStyle name="Normal 31 3 2 2 2 2" xfId="39795"/>
    <cellStyle name="Normal 31 3 2 2 2 2 2" xfId="39796"/>
    <cellStyle name="Normal 31 3 2 2 2 2 3" xfId="39797"/>
    <cellStyle name="Normal 31 3 2 2 2 2 4" xfId="39798"/>
    <cellStyle name="Normal 31 3 2 2 2 3" xfId="39799"/>
    <cellStyle name="Normal 31 3 2 2 2 4" xfId="39800"/>
    <cellStyle name="Normal 31 3 2 2 2 5" xfId="39801"/>
    <cellStyle name="Normal 31 3 2 2 3" xfId="39802"/>
    <cellStyle name="Normal 31 3 2 2 3 2" xfId="39803"/>
    <cellStyle name="Normal 31 3 2 2 3 3" xfId="39804"/>
    <cellStyle name="Normal 31 3 2 2 3 4" xfId="39805"/>
    <cellStyle name="Normal 31 3 2 2 4" xfId="39806"/>
    <cellStyle name="Normal 31 3 2 2 5" xfId="39807"/>
    <cellStyle name="Normal 31 3 2 2 6" xfId="39808"/>
    <cellStyle name="Normal 31 3 2 3" xfId="39809"/>
    <cellStyle name="Normal 31 3 2 3 2" xfId="39810"/>
    <cellStyle name="Normal 31 3 2 3 2 2" xfId="39811"/>
    <cellStyle name="Normal 31 3 2 3 2 3" xfId="39812"/>
    <cellStyle name="Normal 31 3 2 3 2 4" xfId="39813"/>
    <cellStyle name="Normal 31 3 2 3 3" xfId="39814"/>
    <cellStyle name="Normal 31 3 2 3 4" xfId="39815"/>
    <cellStyle name="Normal 31 3 2 3 5" xfId="39816"/>
    <cellStyle name="Normal 31 3 2 3 6" xfId="39817"/>
    <cellStyle name="Normal 31 3 2 4" xfId="39818"/>
    <cellStyle name="Normal 31 3 2 4 2" xfId="39819"/>
    <cellStyle name="Normal 31 3 2 4 3" xfId="39820"/>
    <cellStyle name="Normal 31 3 2 4 4" xfId="39821"/>
    <cellStyle name="Normal 31 3 2 5" xfId="39822"/>
    <cellStyle name="Normal 31 3 2 6" xfId="39823"/>
    <cellStyle name="Normal 31 3 2 7" xfId="39824"/>
    <cellStyle name="Normal 31 3 2 8" xfId="39825"/>
    <cellStyle name="Normal 31 3 3" xfId="39826"/>
    <cellStyle name="Normal 31 3 3 2" xfId="39827"/>
    <cellStyle name="Normal 31 3 3 2 2" xfId="39828"/>
    <cellStyle name="Normal 31 3 3 2 2 2" xfId="39829"/>
    <cellStyle name="Normal 31 3 3 2 2 3" xfId="39830"/>
    <cellStyle name="Normal 31 3 3 2 2 4" xfId="39831"/>
    <cellStyle name="Normal 31 3 3 2 3" xfId="39832"/>
    <cellStyle name="Normal 31 3 3 2 4" xfId="39833"/>
    <cellStyle name="Normal 31 3 3 2 5" xfId="39834"/>
    <cellStyle name="Normal 31 3 3 2 6" xfId="39835"/>
    <cellStyle name="Normal 31 3 3 3" xfId="39836"/>
    <cellStyle name="Normal 31 3 3 3 2" xfId="39837"/>
    <cellStyle name="Normal 31 3 3 3 3" xfId="39838"/>
    <cellStyle name="Normal 31 3 3 3 4" xfId="39839"/>
    <cellStyle name="Normal 31 3 3 4" xfId="39840"/>
    <cellStyle name="Normal 31 3 3 5" xfId="39841"/>
    <cellStyle name="Normal 31 3 3 6" xfId="39842"/>
    <cellStyle name="Normal 31 3 3 7" xfId="39843"/>
    <cellStyle name="Normal 31 3 4" xfId="39844"/>
    <cellStyle name="Normal 31 3 4 2" xfId="39845"/>
    <cellStyle name="Normal 31 3 4 2 2" xfId="39846"/>
    <cellStyle name="Normal 31 3 4 2 2 2" xfId="39847"/>
    <cellStyle name="Normal 31 3 4 2 2 3" xfId="39848"/>
    <cellStyle name="Normal 31 3 4 2 2 4" xfId="39849"/>
    <cellStyle name="Normal 31 3 4 2 3" xfId="39850"/>
    <cellStyle name="Normal 31 3 4 2 4" xfId="39851"/>
    <cellStyle name="Normal 31 3 4 2 5" xfId="39852"/>
    <cellStyle name="Normal 31 3 4 3" xfId="39853"/>
    <cellStyle name="Normal 31 3 4 3 2" xfId="39854"/>
    <cellStyle name="Normal 31 3 4 3 3" xfId="39855"/>
    <cellStyle name="Normal 31 3 4 3 4" xfId="39856"/>
    <cellStyle name="Normal 31 3 4 4" xfId="39857"/>
    <cellStyle name="Normal 31 3 4 5" xfId="39858"/>
    <cellStyle name="Normal 31 3 4 6" xfId="39859"/>
    <cellStyle name="Normal 31 3 5" xfId="39860"/>
    <cellStyle name="Normal 31 3 5 2" xfId="39861"/>
    <cellStyle name="Normal 31 3 5 2 2" xfId="39862"/>
    <cellStyle name="Normal 31 3 5 2 3" xfId="39863"/>
    <cellStyle name="Normal 31 3 5 2 4" xfId="39864"/>
    <cellStyle name="Normal 31 3 5 3" xfId="39865"/>
    <cellStyle name="Normal 31 3 5 4" xfId="39866"/>
    <cellStyle name="Normal 31 3 5 5" xfId="39867"/>
    <cellStyle name="Normal 31 3 5 6" xfId="39868"/>
    <cellStyle name="Normal 31 3 6" xfId="39869"/>
    <cellStyle name="Normal 31 3 6 2" xfId="39870"/>
    <cellStyle name="Normal 31 3 6 3" xfId="39871"/>
    <cellStyle name="Normal 31 3 6 4" xfId="39872"/>
    <cellStyle name="Normal 31 3 7" xfId="39873"/>
    <cellStyle name="Normal 31 3 8" xfId="39874"/>
    <cellStyle name="Normal 31 3 9" xfId="39875"/>
    <cellStyle name="Normal 31 4" xfId="39876"/>
    <cellStyle name="Normal 31 4 2" xfId="39877"/>
    <cellStyle name="Normal 31 4 2 2" xfId="39878"/>
    <cellStyle name="Normal 31 4 2 2 2" xfId="39879"/>
    <cellStyle name="Normal 31 4 2 2 2 2" xfId="39880"/>
    <cellStyle name="Normal 31 4 2 2 2 2 2" xfId="39881"/>
    <cellStyle name="Normal 31 4 2 2 2 2 3" xfId="39882"/>
    <cellStyle name="Normal 31 4 2 2 2 2 4" xfId="39883"/>
    <cellStyle name="Normal 31 4 2 2 2 3" xfId="39884"/>
    <cellStyle name="Normal 31 4 2 2 2 4" xfId="39885"/>
    <cellStyle name="Normal 31 4 2 2 2 5" xfId="39886"/>
    <cellStyle name="Normal 31 4 2 2 3" xfId="39887"/>
    <cellStyle name="Normal 31 4 2 2 3 2" xfId="39888"/>
    <cellStyle name="Normal 31 4 2 2 3 3" xfId="39889"/>
    <cellStyle name="Normal 31 4 2 2 3 4" xfId="39890"/>
    <cellStyle name="Normal 31 4 2 2 4" xfId="39891"/>
    <cellStyle name="Normal 31 4 2 2 5" xfId="39892"/>
    <cellStyle name="Normal 31 4 2 2 6" xfId="39893"/>
    <cellStyle name="Normal 31 4 2 3" xfId="39894"/>
    <cellStyle name="Normal 31 4 2 3 2" xfId="39895"/>
    <cellStyle name="Normal 31 4 2 3 2 2" xfId="39896"/>
    <cellStyle name="Normal 31 4 2 3 2 3" xfId="39897"/>
    <cellStyle name="Normal 31 4 2 3 2 4" xfId="39898"/>
    <cellStyle name="Normal 31 4 2 3 3" xfId="39899"/>
    <cellStyle name="Normal 31 4 2 3 4" xfId="39900"/>
    <cellStyle name="Normal 31 4 2 3 5" xfId="39901"/>
    <cellStyle name="Normal 31 4 2 3 6" xfId="39902"/>
    <cellStyle name="Normal 31 4 2 4" xfId="39903"/>
    <cellStyle name="Normal 31 4 2 4 2" xfId="39904"/>
    <cellStyle name="Normal 31 4 2 4 3" xfId="39905"/>
    <cellStyle name="Normal 31 4 2 4 4" xfId="39906"/>
    <cellStyle name="Normal 31 4 2 5" xfId="39907"/>
    <cellStyle name="Normal 31 4 2 6" xfId="39908"/>
    <cellStyle name="Normal 31 4 2 7" xfId="39909"/>
    <cellStyle name="Normal 31 4 2 8" xfId="39910"/>
    <cellStyle name="Normal 31 4 3" xfId="39911"/>
    <cellStyle name="Normal 31 4 3 2" xfId="39912"/>
    <cellStyle name="Normal 31 4 3 2 2" xfId="39913"/>
    <cellStyle name="Normal 31 4 3 2 2 2" xfId="39914"/>
    <cellStyle name="Normal 31 4 3 2 2 3" xfId="39915"/>
    <cellStyle name="Normal 31 4 3 2 2 4" xfId="39916"/>
    <cellStyle name="Normal 31 4 3 2 3" xfId="39917"/>
    <cellStyle name="Normal 31 4 3 2 4" xfId="39918"/>
    <cellStyle name="Normal 31 4 3 2 5" xfId="39919"/>
    <cellStyle name="Normal 31 4 3 3" xfId="39920"/>
    <cellStyle name="Normal 31 4 3 3 2" xfId="39921"/>
    <cellStyle name="Normal 31 4 3 3 3" xfId="39922"/>
    <cellStyle name="Normal 31 4 3 3 4" xfId="39923"/>
    <cellStyle name="Normal 31 4 3 4" xfId="39924"/>
    <cellStyle name="Normal 31 4 3 5" xfId="39925"/>
    <cellStyle name="Normal 31 4 3 6" xfId="39926"/>
    <cellStyle name="Normal 31 4 4" xfId="39927"/>
    <cellStyle name="Normal 31 4 4 2" xfId="39928"/>
    <cellStyle name="Normal 31 4 4 2 2" xfId="39929"/>
    <cellStyle name="Normal 31 4 4 2 3" xfId="39930"/>
    <cellStyle name="Normal 31 4 4 2 4" xfId="39931"/>
    <cellStyle name="Normal 31 4 4 3" xfId="39932"/>
    <cellStyle name="Normal 31 4 4 4" xfId="39933"/>
    <cellStyle name="Normal 31 4 4 5" xfId="39934"/>
    <cellStyle name="Normal 31 4 4 6" xfId="39935"/>
    <cellStyle name="Normal 31 4 5" xfId="39936"/>
    <cellStyle name="Normal 31 4 5 2" xfId="39937"/>
    <cellStyle name="Normal 31 4 5 3" xfId="39938"/>
    <cellStyle name="Normal 31 4 5 4" xfId="39939"/>
    <cellStyle name="Normal 31 4 6" xfId="39940"/>
    <cellStyle name="Normal 31 4 7" xfId="39941"/>
    <cellStyle name="Normal 31 4 8" xfId="39942"/>
    <cellStyle name="Normal 31 4 9" xfId="39943"/>
    <cellStyle name="Normal 31 5" xfId="39944"/>
    <cellStyle name="Normal 31 5 2" xfId="39945"/>
    <cellStyle name="Normal 31 5 2 2" xfId="39946"/>
    <cellStyle name="Normal 31 5 2 2 2" xfId="39947"/>
    <cellStyle name="Normal 31 5 2 2 3" xfId="39948"/>
    <cellStyle name="Normal 31 5 2 2 4" xfId="39949"/>
    <cellStyle name="Normal 31 5 2 3" xfId="39950"/>
    <cellStyle name="Normal 31 5 2 4" xfId="39951"/>
    <cellStyle name="Normal 31 5 2 5" xfId="39952"/>
    <cellStyle name="Normal 31 5 2 6" xfId="39953"/>
    <cellStyle name="Normal 31 5 3" xfId="39954"/>
    <cellStyle name="Normal 31 5 3 2" xfId="39955"/>
    <cellStyle name="Normal 31 5 3 3" xfId="39956"/>
    <cellStyle name="Normal 31 5 3 4" xfId="39957"/>
    <cellStyle name="Normal 31 5 4" xfId="39958"/>
    <cellStyle name="Normal 31 5 5" xfId="39959"/>
    <cellStyle name="Normal 31 5 6" xfId="39960"/>
    <cellStyle name="Normal 31 5 7" xfId="39961"/>
    <cellStyle name="Normal 310" xfId="62884"/>
    <cellStyle name="Normal 311" xfId="62885"/>
    <cellStyle name="Normal 312" xfId="62886"/>
    <cellStyle name="Normal 313" xfId="62887"/>
    <cellStyle name="Normal 314" xfId="62888"/>
    <cellStyle name="Normal 315" xfId="62889"/>
    <cellStyle name="Normal 316" xfId="62890"/>
    <cellStyle name="Normal 317" xfId="62891"/>
    <cellStyle name="Normal 318" xfId="62892"/>
    <cellStyle name="Normal 319" xfId="62893"/>
    <cellStyle name="Normal 32" xfId="39962"/>
    <cellStyle name="Normal 32 2" xfId="39963"/>
    <cellStyle name="Normal 32 2 10" xfId="39964"/>
    <cellStyle name="Normal 32 2 11" xfId="39965"/>
    <cellStyle name="Normal 32 2 12" xfId="39966"/>
    <cellStyle name="Normal 32 2 2" xfId="39967"/>
    <cellStyle name="Normal 32 2 2 10" xfId="39968"/>
    <cellStyle name="Normal 32 2 2 2" xfId="39969"/>
    <cellStyle name="Normal 32 2 2 2 2" xfId="39970"/>
    <cellStyle name="Normal 32 2 2 2 2 2" xfId="39971"/>
    <cellStyle name="Normal 32 2 2 2 2 2 2" xfId="39972"/>
    <cellStyle name="Normal 32 2 2 2 2 2 2 2" xfId="39973"/>
    <cellStyle name="Normal 32 2 2 2 2 2 2 3" xfId="39974"/>
    <cellStyle name="Normal 32 2 2 2 2 2 2 4" xfId="39975"/>
    <cellStyle name="Normal 32 2 2 2 2 2 3" xfId="39976"/>
    <cellStyle name="Normal 32 2 2 2 2 2 4" xfId="39977"/>
    <cellStyle name="Normal 32 2 2 2 2 2 5" xfId="39978"/>
    <cellStyle name="Normal 32 2 2 2 2 3" xfId="39979"/>
    <cellStyle name="Normal 32 2 2 2 2 3 2" xfId="39980"/>
    <cellStyle name="Normal 32 2 2 2 2 3 3" xfId="39981"/>
    <cellStyle name="Normal 32 2 2 2 2 3 4" xfId="39982"/>
    <cellStyle name="Normal 32 2 2 2 2 4" xfId="39983"/>
    <cellStyle name="Normal 32 2 2 2 2 5" xfId="39984"/>
    <cellStyle name="Normal 32 2 2 2 2 6" xfId="39985"/>
    <cellStyle name="Normal 32 2 2 2 3" xfId="39986"/>
    <cellStyle name="Normal 32 2 2 2 3 2" xfId="39987"/>
    <cellStyle name="Normal 32 2 2 2 3 2 2" xfId="39988"/>
    <cellStyle name="Normal 32 2 2 2 3 2 3" xfId="39989"/>
    <cellStyle name="Normal 32 2 2 2 3 2 4" xfId="39990"/>
    <cellStyle name="Normal 32 2 2 2 3 3" xfId="39991"/>
    <cellStyle name="Normal 32 2 2 2 3 4" xfId="39992"/>
    <cellStyle name="Normal 32 2 2 2 3 5" xfId="39993"/>
    <cellStyle name="Normal 32 2 2 2 3 6" xfId="39994"/>
    <cellStyle name="Normal 32 2 2 2 4" xfId="39995"/>
    <cellStyle name="Normal 32 2 2 2 4 2" xfId="39996"/>
    <cellStyle name="Normal 32 2 2 2 4 3" xfId="39997"/>
    <cellStyle name="Normal 32 2 2 2 4 4" xfId="39998"/>
    <cellStyle name="Normal 32 2 2 2 5" xfId="39999"/>
    <cellStyle name="Normal 32 2 2 2 6" xfId="40000"/>
    <cellStyle name="Normal 32 2 2 2 7" xfId="40001"/>
    <cellStyle name="Normal 32 2 2 2 8" xfId="40002"/>
    <cellStyle name="Normal 32 2 2 3" xfId="40003"/>
    <cellStyle name="Normal 32 2 2 3 2" xfId="40004"/>
    <cellStyle name="Normal 32 2 2 3 2 2" xfId="40005"/>
    <cellStyle name="Normal 32 2 2 3 2 2 2" xfId="40006"/>
    <cellStyle name="Normal 32 2 2 3 2 2 3" xfId="40007"/>
    <cellStyle name="Normal 32 2 2 3 2 2 4" xfId="40008"/>
    <cellStyle name="Normal 32 2 2 3 2 3" xfId="40009"/>
    <cellStyle name="Normal 32 2 2 3 2 4" xfId="40010"/>
    <cellStyle name="Normal 32 2 2 3 2 5" xfId="40011"/>
    <cellStyle name="Normal 32 2 2 3 2 6" xfId="40012"/>
    <cellStyle name="Normal 32 2 2 3 3" xfId="40013"/>
    <cellStyle name="Normal 32 2 2 3 3 2" xfId="40014"/>
    <cellStyle name="Normal 32 2 2 3 3 3" xfId="40015"/>
    <cellStyle name="Normal 32 2 2 3 3 4" xfId="40016"/>
    <cellStyle name="Normal 32 2 2 3 4" xfId="40017"/>
    <cellStyle name="Normal 32 2 2 3 5" xfId="40018"/>
    <cellStyle name="Normal 32 2 2 3 6" xfId="40019"/>
    <cellStyle name="Normal 32 2 2 3 7" xfId="40020"/>
    <cellStyle name="Normal 32 2 2 4" xfId="40021"/>
    <cellStyle name="Normal 32 2 2 4 2" xfId="40022"/>
    <cellStyle name="Normal 32 2 2 4 2 2" xfId="40023"/>
    <cellStyle name="Normal 32 2 2 4 2 2 2" xfId="40024"/>
    <cellStyle name="Normal 32 2 2 4 2 2 3" xfId="40025"/>
    <cellStyle name="Normal 32 2 2 4 2 2 4" xfId="40026"/>
    <cellStyle name="Normal 32 2 2 4 2 3" xfId="40027"/>
    <cellStyle name="Normal 32 2 2 4 2 4" xfId="40028"/>
    <cellStyle name="Normal 32 2 2 4 2 5" xfId="40029"/>
    <cellStyle name="Normal 32 2 2 4 3" xfId="40030"/>
    <cellStyle name="Normal 32 2 2 4 3 2" xfId="40031"/>
    <cellStyle name="Normal 32 2 2 4 3 3" xfId="40032"/>
    <cellStyle name="Normal 32 2 2 4 3 4" xfId="40033"/>
    <cellStyle name="Normal 32 2 2 4 4" xfId="40034"/>
    <cellStyle name="Normal 32 2 2 4 5" xfId="40035"/>
    <cellStyle name="Normal 32 2 2 4 6" xfId="40036"/>
    <cellStyle name="Normal 32 2 2 5" xfId="40037"/>
    <cellStyle name="Normal 32 2 2 5 2" xfId="40038"/>
    <cellStyle name="Normal 32 2 2 5 2 2" xfId="40039"/>
    <cellStyle name="Normal 32 2 2 5 2 3" xfId="40040"/>
    <cellStyle name="Normal 32 2 2 5 2 4" xfId="40041"/>
    <cellStyle name="Normal 32 2 2 5 3" xfId="40042"/>
    <cellStyle name="Normal 32 2 2 5 4" xfId="40043"/>
    <cellStyle name="Normal 32 2 2 5 5" xfId="40044"/>
    <cellStyle name="Normal 32 2 2 5 6" xfId="40045"/>
    <cellStyle name="Normal 32 2 2 6" xfId="40046"/>
    <cellStyle name="Normal 32 2 2 6 2" xfId="40047"/>
    <cellStyle name="Normal 32 2 2 6 3" xfId="40048"/>
    <cellStyle name="Normal 32 2 2 6 4" xfId="40049"/>
    <cellStyle name="Normal 32 2 2 7" xfId="40050"/>
    <cellStyle name="Normal 32 2 2 8" xfId="40051"/>
    <cellStyle name="Normal 32 2 2 9" xfId="40052"/>
    <cellStyle name="Normal 32 2 3" xfId="40053"/>
    <cellStyle name="Normal 32 2 3 2" xfId="40054"/>
    <cellStyle name="Normal 32 2 3 2 2" xfId="40055"/>
    <cellStyle name="Normal 32 2 3 2 2 2" xfId="40056"/>
    <cellStyle name="Normal 32 2 3 2 2 2 2" xfId="40057"/>
    <cellStyle name="Normal 32 2 3 2 2 2 2 2" xfId="40058"/>
    <cellStyle name="Normal 32 2 3 2 2 2 2 3" xfId="40059"/>
    <cellStyle name="Normal 32 2 3 2 2 2 2 4" xfId="40060"/>
    <cellStyle name="Normal 32 2 3 2 2 2 3" xfId="40061"/>
    <cellStyle name="Normal 32 2 3 2 2 2 4" xfId="40062"/>
    <cellStyle name="Normal 32 2 3 2 2 2 5" xfId="40063"/>
    <cellStyle name="Normal 32 2 3 2 2 3" xfId="40064"/>
    <cellStyle name="Normal 32 2 3 2 2 3 2" xfId="40065"/>
    <cellStyle name="Normal 32 2 3 2 2 3 3" xfId="40066"/>
    <cellStyle name="Normal 32 2 3 2 2 3 4" xfId="40067"/>
    <cellStyle name="Normal 32 2 3 2 2 4" xfId="40068"/>
    <cellStyle name="Normal 32 2 3 2 2 5" xfId="40069"/>
    <cellStyle name="Normal 32 2 3 2 2 6" xfId="40070"/>
    <cellStyle name="Normal 32 2 3 2 3" xfId="40071"/>
    <cellStyle name="Normal 32 2 3 2 3 2" xfId="40072"/>
    <cellStyle name="Normal 32 2 3 2 3 2 2" xfId="40073"/>
    <cellStyle name="Normal 32 2 3 2 3 2 3" xfId="40074"/>
    <cellStyle name="Normal 32 2 3 2 3 2 4" xfId="40075"/>
    <cellStyle name="Normal 32 2 3 2 3 3" xfId="40076"/>
    <cellStyle name="Normal 32 2 3 2 3 4" xfId="40077"/>
    <cellStyle name="Normal 32 2 3 2 3 5" xfId="40078"/>
    <cellStyle name="Normal 32 2 3 2 3 6" xfId="40079"/>
    <cellStyle name="Normal 32 2 3 2 4" xfId="40080"/>
    <cellStyle name="Normal 32 2 3 2 4 2" xfId="40081"/>
    <cellStyle name="Normal 32 2 3 2 4 3" xfId="40082"/>
    <cellStyle name="Normal 32 2 3 2 4 4" xfId="40083"/>
    <cellStyle name="Normal 32 2 3 2 5" xfId="40084"/>
    <cellStyle name="Normal 32 2 3 2 6" xfId="40085"/>
    <cellStyle name="Normal 32 2 3 2 7" xfId="40086"/>
    <cellStyle name="Normal 32 2 3 2 8" xfId="40087"/>
    <cellStyle name="Normal 32 2 3 3" xfId="40088"/>
    <cellStyle name="Normal 32 2 3 3 2" xfId="40089"/>
    <cellStyle name="Normal 32 2 3 3 2 2" xfId="40090"/>
    <cellStyle name="Normal 32 2 3 3 2 2 2" xfId="40091"/>
    <cellStyle name="Normal 32 2 3 3 2 2 3" xfId="40092"/>
    <cellStyle name="Normal 32 2 3 3 2 2 4" xfId="40093"/>
    <cellStyle name="Normal 32 2 3 3 2 3" xfId="40094"/>
    <cellStyle name="Normal 32 2 3 3 2 4" xfId="40095"/>
    <cellStyle name="Normal 32 2 3 3 2 5" xfId="40096"/>
    <cellStyle name="Normal 32 2 3 3 3" xfId="40097"/>
    <cellStyle name="Normal 32 2 3 3 3 2" xfId="40098"/>
    <cellStyle name="Normal 32 2 3 3 3 3" xfId="40099"/>
    <cellStyle name="Normal 32 2 3 3 3 4" xfId="40100"/>
    <cellStyle name="Normal 32 2 3 3 4" xfId="40101"/>
    <cellStyle name="Normal 32 2 3 3 5" xfId="40102"/>
    <cellStyle name="Normal 32 2 3 3 6" xfId="40103"/>
    <cellStyle name="Normal 32 2 3 4" xfId="40104"/>
    <cellStyle name="Normal 32 2 3 4 2" xfId="40105"/>
    <cellStyle name="Normal 32 2 3 4 2 2" xfId="40106"/>
    <cellStyle name="Normal 32 2 3 4 2 3" xfId="40107"/>
    <cellStyle name="Normal 32 2 3 4 2 4" xfId="40108"/>
    <cellStyle name="Normal 32 2 3 4 3" xfId="40109"/>
    <cellStyle name="Normal 32 2 3 4 4" xfId="40110"/>
    <cellStyle name="Normal 32 2 3 4 5" xfId="40111"/>
    <cellStyle name="Normal 32 2 3 4 6" xfId="40112"/>
    <cellStyle name="Normal 32 2 3 5" xfId="40113"/>
    <cellStyle name="Normal 32 2 3 5 2" xfId="40114"/>
    <cellStyle name="Normal 32 2 3 5 3" xfId="40115"/>
    <cellStyle name="Normal 32 2 3 5 4" xfId="40116"/>
    <cellStyle name="Normal 32 2 3 6" xfId="40117"/>
    <cellStyle name="Normal 32 2 3 7" xfId="40118"/>
    <cellStyle name="Normal 32 2 3 8" xfId="40119"/>
    <cellStyle name="Normal 32 2 3 9" xfId="40120"/>
    <cellStyle name="Normal 32 2 4" xfId="40121"/>
    <cellStyle name="Normal 32 2 4 2" xfId="40122"/>
    <cellStyle name="Normal 32 2 4 2 2" xfId="40123"/>
    <cellStyle name="Normal 32 2 4 2 2 2" xfId="40124"/>
    <cellStyle name="Normal 32 2 4 2 2 2 2" xfId="40125"/>
    <cellStyle name="Normal 32 2 4 2 2 2 3" xfId="40126"/>
    <cellStyle name="Normal 32 2 4 2 2 2 4" xfId="40127"/>
    <cellStyle name="Normal 32 2 4 2 2 3" xfId="40128"/>
    <cellStyle name="Normal 32 2 4 2 2 4" xfId="40129"/>
    <cellStyle name="Normal 32 2 4 2 2 5" xfId="40130"/>
    <cellStyle name="Normal 32 2 4 2 3" xfId="40131"/>
    <cellStyle name="Normal 32 2 4 2 3 2" xfId="40132"/>
    <cellStyle name="Normal 32 2 4 2 3 3" xfId="40133"/>
    <cellStyle name="Normal 32 2 4 2 3 4" xfId="40134"/>
    <cellStyle name="Normal 32 2 4 2 4" xfId="40135"/>
    <cellStyle name="Normal 32 2 4 2 5" xfId="40136"/>
    <cellStyle name="Normal 32 2 4 2 6" xfId="40137"/>
    <cellStyle name="Normal 32 2 4 3" xfId="40138"/>
    <cellStyle name="Normal 32 2 4 3 2" xfId="40139"/>
    <cellStyle name="Normal 32 2 4 3 2 2" xfId="40140"/>
    <cellStyle name="Normal 32 2 4 3 2 3" xfId="40141"/>
    <cellStyle name="Normal 32 2 4 3 2 4" xfId="40142"/>
    <cellStyle name="Normal 32 2 4 3 3" xfId="40143"/>
    <cellStyle name="Normal 32 2 4 3 4" xfId="40144"/>
    <cellStyle name="Normal 32 2 4 3 5" xfId="40145"/>
    <cellStyle name="Normal 32 2 4 3 6" xfId="40146"/>
    <cellStyle name="Normal 32 2 4 4" xfId="40147"/>
    <cellStyle name="Normal 32 2 4 4 2" xfId="40148"/>
    <cellStyle name="Normal 32 2 4 4 3" xfId="40149"/>
    <cellStyle name="Normal 32 2 4 4 4" xfId="40150"/>
    <cellStyle name="Normal 32 2 4 5" xfId="40151"/>
    <cellStyle name="Normal 32 2 4 6" xfId="40152"/>
    <cellStyle name="Normal 32 2 4 7" xfId="40153"/>
    <cellStyle name="Normal 32 2 4 8" xfId="40154"/>
    <cellStyle name="Normal 32 2 5" xfId="40155"/>
    <cellStyle name="Normal 32 2 5 2" xfId="40156"/>
    <cellStyle name="Normal 32 2 5 2 2" xfId="40157"/>
    <cellStyle name="Normal 32 2 5 2 2 2" xfId="40158"/>
    <cellStyle name="Normal 32 2 5 2 2 3" xfId="40159"/>
    <cellStyle name="Normal 32 2 5 2 2 4" xfId="40160"/>
    <cellStyle name="Normal 32 2 5 2 3" xfId="40161"/>
    <cellStyle name="Normal 32 2 5 2 4" xfId="40162"/>
    <cellStyle name="Normal 32 2 5 2 5" xfId="40163"/>
    <cellStyle name="Normal 32 2 5 2 6" xfId="40164"/>
    <cellStyle name="Normal 32 2 5 3" xfId="40165"/>
    <cellStyle name="Normal 32 2 5 3 2" xfId="40166"/>
    <cellStyle name="Normal 32 2 5 3 3" xfId="40167"/>
    <cellStyle name="Normal 32 2 5 3 4" xfId="40168"/>
    <cellStyle name="Normal 32 2 5 4" xfId="40169"/>
    <cellStyle name="Normal 32 2 5 5" xfId="40170"/>
    <cellStyle name="Normal 32 2 5 6" xfId="40171"/>
    <cellStyle name="Normal 32 2 5 7" xfId="40172"/>
    <cellStyle name="Normal 32 2 6" xfId="40173"/>
    <cellStyle name="Normal 32 2 6 2" xfId="40174"/>
    <cellStyle name="Normal 32 2 6 2 2" xfId="40175"/>
    <cellStyle name="Normal 32 2 6 2 2 2" xfId="40176"/>
    <cellStyle name="Normal 32 2 6 2 2 3" xfId="40177"/>
    <cellStyle name="Normal 32 2 6 2 2 4" xfId="40178"/>
    <cellStyle name="Normal 32 2 6 2 3" xfId="40179"/>
    <cellStyle name="Normal 32 2 6 2 4" xfId="40180"/>
    <cellStyle name="Normal 32 2 6 2 5" xfId="40181"/>
    <cellStyle name="Normal 32 2 6 3" xfId="40182"/>
    <cellStyle name="Normal 32 2 6 3 2" xfId="40183"/>
    <cellStyle name="Normal 32 2 6 3 3" xfId="40184"/>
    <cellStyle name="Normal 32 2 6 3 4" xfId="40185"/>
    <cellStyle name="Normal 32 2 6 4" xfId="40186"/>
    <cellStyle name="Normal 32 2 6 5" xfId="40187"/>
    <cellStyle name="Normal 32 2 6 6" xfId="40188"/>
    <cellStyle name="Normal 32 2 7" xfId="40189"/>
    <cellStyle name="Normal 32 2 7 2" xfId="40190"/>
    <cellStyle name="Normal 32 2 7 2 2" xfId="40191"/>
    <cellStyle name="Normal 32 2 7 2 3" xfId="40192"/>
    <cellStyle name="Normal 32 2 7 2 4" xfId="40193"/>
    <cellStyle name="Normal 32 2 7 3" xfId="40194"/>
    <cellStyle name="Normal 32 2 7 4" xfId="40195"/>
    <cellStyle name="Normal 32 2 7 5" xfId="40196"/>
    <cellStyle name="Normal 32 2 7 6" xfId="40197"/>
    <cellStyle name="Normal 32 2 8" xfId="40198"/>
    <cellStyle name="Normal 32 2 8 2" xfId="40199"/>
    <cellStyle name="Normal 32 2 8 3" xfId="40200"/>
    <cellStyle name="Normal 32 2 8 4" xfId="40201"/>
    <cellStyle name="Normal 32 2 9" xfId="40202"/>
    <cellStyle name="Normal 32 3" xfId="40203"/>
    <cellStyle name="Normal 32 3 10" xfId="40204"/>
    <cellStyle name="Normal 32 3 2" xfId="40205"/>
    <cellStyle name="Normal 32 3 2 2" xfId="40206"/>
    <cellStyle name="Normal 32 3 2 2 2" xfId="40207"/>
    <cellStyle name="Normal 32 3 2 2 2 2" xfId="40208"/>
    <cellStyle name="Normal 32 3 2 2 2 2 2" xfId="40209"/>
    <cellStyle name="Normal 32 3 2 2 2 2 3" xfId="40210"/>
    <cellStyle name="Normal 32 3 2 2 2 2 4" xfId="40211"/>
    <cellStyle name="Normal 32 3 2 2 2 3" xfId="40212"/>
    <cellStyle name="Normal 32 3 2 2 2 4" xfId="40213"/>
    <cellStyle name="Normal 32 3 2 2 2 5" xfId="40214"/>
    <cellStyle name="Normal 32 3 2 2 3" xfId="40215"/>
    <cellStyle name="Normal 32 3 2 2 3 2" xfId="40216"/>
    <cellStyle name="Normal 32 3 2 2 3 3" xfId="40217"/>
    <cellStyle name="Normal 32 3 2 2 3 4" xfId="40218"/>
    <cellStyle name="Normal 32 3 2 2 4" xfId="40219"/>
    <cellStyle name="Normal 32 3 2 2 5" xfId="40220"/>
    <cellStyle name="Normal 32 3 2 2 6" xfId="40221"/>
    <cellStyle name="Normal 32 3 2 3" xfId="40222"/>
    <cellStyle name="Normal 32 3 2 3 2" xfId="40223"/>
    <cellStyle name="Normal 32 3 2 3 2 2" xfId="40224"/>
    <cellStyle name="Normal 32 3 2 3 2 3" xfId="40225"/>
    <cellStyle name="Normal 32 3 2 3 2 4" xfId="40226"/>
    <cellStyle name="Normal 32 3 2 3 3" xfId="40227"/>
    <cellStyle name="Normal 32 3 2 3 4" xfId="40228"/>
    <cellStyle name="Normal 32 3 2 3 5" xfId="40229"/>
    <cellStyle name="Normal 32 3 2 3 6" xfId="40230"/>
    <cellStyle name="Normal 32 3 2 4" xfId="40231"/>
    <cellStyle name="Normal 32 3 2 4 2" xfId="40232"/>
    <cellStyle name="Normal 32 3 2 4 3" xfId="40233"/>
    <cellStyle name="Normal 32 3 2 4 4" xfId="40234"/>
    <cellStyle name="Normal 32 3 2 5" xfId="40235"/>
    <cellStyle name="Normal 32 3 2 6" xfId="40236"/>
    <cellStyle name="Normal 32 3 2 7" xfId="40237"/>
    <cellStyle name="Normal 32 3 2 8" xfId="40238"/>
    <cellStyle name="Normal 32 3 3" xfId="40239"/>
    <cellStyle name="Normal 32 3 3 2" xfId="40240"/>
    <cellStyle name="Normal 32 3 3 2 2" xfId="40241"/>
    <cellStyle name="Normal 32 3 3 2 2 2" xfId="40242"/>
    <cellStyle name="Normal 32 3 3 2 2 3" xfId="40243"/>
    <cellStyle name="Normal 32 3 3 2 2 4" xfId="40244"/>
    <cellStyle name="Normal 32 3 3 2 3" xfId="40245"/>
    <cellStyle name="Normal 32 3 3 2 4" xfId="40246"/>
    <cellStyle name="Normal 32 3 3 2 5" xfId="40247"/>
    <cellStyle name="Normal 32 3 3 2 6" xfId="40248"/>
    <cellStyle name="Normal 32 3 3 3" xfId="40249"/>
    <cellStyle name="Normal 32 3 3 3 2" xfId="40250"/>
    <cellStyle name="Normal 32 3 3 3 3" xfId="40251"/>
    <cellStyle name="Normal 32 3 3 3 4" xfId="40252"/>
    <cellStyle name="Normal 32 3 3 4" xfId="40253"/>
    <cellStyle name="Normal 32 3 3 5" xfId="40254"/>
    <cellStyle name="Normal 32 3 3 6" xfId="40255"/>
    <cellStyle name="Normal 32 3 3 7" xfId="40256"/>
    <cellStyle name="Normal 32 3 4" xfId="40257"/>
    <cellStyle name="Normal 32 3 4 2" xfId="40258"/>
    <cellStyle name="Normal 32 3 4 2 2" xfId="40259"/>
    <cellStyle name="Normal 32 3 4 2 2 2" xfId="40260"/>
    <cellStyle name="Normal 32 3 4 2 2 3" xfId="40261"/>
    <cellStyle name="Normal 32 3 4 2 2 4" xfId="40262"/>
    <cellStyle name="Normal 32 3 4 2 3" xfId="40263"/>
    <cellStyle name="Normal 32 3 4 2 4" xfId="40264"/>
    <cellStyle name="Normal 32 3 4 2 5" xfId="40265"/>
    <cellStyle name="Normal 32 3 4 3" xfId="40266"/>
    <cellStyle name="Normal 32 3 4 3 2" xfId="40267"/>
    <cellStyle name="Normal 32 3 4 3 3" xfId="40268"/>
    <cellStyle name="Normal 32 3 4 3 4" xfId="40269"/>
    <cellStyle name="Normal 32 3 4 4" xfId="40270"/>
    <cellStyle name="Normal 32 3 4 5" xfId="40271"/>
    <cellStyle name="Normal 32 3 4 6" xfId="40272"/>
    <cellStyle name="Normal 32 3 5" xfId="40273"/>
    <cellStyle name="Normal 32 3 5 2" xfId="40274"/>
    <cellStyle name="Normal 32 3 5 2 2" xfId="40275"/>
    <cellStyle name="Normal 32 3 5 2 3" xfId="40276"/>
    <cellStyle name="Normal 32 3 5 2 4" xfId="40277"/>
    <cellStyle name="Normal 32 3 5 3" xfId="40278"/>
    <cellStyle name="Normal 32 3 5 4" xfId="40279"/>
    <cellStyle name="Normal 32 3 5 5" xfId="40280"/>
    <cellStyle name="Normal 32 3 5 6" xfId="40281"/>
    <cellStyle name="Normal 32 3 6" xfId="40282"/>
    <cellStyle name="Normal 32 3 6 2" xfId="40283"/>
    <cellStyle name="Normal 32 3 6 3" xfId="40284"/>
    <cellStyle name="Normal 32 3 6 4" xfId="40285"/>
    <cellStyle name="Normal 32 3 7" xfId="40286"/>
    <cellStyle name="Normal 32 3 8" xfId="40287"/>
    <cellStyle name="Normal 32 3 9" xfId="40288"/>
    <cellStyle name="Normal 32 4" xfId="40289"/>
    <cellStyle name="Normal 32 4 2" xfId="40290"/>
    <cellStyle name="Normal 32 4 2 2" xfId="40291"/>
    <cellStyle name="Normal 32 4 2 2 2" xfId="40292"/>
    <cellStyle name="Normal 32 4 2 2 2 2" xfId="40293"/>
    <cellStyle name="Normal 32 4 2 2 2 2 2" xfId="40294"/>
    <cellStyle name="Normal 32 4 2 2 2 2 3" xfId="40295"/>
    <cellStyle name="Normal 32 4 2 2 2 2 4" xfId="40296"/>
    <cellStyle name="Normal 32 4 2 2 2 3" xfId="40297"/>
    <cellStyle name="Normal 32 4 2 2 2 4" xfId="40298"/>
    <cellStyle name="Normal 32 4 2 2 2 5" xfId="40299"/>
    <cellStyle name="Normal 32 4 2 2 3" xfId="40300"/>
    <cellStyle name="Normal 32 4 2 2 3 2" xfId="40301"/>
    <cellStyle name="Normal 32 4 2 2 3 3" xfId="40302"/>
    <cellStyle name="Normal 32 4 2 2 3 4" xfId="40303"/>
    <cellStyle name="Normal 32 4 2 2 4" xfId="40304"/>
    <cellStyle name="Normal 32 4 2 2 5" xfId="40305"/>
    <cellStyle name="Normal 32 4 2 2 6" xfId="40306"/>
    <cellStyle name="Normal 32 4 2 3" xfId="40307"/>
    <cellStyle name="Normal 32 4 2 3 2" xfId="40308"/>
    <cellStyle name="Normal 32 4 2 3 2 2" xfId="40309"/>
    <cellStyle name="Normal 32 4 2 3 2 3" xfId="40310"/>
    <cellStyle name="Normal 32 4 2 3 2 4" xfId="40311"/>
    <cellStyle name="Normal 32 4 2 3 3" xfId="40312"/>
    <cellStyle name="Normal 32 4 2 3 4" xfId="40313"/>
    <cellStyle name="Normal 32 4 2 3 5" xfId="40314"/>
    <cellStyle name="Normal 32 4 2 3 6" xfId="40315"/>
    <cellStyle name="Normal 32 4 2 4" xfId="40316"/>
    <cellStyle name="Normal 32 4 2 4 2" xfId="40317"/>
    <cellStyle name="Normal 32 4 2 4 3" xfId="40318"/>
    <cellStyle name="Normal 32 4 2 4 4" xfId="40319"/>
    <cellStyle name="Normal 32 4 2 5" xfId="40320"/>
    <cellStyle name="Normal 32 4 2 6" xfId="40321"/>
    <cellStyle name="Normal 32 4 2 7" xfId="40322"/>
    <cellStyle name="Normal 32 4 2 8" xfId="40323"/>
    <cellStyle name="Normal 32 4 3" xfId="40324"/>
    <cellStyle name="Normal 32 4 3 2" xfId="40325"/>
    <cellStyle name="Normal 32 4 3 2 2" xfId="40326"/>
    <cellStyle name="Normal 32 4 3 2 2 2" xfId="40327"/>
    <cellStyle name="Normal 32 4 3 2 2 3" xfId="40328"/>
    <cellStyle name="Normal 32 4 3 2 2 4" xfId="40329"/>
    <cellStyle name="Normal 32 4 3 2 3" xfId="40330"/>
    <cellStyle name="Normal 32 4 3 2 4" xfId="40331"/>
    <cellStyle name="Normal 32 4 3 2 5" xfId="40332"/>
    <cellStyle name="Normal 32 4 3 3" xfId="40333"/>
    <cellStyle name="Normal 32 4 3 3 2" xfId="40334"/>
    <cellStyle name="Normal 32 4 3 3 3" xfId="40335"/>
    <cellStyle name="Normal 32 4 3 3 4" xfId="40336"/>
    <cellStyle name="Normal 32 4 3 4" xfId="40337"/>
    <cellStyle name="Normal 32 4 3 5" xfId="40338"/>
    <cellStyle name="Normal 32 4 3 6" xfId="40339"/>
    <cellStyle name="Normal 32 4 4" xfId="40340"/>
    <cellStyle name="Normal 32 4 4 2" xfId="40341"/>
    <cellStyle name="Normal 32 4 4 2 2" xfId="40342"/>
    <cellStyle name="Normal 32 4 4 2 3" xfId="40343"/>
    <cellStyle name="Normal 32 4 4 2 4" xfId="40344"/>
    <cellStyle name="Normal 32 4 4 3" xfId="40345"/>
    <cellStyle name="Normal 32 4 4 4" xfId="40346"/>
    <cellStyle name="Normal 32 4 4 5" xfId="40347"/>
    <cellStyle name="Normal 32 4 4 6" xfId="40348"/>
    <cellStyle name="Normal 32 4 5" xfId="40349"/>
    <cellStyle name="Normal 32 4 5 2" xfId="40350"/>
    <cellStyle name="Normal 32 4 5 3" xfId="40351"/>
    <cellStyle name="Normal 32 4 5 4" xfId="40352"/>
    <cellStyle name="Normal 32 4 6" xfId="40353"/>
    <cellStyle name="Normal 32 4 7" xfId="40354"/>
    <cellStyle name="Normal 32 4 8" xfId="40355"/>
    <cellStyle name="Normal 32 4 9" xfId="40356"/>
    <cellStyle name="Normal 32 5" xfId="40357"/>
    <cellStyle name="Normal 32 5 2" xfId="40358"/>
    <cellStyle name="Normal 32 5 2 2" xfId="40359"/>
    <cellStyle name="Normal 32 5 2 2 2" xfId="40360"/>
    <cellStyle name="Normal 32 5 2 2 3" xfId="40361"/>
    <cellStyle name="Normal 32 5 2 2 4" xfId="40362"/>
    <cellStyle name="Normal 32 5 2 3" xfId="40363"/>
    <cellStyle name="Normal 32 5 2 4" xfId="40364"/>
    <cellStyle name="Normal 32 5 2 5" xfId="40365"/>
    <cellStyle name="Normal 32 5 2 6" xfId="40366"/>
    <cellStyle name="Normal 32 5 3" xfId="40367"/>
    <cellStyle name="Normal 32 5 3 2" xfId="40368"/>
    <cellStyle name="Normal 32 5 3 3" xfId="40369"/>
    <cellStyle name="Normal 32 5 3 4" xfId="40370"/>
    <cellStyle name="Normal 32 5 4" xfId="40371"/>
    <cellStyle name="Normal 32 5 5" xfId="40372"/>
    <cellStyle name="Normal 32 5 6" xfId="40373"/>
    <cellStyle name="Normal 32 5 7" xfId="40374"/>
    <cellStyle name="Normal 320" xfId="62894"/>
    <cellStyle name="Normal 321" xfId="62895"/>
    <cellStyle name="Normal 322" xfId="62896"/>
    <cellStyle name="Normal 323" xfId="62897"/>
    <cellStyle name="Normal 324" xfId="62898"/>
    <cellStyle name="Normal 325" xfId="62899"/>
    <cellStyle name="Normal 326" xfId="62900"/>
    <cellStyle name="Normal 327" xfId="62901"/>
    <cellStyle name="Normal 328" xfId="62902"/>
    <cellStyle name="Normal 329" xfId="62903"/>
    <cellStyle name="Normal 33" xfId="40375"/>
    <cellStyle name="Normal 33 10" xfId="40376"/>
    <cellStyle name="Normal 33 10 2" xfId="40377"/>
    <cellStyle name="Normal 33 10 2 2" xfId="40378"/>
    <cellStyle name="Normal 33 10 2 3" xfId="40379"/>
    <cellStyle name="Normal 33 10 2 4" xfId="40380"/>
    <cellStyle name="Normal 33 10 3" xfId="40381"/>
    <cellStyle name="Normal 33 10 4" xfId="40382"/>
    <cellStyle name="Normal 33 10 5" xfId="40383"/>
    <cellStyle name="Normal 33 10 6" xfId="40384"/>
    <cellStyle name="Normal 33 11" xfId="40385"/>
    <cellStyle name="Normal 33 11 2" xfId="40386"/>
    <cellStyle name="Normal 33 11 3" xfId="40387"/>
    <cellStyle name="Normal 33 11 4" xfId="40388"/>
    <cellStyle name="Normal 33 12" xfId="40389"/>
    <cellStyle name="Normal 33 13" xfId="40390"/>
    <cellStyle name="Normal 33 14" xfId="40391"/>
    <cellStyle name="Normal 33 15" xfId="40392"/>
    <cellStyle name="Normal 33 2" xfId="40393"/>
    <cellStyle name="Normal 33 2 10" xfId="40394"/>
    <cellStyle name="Normal 33 2 11" xfId="40395"/>
    <cellStyle name="Normal 33 2 12" xfId="40396"/>
    <cellStyle name="Normal 33 2 2" xfId="40397"/>
    <cellStyle name="Normal 33 2 2 10" xfId="40398"/>
    <cellStyle name="Normal 33 2 2 11" xfId="40399"/>
    <cellStyle name="Normal 33 2 2 2" xfId="40400"/>
    <cellStyle name="Normal 33 2 2 2 2" xfId="40401"/>
    <cellStyle name="Normal 33 2 2 2 2 2" xfId="40402"/>
    <cellStyle name="Normal 33 2 2 2 2 2 2" xfId="40403"/>
    <cellStyle name="Normal 33 2 2 2 2 2 2 2" xfId="40404"/>
    <cellStyle name="Normal 33 2 2 2 2 2 2 2 2" xfId="40405"/>
    <cellStyle name="Normal 33 2 2 2 2 2 2 2 3" xfId="40406"/>
    <cellStyle name="Normal 33 2 2 2 2 2 2 2 4" xfId="40407"/>
    <cellStyle name="Normal 33 2 2 2 2 2 2 3" xfId="40408"/>
    <cellStyle name="Normal 33 2 2 2 2 2 2 4" xfId="40409"/>
    <cellStyle name="Normal 33 2 2 2 2 2 2 5" xfId="40410"/>
    <cellStyle name="Normal 33 2 2 2 2 2 3" xfId="40411"/>
    <cellStyle name="Normal 33 2 2 2 2 2 3 2" xfId="40412"/>
    <cellStyle name="Normal 33 2 2 2 2 2 3 3" xfId="40413"/>
    <cellStyle name="Normal 33 2 2 2 2 2 3 4" xfId="40414"/>
    <cellStyle name="Normal 33 2 2 2 2 2 4" xfId="40415"/>
    <cellStyle name="Normal 33 2 2 2 2 2 5" xfId="40416"/>
    <cellStyle name="Normal 33 2 2 2 2 2 6" xfId="40417"/>
    <cellStyle name="Normal 33 2 2 2 2 3" xfId="40418"/>
    <cellStyle name="Normal 33 2 2 2 2 3 2" xfId="40419"/>
    <cellStyle name="Normal 33 2 2 2 2 3 2 2" xfId="40420"/>
    <cellStyle name="Normal 33 2 2 2 2 3 2 3" xfId="40421"/>
    <cellStyle name="Normal 33 2 2 2 2 3 2 4" xfId="40422"/>
    <cellStyle name="Normal 33 2 2 2 2 3 3" xfId="40423"/>
    <cellStyle name="Normal 33 2 2 2 2 3 4" xfId="40424"/>
    <cellStyle name="Normal 33 2 2 2 2 3 5" xfId="40425"/>
    <cellStyle name="Normal 33 2 2 2 2 3 6" xfId="40426"/>
    <cellStyle name="Normal 33 2 2 2 2 4" xfId="40427"/>
    <cellStyle name="Normal 33 2 2 2 2 4 2" xfId="40428"/>
    <cellStyle name="Normal 33 2 2 2 2 4 3" xfId="40429"/>
    <cellStyle name="Normal 33 2 2 2 2 4 4" xfId="40430"/>
    <cellStyle name="Normal 33 2 2 2 2 5" xfId="40431"/>
    <cellStyle name="Normal 33 2 2 2 2 6" xfId="40432"/>
    <cellStyle name="Normal 33 2 2 2 2 7" xfId="40433"/>
    <cellStyle name="Normal 33 2 2 2 2 8" xfId="40434"/>
    <cellStyle name="Normal 33 2 2 2 3" xfId="40435"/>
    <cellStyle name="Normal 33 2 2 2 3 2" xfId="40436"/>
    <cellStyle name="Normal 33 2 2 2 3 2 2" xfId="40437"/>
    <cellStyle name="Normal 33 2 2 2 3 2 2 2" xfId="40438"/>
    <cellStyle name="Normal 33 2 2 2 3 2 2 3" xfId="40439"/>
    <cellStyle name="Normal 33 2 2 2 3 2 2 4" xfId="40440"/>
    <cellStyle name="Normal 33 2 2 2 3 2 3" xfId="40441"/>
    <cellStyle name="Normal 33 2 2 2 3 2 4" xfId="40442"/>
    <cellStyle name="Normal 33 2 2 2 3 2 5" xfId="40443"/>
    <cellStyle name="Normal 33 2 2 2 3 3" xfId="40444"/>
    <cellStyle name="Normal 33 2 2 2 3 3 2" xfId="40445"/>
    <cellStyle name="Normal 33 2 2 2 3 3 3" xfId="40446"/>
    <cellStyle name="Normal 33 2 2 2 3 3 4" xfId="40447"/>
    <cellStyle name="Normal 33 2 2 2 3 4" xfId="40448"/>
    <cellStyle name="Normal 33 2 2 2 3 5" xfId="40449"/>
    <cellStyle name="Normal 33 2 2 2 3 6" xfId="40450"/>
    <cellStyle name="Normal 33 2 2 2 4" xfId="40451"/>
    <cellStyle name="Normal 33 2 2 2 4 2" xfId="40452"/>
    <cellStyle name="Normal 33 2 2 2 4 2 2" xfId="40453"/>
    <cellStyle name="Normal 33 2 2 2 4 2 3" xfId="40454"/>
    <cellStyle name="Normal 33 2 2 2 4 2 4" xfId="40455"/>
    <cellStyle name="Normal 33 2 2 2 4 3" xfId="40456"/>
    <cellStyle name="Normal 33 2 2 2 4 4" xfId="40457"/>
    <cellStyle name="Normal 33 2 2 2 4 5" xfId="40458"/>
    <cellStyle name="Normal 33 2 2 2 4 6" xfId="40459"/>
    <cellStyle name="Normal 33 2 2 2 5" xfId="40460"/>
    <cellStyle name="Normal 33 2 2 2 5 2" xfId="40461"/>
    <cellStyle name="Normal 33 2 2 2 5 3" xfId="40462"/>
    <cellStyle name="Normal 33 2 2 2 5 4" xfId="40463"/>
    <cellStyle name="Normal 33 2 2 2 6" xfId="40464"/>
    <cellStyle name="Normal 33 2 2 2 7" xfId="40465"/>
    <cellStyle name="Normal 33 2 2 2 8" xfId="40466"/>
    <cellStyle name="Normal 33 2 2 2 9" xfId="40467"/>
    <cellStyle name="Normal 33 2 2 3" xfId="40468"/>
    <cellStyle name="Normal 33 2 2 3 2" xfId="40469"/>
    <cellStyle name="Normal 33 2 2 3 2 2" xfId="40470"/>
    <cellStyle name="Normal 33 2 2 3 2 2 2" xfId="40471"/>
    <cellStyle name="Normal 33 2 2 3 2 2 2 2" xfId="40472"/>
    <cellStyle name="Normal 33 2 2 3 2 2 2 3" xfId="40473"/>
    <cellStyle name="Normal 33 2 2 3 2 2 2 4" xfId="40474"/>
    <cellStyle name="Normal 33 2 2 3 2 2 3" xfId="40475"/>
    <cellStyle name="Normal 33 2 2 3 2 2 4" xfId="40476"/>
    <cellStyle name="Normal 33 2 2 3 2 2 5" xfId="40477"/>
    <cellStyle name="Normal 33 2 2 3 2 3" xfId="40478"/>
    <cellStyle name="Normal 33 2 2 3 2 3 2" xfId="40479"/>
    <cellStyle name="Normal 33 2 2 3 2 3 3" xfId="40480"/>
    <cellStyle name="Normal 33 2 2 3 2 3 4" xfId="40481"/>
    <cellStyle name="Normal 33 2 2 3 2 4" xfId="40482"/>
    <cellStyle name="Normal 33 2 2 3 2 5" xfId="40483"/>
    <cellStyle name="Normal 33 2 2 3 2 6" xfId="40484"/>
    <cellStyle name="Normal 33 2 2 3 3" xfId="40485"/>
    <cellStyle name="Normal 33 2 2 3 3 2" xfId="40486"/>
    <cellStyle name="Normal 33 2 2 3 3 2 2" xfId="40487"/>
    <cellStyle name="Normal 33 2 2 3 3 2 3" xfId="40488"/>
    <cellStyle name="Normal 33 2 2 3 3 2 4" xfId="40489"/>
    <cellStyle name="Normal 33 2 2 3 3 3" xfId="40490"/>
    <cellStyle name="Normal 33 2 2 3 3 4" xfId="40491"/>
    <cellStyle name="Normal 33 2 2 3 3 5" xfId="40492"/>
    <cellStyle name="Normal 33 2 2 3 3 6" xfId="40493"/>
    <cellStyle name="Normal 33 2 2 3 4" xfId="40494"/>
    <cellStyle name="Normal 33 2 2 3 4 2" xfId="40495"/>
    <cellStyle name="Normal 33 2 2 3 4 3" xfId="40496"/>
    <cellStyle name="Normal 33 2 2 3 4 4" xfId="40497"/>
    <cellStyle name="Normal 33 2 2 3 5" xfId="40498"/>
    <cellStyle name="Normal 33 2 2 3 6" xfId="40499"/>
    <cellStyle name="Normal 33 2 2 3 7" xfId="40500"/>
    <cellStyle name="Normal 33 2 2 3 8" xfId="40501"/>
    <cellStyle name="Normal 33 2 2 4" xfId="40502"/>
    <cellStyle name="Normal 33 2 2 4 2" xfId="40503"/>
    <cellStyle name="Normal 33 2 2 4 2 2" xfId="40504"/>
    <cellStyle name="Normal 33 2 2 4 2 2 2" xfId="40505"/>
    <cellStyle name="Normal 33 2 2 4 2 2 3" xfId="40506"/>
    <cellStyle name="Normal 33 2 2 4 2 2 4" xfId="40507"/>
    <cellStyle name="Normal 33 2 2 4 2 3" xfId="40508"/>
    <cellStyle name="Normal 33 2 2 4 2 4" xfId="40509"/>
    <cellStyle name="Normal 33 2 2 4 2 5" xfId="40510"/>
    <cellStyle name="Normal 33 2 2 4 2 6" xfId="40511"/>
    <cellStyle name="Normal 33 2 2 4 3" xfId="40512"/>
    <cellStyle name="Normal 33 2 2 4 3 2" xfId="40513"/>
    <cellStyle name="Normal 33 2 2 4 3 3" xfId="40514"/>
    <cellStyle name="Normal 33 2 2 4 3 4" xfId="40515"/>
    <cellStyle name="Normal 33 2 2 4 4" xfId="40516"/>
    <cellStyle name="Normal 33 2 2 4 5" xfId="40517"/>
    <cellStyle name="Normal 33 2 2 4 6" xfId="40518"/>
    <cellStyle name="Normal 33 2 2 4 7" xfId="40519"/>
    <cellStyle name="Normal 33 2 2 5" xfId="40520"/>
    <cellStyle name="Normal 33 2 2 5 2" xfId="40521"/>
    <cellStyle name="Normal 33 2 2 5 2 2" xfId="40522"/>
    <cellStyle name="Normal 33 2 2 5 2 2 2" xfId="40523"/>
    <cellStyle name="Normal 33 2 2 5 2 2 3" xfId="40524"/>
    <cellStyle name="Normal 33 2 2 5 2 2 4" xfId="40525"/>
    <cellStyle name="Normal 33 2 2 5 2 3" xfId="40526"/>
    <cellStyle name="Normal 33 2 2 5 2 4" xfId="40527"/>
    <cellStyle name="Normal 33 2 2 5 2 5" xfId="40528"/>
    <cellStyle name="Normal 33 2 2 5 3" xfId="40529"/>
    <cellStyle name="Normal 33 2 2 5 3 2" xfId="40530"/>
    <cellStyle name="Normal 33 2 2 5 3 3" xfId="40531"/>
    <cellStyle name="Normal 33 2 2 5 3 4" xfId="40532"/>
    <cellStyle name="Normal 33 2 2 5 4" xfId="40533"/>
    <cellStyle name="Normal 33 2 2 5 5" xfId="40534"/>
    <cellStyle name="Normal 33 2 2 5 6" xfId="40535"/>
    <cellStyle name="Normal 33 2 2 6" xfId="40536"/>
    <cellStyle name="Normal 33 2 2 6 2" xfId="40537"/>
    <cellStyle name="Normal 33 2 2 6 2 2" xfId="40538"/>
    <cellStyle name="Normal 33 2 2 6 2 3" xfId="40539"/>
    <cellStyle name="Normal 33 2 2 6 2 4" xfId="40540"/>
    <cellStyle name="Normal 33 2 2 6 3" xfId="40541"/>
    <cellStyle name="Normal 33 2 2 6 4" xfId="40542"/>
    <cellStyle name="Normal 33 2 2 6 5" xfId="40543"/>
    <cellStyle name="Normal 33 2 2 6 6" xfId="40544"/>
    <cellStyle name="Normal 33 2 2 7" xfId="40545"/>
    <cellStyle name="Normal 33 2 2 7 2" xfId="40546"/>
    <cellStyle name="Normal 33 2 2 7 3" xfId="40547"/>
    <cellStyle name="Normal 33 2 2 7 4" xfId="40548"/>
    <cellStyle name="Normal 33 2 2 8" xfId="40549"/>
    <cellStyle name="Normal 33 2 2 9" xfId="40550"/>
    <cellStyle name="Normal 33 2 3" xfId="40551"/>
    <cellStyle name="Normal 33 2 3 2" xfId="40552"/>
    <cellStyle name="Normal 33 2 3 2 2" xfId="40553"/>
    <cellStyle name="Normal 33 2 3 2 2 2" xfId="40554"/>
    <cellStyle name="Normal 33 2 3 2 2 2 2" xfId="40555"/>
    <cellStyle name="Normal 33 2 3 2 2 2 2 2" xfId="40556"/>
    <cellStyle name="Normal 33 2 3 2 2 2 2 3" xfId="40557"/>
    <cellStyle name="Normal 33 2 3 2 2 2 2 4" xfId="40558"/>
    <cellStyle name="Normal 33 2 3 2 2 2 3" xfId="40559"/>
    <cellStyle name="Normal 33 2 3 2 2 2 4" xfId="40560"/>
    <cellStyle name="Normal 33 2 3 2 2 2 5" xfId="40561"/>
    <cellStyle name="Normal 33 2 3 2 2 3" xfId="40562"/>
    <cellStyle name="Normal 33 2 3 2 2 3 2" xfId="40563"/>
    <cellStyle name="Normal 33 2 3 2 2 3 3" xfId="40564"/>
    <cellStyle name="Normal 33 2 3 2 2 3 4" xfId="40565"/>
    <cellStyle name="Normal 33 2 3 2 2 4" xfId="40566"/>
    <cellStyle name="Normal 33 2 3 2 2 5" xfId="40567"/>
    <cellStyle name="Normal 33 2 3 2 2 6" xfId="40568"/>
    <cellStyle name="Normal 33 2 3 2 3" xfId="40569"/>
    <cellStyle name="Normal 33 2 3 2 3 2" xfId="40570"/>
    <cellStyle name="Normal 33 2 3 2 3 2 2" xfId="40571"/>
    <cellStyle name="Normal 33 2 3 2 3 2 3" xfId="40572"/>
    <cellStyle name="Normal 33 2 3 2 3 2 4" xfId="40573"/>
    <cellStyle name="Normal 33 2 3 2 3 3" xfId="40574"/>
    <cellStyle name="Normal 33 2 3 2 3 4" xfId="40575"/>
    <cellStyle name="Normal 33 2 3 2 3 5" xfId="40576"/>
    <cellStyle name="Normal 33 2 3 2 3 6" xfId="40577"/>
    <cellStyle name="Normal 33 2 3 2 4" xfId="40578"/>
    <cellStyle name="Normal 33 2 3 2 4 2" xfId="40579"/>
    <cellStyle name="Normal 33 2 3 2 4 3" xfId="40580"/>
    <cellStyle name="Normal 33 2 3 2 4 4" xfId="40581"/>
    <cellStyle name="Normal 33 2 3 2 5" xfId="40582"/>
    <cellStyle name="Normal 33 2 3 2 6" xfId="40583"/>
    <cellStyle name="Normal 33 2 3 2 7" xfId="40584"/>
    <cellStyle name="Normal 33 2 3 2 8" xfId="40585"/>
    <cellStyle name="Normal 33 2 3 3" xfId="40586"/>
    <cellStyle name="Normal 33 2 3 3 2" xfId="40587"/>
    <cellStyle name="Normal 33 2 3 3 2 2" xfId="40588"/>
    <cellStyle name="Normal 33 2 3 3 2 2 2" xfId="40589"/>
    <cellStyle name="Normal 33 2 3 3 2 2 3" xfId="40590"/>
    <cellStyle name="Normal 33 2 3 3 2 2 4" xfId="40591"/>
    <cellStyle name="Normal 33 2 3 3 2 3" xfId="40592"/>
    <cellStyle name="Normal 33 2 3 3 2 4" xfId="40593"/>
    <cellStyle name="Normal 33 2 3 3 2 5" xfId="40594"/>
    <cellStyle name="Normal 33 2 3 3 3" xfId="40595"/>
    <cellStyle name="Normal 33 2 3 3 3 2" xfId="40596"/>
    <cellStyle name="Normal 33 2 3 3 3 3" xfId="40597"/>
    <cellStyle name="Normal 33 2 3 3 3 4" xfId="40598"/>
    <cellStyle name="Normal 33 2 3 3 4" xfId="40599"/>
    <cellStyle name="Normal 33 2 3 3 5" xfId="40600"/>
    <cellStyle name="Normal 33 2 3 3 6" xfId="40601"/>
    <cellStyle name="Normal 33 2 3 4" xfId="40602"/>
    <cellStyle name="Normal 33 2 3 4 2" xfId="40603"/>
    <cellStyle name="Normal 33 2 3 4 2 2" xfId="40604"/>
    <cellStyle name="Normal 33 2 3 4 2 3" xfId="40605"/>
    <cellStyle name="Normal 33 2 3 4 2 4" xfId="40606"/>
    <cellStyle name="Normal 33 2 3 4 3" xfId="40607"/>
    <cellStyle name="Normal 33 2 3 4 4" xfId="40608"/>
    <cellStyle name="Normal 33 2 3 4 5" xfId="40609"/>
    <cellStyle name="Normal 33 2 3 4 6" xfId="40610"/>
    <cellStyle name="Normal 33 2 3 5" xfId="40611"/>
    <cellStyle name="Normal 33 2 3 5 2" xfId="40612"/>
    <cellStyle name="Normal 33 2 3 5 3" xfId="40613"/>
    <cellStyle name="Normal 33 2 3 5 4" xfId="40614"/>
    <cellStyle name="Normal 33 2 3 6" xfId="40615"/>
    <cellStyle name="Normal 33 2 3 7" xfId="40616"/>
    <cellStyle name="Normal 33 2 3 8" xfId="40617"/>
    <cellStyle name="Normal 33 2 3 9" xfId="40618"/>
    <cellStyle name="Normal 33 2 4" xfId="40619"/>
    <cellStyle name="Normal 33 2 4 2" xfId="40620"/>
    <cellStyle name="Normal 33 2 4 2 2" xfId="40621"/>
    <cellStyle name="Normal 33 2 4 2 2 2" xfId="40622"/>
    <cellStyle name="Normal 33 2 4 2 2 2 2" xfId="40623"/>
    <cellStyle name="Normal 33 2 4 2 2 2 3" xfId="40624"/>
    <cellStyle name="Normal 33 2 4 2 2 2 4" xfId="40625"/>
    <cellStyle name="Normal 33 2 4 2 2 3" xfId="40626"/>
    <cellStyle name="Normal 33 2 4 2 2 4" xfId="40627"/>
    <cellStyle name="Normal 33 2 4 2 2 5" xfId="40628"/>
    <cellStyle name="Normal 33 2 4 2 3" xfId="40629"/>
    <cellStyle name="Normal 33 2 4 2 3 2" xfId="40630"/>
    <cellStyle name="Normal 33 2 4 2 3 3" xfId="40631"/>
    <cellStyle name="Normal 33 2 4 2 3 4" xfId="40632"/>
    <cellStyle name="Normal 33 2 4 2 4" xfId="40633"/>
    <cellStyle name="Normal 33 2 4 2 5" xfId="40634"/>
    <cellStyle name="Normal 33 2 4 2 6" xfId="40635"/>
    <cellStyle name="Normal 33 2 4 3" xfId="40636"/>
    <cellStyle name="Normal 33 2 4 3 2" xfId="40637"/>
    <cellStyle name="Normal 33 2 4 3 2 2" xfId="40638"/>
    <cellStyle name="Normal 33 2 4 3 2 3" xfId="40639"/>
    <cellStyle name="Normal 33 2 4 3 2 4" xfId="40640"/>
    <cellStyle name="Normal 33 2 4 3 3" xfId="40641"/>
    <cellStyle name="Normal 33 2 4 3 4" xfId="40642"/>
    <cellStyle name="Normal 33 2 4 3 5" xfId="40643"/>
    <cellStyle name="Normal 33 2 4 3 6" xfId="40644"/>
    <cellStyle name="Normal 33 2 4 4" xfId="40645"/>
    <cellStyle name="Normal 33 2 4 4 2" xfId="40646"/>
    <cellStyle name="Normal 33 2 4 4 3" xfId="40647"/>
    <cellStyle name="Normal 33 2 4 4 4" xfId="40648"/>
    <cellStyle name="Normal 33 2 4 5" xfId="40649"/>
    <cellStyle name="Normal 33 2 4 6" xfId="40650"/>
    <cellStyle name="Normal 33 2 4 7" xfId="40651"/>
    <cellStyle name="Normal 33 2 4 8" xfId="40652"/>
    <cellStyle name="Normal 33 2 5" xfId="40653"/>
    <cellStyle name="Normal 33 2 5 2" xfId="40654"/>
    <cellStyle name="Normal 33 2 5 2 2" xfId="40655"/>
    <cellStyle name="Normal 33 2 5 2 2 2" xfId="40656"/>
    <cellStyle name="Normal 33 2 5 2 2 3" xfId="40657"/>
    <cellStyle name="Normal 33 2 5 2 2 4" xfId="40658"/>
    <cellStyle name="Normal 33 2 5 2 3" xfId="40659"/>
    <cellStyle name="Normal 33 2 5 2 4" xfId="40660"/>
    <cellStyle name="Normal 33 2 5 2 5" xfId="40661"/>
    <cellStyle name="Normal 33 2 5 2 6" xfId="40662"/>
    <cellStyle name="Normal 33 2 5 3" xfId="40663"/>
    <cellStyle name="Normal 33 2 5 3 2" xfId="40664"/>
    <cellStyle name="Normal 33 2 5 3 3" xfId="40665"/>
    <cellStyle name="Normal 33 2 5 3 4" xfId="40666"/>
    <cellStyle name="Normal 33 2 5 4" xfId="40667"/>
    <cellStyle name="Normal 33 2 5 5" xfId="40668"/>
    <cellStyle name="Normal 33 2 5 6" xfId="40669"/>
    <cellStyle name="Normal 33 2 5 7" xfId="40670"/>
    <cellStyle name="Normal 33 2 6" xfId="40671"/>
    <cellStyle name="Normal 33 2 6 2" xfId="40672"/>
    <cellStyle name="Normal 33 2 6 2 2" xfId="40673"/>
    <cellStyle name="Normal 33 2 6 2 2 2" xfId="40674"/>
    <cellStyle name="Normal 33 2 6 2 2 3" xfId="40675"/>
    <cellStyle name="Normal 33 2 6 2 2 4" xfId="40676"/>
    <cellStyle name="Normal 33 2 6 2 3" xfId="40677"/>
    <cellStyle name="Normal 33 2 6 2 4" xfId="40678"/>
    <cellStyle name="Normal 33 2 6 2 5" xfId="40679"/>
    <cellStyle name="Normal 33 2 6 3" xfId="40680"/>
    <cellStyle name="Normal 33 2 6 3 2" xfId="40681"/>
    <cellStyle name="Normal 33 2 6 3 3" xfId="40682"/>
    <cellStyle name="Normal 33 2 6 3 4" xfId="40683"/>
    <cellStyle name="Normal 33 2 6 4" xfId="40684"/>
    <cellStyle name="Normal 33 2 6 5" xfId="40685"/>
    <cellStyle name="Normal 33 2 6 6" xfId="40686"/>
    <cellStyle name="Normal 33 2 7" xfId="40687"/>
    <cellStyle name="Normal 33 2 7 2" xfId="40688"/>
    <cellStyle name="Normal 33 2 7 2 2" xfId="40689"/>
    <cellStyle name="Normal 33 2 7 2 3" xfId="40690"/>
    <cellStyle name="Normal 33 2 7 2 4" xfId="40691"/>
    <cellStyle name="Normal 33 2 7 3" xfId="40692"/>
    <cellStyle name="Normal 33 2 7 4" xfId="40693"/>
    <cellStyle name="Normal 33 2 7 5" xfId="40694"/>
    <cellStyle name="Normal 33 2 7 6" xfId="40695"/>
    <cellStyle name="Normal 33 2 8" xfId="40696"/>
    <cellStyle name="Normal 33 2 8 2" xfId="40697"/>
    <cellStyle name="Normal 33 2 8 3" xfId="40698"/>
    <cellStyle name="Normal 33 2 8 4" xfId="40699"/>
    <cellStyle name="Normal 33 2 9" xfId="40700"/>
    <cellStyle name="Normal 33 3" xfId="40701"/>
    <cellStyle name="Normal 33 3 10" xfId="40702"/>
    <cellStyle name="Normal 33 3 11" xfId="40703"/>
    <cellStyle name="Normal 33 3 2" xfId="40704"/>
    <cellStyle name="Normal 33 3 2 2" xfId="40705"/>
    <cellStyle name="Normal 33 3 2 2 2" xfId="40706"/>
    <cellStyle name="Normal 33 3 2 2 2 2" xfId="40707"/>
    <cellStyle name="Normal 33 3 2 2 2 2 2" xfId="40708"/>
    <cellStyle name="Normal 33 3 2 2 2 2 2 2" xfId="40709"/>
    <cellStyle name="Normal 33 3 2 2 2 2 2 3" xfId="40710"/>
    <cellStyle name="Normal 33 3 2 2 2 2 2 4" xfId="40711"/>
    <cellStyle name="Normal 33 3 2 2 2 2 3" xfId="40712"/>
    <cellStyle name="Normal 33 3 2 2 2 2 4" xfId="40713"/>
    <cellStyle name="Normal 33 3 2 2 2 2 5" xfId="40714"/>
    <cellStyle name="Normal 33 3 2 2 2 3" xfId="40715"/>
    <cellStyle name="Normal 33 3 2 2 2 3 2" xfId="40716"/>
    <cellStyle name="Normal 33 3 2 2 2 3 3" xfId="40717"/>
    <cellStyle name="Normal 33 3 2 2 2 3 4" xfId="40718"/>
    <cellStyle name="Normal 33 3 2 2 2 4" xfId="40719"/>
    <cellStyle name="Normal 33 3 2 2 2 5" xfId="40720"/>
    <cellStyle name="Normal 33 3 2 2 2 6" xfId="40721"/>
    <cellStyle name="Normal 33 3 2 2 3" xfId="40722"/>
    <cellStyle name="Normal 33 3 2 2 3 2" xfId="40723"/>
    <cellStyle name="Normal 33 3 2 2 3 2 2" xfId="40724"/>
    <cellStyle name="Normal 33 3 2 2 3 2 3" xfId="40725"/>
    <cellStyle name="Normal 33 3 2 2 3 2 4" xfId="40726"/>
    <cellStyle name="Normal 33 3 2 2 3 3" xfId="40727"/>
    <cellStyle name="Normal 33 3 2 2 3 4" xfId="40728"/>
    <cellStyle name="Normal 33 3 2 2 3 5" xfId="40729"/>
    <cellStyle name="Normal 33 3 2 2 3 6" xfId="40730"/>
    <cellStyle name="Normal 33 3 2 2 4" xfId="40731"/>
    <cellStyle name="Normal 33 3 2 2 4 2" xfId="40732"/>
    <cellStyle name="Normal 33 3 2 2 4 3" xfId="40733"/>
    <cellStyle name="Normal 33 3 2 2 4 4" xfId="40734"/>
    <cellStyle name="Normal 33 3 2 2 5" xfId="40735"/>
    <cellStyle name="Normal 33 3 2 2 6" xfId="40736"/>
    <cellStyle name="Normal 33 3 2 2 7" xfId="40737"/>
    <cellStyle name="Normal 33 3 2 2 8" xfId="40738"/>
    <cellStyle name="Normal 33 3 2 3" xfId="40739"/>
    <cellStyle name="Normal 33 3 2 3 2" xfId="40740"/>
    <cellStyle name="Normal 33 3 2 3 2 2" xfId="40741"/>
    <cellStyle name="Normal 33 3 2 3 2 2 2" xfId="40742"/>
    <cellStyle name="Normal 33 3 2 3 2 2 3" xfId="40743"/>
    <cellStyle name="Normal 33 3 2 3 2 2 4" xfId="40744"/>
    <cellStyle name="Normal 33 3 2 3 2 3" xfId="40745"/>
    <cellStyle name="Normal 33 3 2 3 2 4" xfId="40746"/>
    <cellStyle name="Normal 33 3 2 3 2 5" xfId="40747"/>
    <cellStyle name="Normal 33 3 2 3 3" xfId="40748"/>
    <cellStyle name="Normal 33 3 2 3 3 2" xfId="40749"/>
    <cellStyle name="Normal 33 3 2 3 3 3" xfId="40750"/>
    <cellStyle name="Normal 33 3 2 3 3 4" xfId="40751"/>
    <cellStyle name="Normal 33 3 2 3 4" xfId="40752"/>
    <cellStyle name="Normal 33 3 2 3 5" xfId="40753"/>
    <cellStyle name="Normal 33 3 2 3 6" xfId="40754"/>
    <cellStyle name="Normal 33 3 2 4" xfId="40755"/>
    <cellStyle name="Normal 33 3 2 4 2" xfId="40756"/>
    <cellStyle name="Normal 33 3 2 4 2 2" xfId="40757"/>
    <cellStyle name="Normal 33 3 2 4 2 3" xfId="40758"/>
    <cellStyle name="Normal 33 3 2 4 2 4" xfId="40759"/>
    <cellStyle name="Normal 33 3 2 4 3" xfId="40760"/>
    <cellStyle name="Normal 33 3 2 4 4" xfId="40761"/>
    <cellStyle name="Normal 33 3 2 4 5" xfId="40762"/>
    <cellStyle name="Normal 33 3 2 4 6" xfId="40763"/>
    <cellStyle name="Normal 33 3 2 5" xfId="40764"/>
    <cellStyle name="Normal 33 3 2 5 2" xfId="40765"/>
    <cellStyle name="Normal 33 3 2 5 3" xfId="40766"/>
    <cellStyle name="Normal 33 3 2 5 4" xfId="40767"/>
    <cellStyle name="Normal 33 3 2 6" xfId="40768"/>
    <cellStyle name="Normal 33 3 2 7" xfId="40769"/>
    <cellStyle name="Normal 33 3 2 8" xfId="40770"/>
    <cellStyle name="Normal 33 3 2 9" xfId="40771"/>
    <cellStyle name="Normal 33 3 3" xfId="40772"/>
    <cellStyle name="Normal 33 3 3 2" xfId="40773"/>
    <cellStyle name="Normal 33 3 3 2 2" xfId="40774"/>
    <cellStyle name="Normal 33 3 3 2 2 2" xfId="40775"/>
    <cellStyle name="Normal 33 3 3 2 2 2 2" xfId="40776"/>
    <cellStyle name="Normal 33 3 3 2 2 2 3" xfId="40777"/>
    <cellStyle name="Normal 33 3 3 2 2 2 4" xfId="40778"/>
    <cellStyle name="Normal 33 3 3 2 2 3" xfId="40779"/>
    <cellStyle name="Normal 33 3 3 2 2 4" xfId="40780"/>
    <cellStyle name="Normal 33 3 3 2 2 5" xfId="40781"/>
    <cellStyle name="Normal 33 3 3 2 3" xfId="40782"/>
    <cellStyle name="Normal 33 3 3 2 3 2" xfId="40783"/>
    <cellStyle name="Normal 33 3 3 2 3 3" xfId="40784"/>
    <cellStyle name="Normal 33 3 3 2 3 4" xfId="40785"/>
    <cellStyle name="Normal 33 3 3 2 4" xfId="40786"/>
    <cellStyle name="Normal 33 3 3 2 5" xfId="40787"/>
    <cellStyle name="Normal 33 3 3 2 6" xfId="40788"/>
    <cellStyle name="Normal 33 3 3 3" xfId="40789"/>
    <cellStyle name="Normal 33 3 3 3 2" xfId="40790"/>
    <cellStyle name="Normal 33 3 3 3 2 2" xfId="40791"/>
    <cellStyle name="Normal 33 3 3 3 2 3" xfId="40792"/>
    <cellStyle name="Normal 33 3 3 3 2 4" xfId="40793"/>
    <cellStyle name="Normal 33 3 3 3 3" xfId="40794"/>
    <cellStyle name="Normal 33 3 3 3 4" xfId="40795"/>
    <cellStyle name="Normal 33 3 3 3 5" xfId="40796"/>
    <cellStyle name="Normal 33 3 3 3 6" xfId="40797"/>
    <cellStyle name="Normal 33 3 3 4" xfId="40798"/>
    <cellStyle name="Normal 33 3 3 4 2" xfId="40799"/>
    <cellStyle name="Normal 33 3 3 4 3" xfId="40800"/>
    <cellStyle name="Normal 33 3 3 4 4" xfId="40801"/>
    <cellStyle name="Normal 33 3 3 5" xfId="40802"/>
    <cellStyle name="Normal 33 3 3 6" xfId="40803"/>
    <cellStyle name="Normal 33 3 3 7" xfId="40804"/>
    <cellStyle name="Normal 33 3 3 8" xfId="40805"/>
    <cellStyle name="Normal 33 3 4" xfId="40806"/>
    <cellStyle name="Normal 33 3 4 2" xfId="40807"/>
    <cellStyle name="Normal 33 3 4 2 2" xfId="40808"/>
    <cellStyle name="Normal 33 3 4 2 2 2" xfId="40809"/>
    <cellStyle name="Normal 33 3 4 2 2 3" xfId="40810"/>
    <cellStyle name="Normal 33 3 4 2 2 4" xfId="40811"/>
    <cellStyle name="Normal 33 3 4 2 3" xfId="40812"/>
    <cellStyle name="Normal 33 3 4 2 4" xfId="40813"/>
    <cellStyle name="Normal 33 3 4 2 5" xfId="40814"/>
    <cellStyle name="Normal 33 3 4 2 6" xfId="40815"/>
    <cellStyle name="Normal 33 3 4 3" xfId="40816"/>
    <cellStyle name="Normal 33 3 4 3 2" xfId="40817"/>
    <cellStyle name="Normal 33 3 4 3 3" xfId="40818"/>
    <cellStyle name="Normal 33 3 4 3 4" xfId="40819"/>
    <cellStyle name="Normal 33 3 4 4" xfId="40820"/>
    <cellStyle name="Normal 33 3 4 5" xfId="40821"/>
    <cellStyle name="Normal 33 3 4 6" xfId="40822"/>
    <cellStyle name="Normal 33 3 4 7" xfId="40823"/>
    <cellStyle name="Normal 33 3 5" xfId="40824"/>
    <cellStyle name="Normal 33 3 5 2" xfId="40825"/>
    <cellStyle name="Normal 33 3 5 2 2" xfId="40826"/>
    <cellStyle name="Normal 33 3 5 2 2 2" xfId="40827"/>
    <cellStyle name="Normal 33 3 5 2 2 3" xfId="40828"/>
    <cellStyle name="Normal 33 3 5 2 2 4" xfId="40829"/>
    <cellStyle name="Normal 33 3 5 2 3" xfId="40830"/>
    <cellStyle name="Normal 33 3 5 2 4" xfId="40831"/>
    <cellStyle name="Normal 33 3 5 2 5" xfId="40832"/>
    <cellStyle name="Normal 33 3 5 3" xfId="40833"/>
    <cellStyle name="Normal 33 3 5 3 2" xfId="40834"/>
    <cellStyle name="Normal 33 3 5 3 3" xfId="40835"/>
    <cellStyle name="Normal 33 3 5 3 4" xfId="40836"/>
    <cellStyle name="Normal 33 3 5 4" xfId="40837"/>
    <cellStyle name="Normal 33 3 5 5" xfId="40838"/>
    <cellStyle name="Normal 33 3 5 6" xfId="40839"/>
    <cellStyle name="Normal 33 3 6" xfId="40840"/>
    <cellStyle name="Normal 33 3 6 2" xfId="40841"/>
    <cellStyle name="Normal 33 3 6 2 2" xfId="40842"/>
    <cellStyle name="Normal 33 3 6 2 3" xfId="40843"/>
    <cellStyle name="Normal 33 3 6 2 4" xfId="40844"/>
    <cellStyle name="Normal 33 3 6 3" xfId="40845"/>
    <cellStyle name="Normal 33 3 6 4" xfId="40846"/>
    <cellStyle name="Normal 33 3 6 5" xfId="40847"/>
    <cellStyle name="Normal 33 3 6 6" xfId="40848"/>
    <cellStyle name="Normal 33 3 7" xfId="40849"/>
    <cellStyle name="Normal 33 3 7 2" xfId="40850"/>
    <cellStyle name="Normal 33 3 7 3" xfId="40851"/>
    <cellStyle name="Normal 33 3 7 4" xfId="40852"/>
    <cellStyle name="Normal 33 3 8" xfId="40853"/>
    <cellStyle name="Normal 33 3 9" xfId="40854"/>
    <cellStyle name="Normal 33 4" xfId="40855"/>
    <cellStyle name="Normal 33 4 2" xfId="40856"/>
    <cellStyle name="Normal 33 4 2 2" xfId="40857"/>
    <cellStyle name="Normal 33 4 2 2 2" xfId="40858"/>
    <cellStyle name="Normal 33 4 2 2 2 2" xfId="40859"/>
    <cellStyle name="Normal 33 4 2 2 2 2 2" xfId="40860"/>
    <cellStyle name="Normal 33 4 2 2 2 2 3" xfId="40861"/>
    <cellStyle name="Normal 33 4 2 2 2 2 4" xfId="40862"/>
    <cellStyle name="Normal 33 4 2 2 2 3" xfId="40863"/>
    <cellStyle name="Normal 33 4 2 2 2 4" xfId="40864"/>
    <cellStyle name="Normal 33 4 2 2 2 5" xfId="40865"/>
    <cellStyle name="Normal 33 4 2 2 3" xfId="40866"/>
    <cellStyle name="Normal 33 4 2 2 3 2" xfId="40867"/>
    <cellStyle name="Normal 33 4 2 2 3 3" xfId="40868"/>
    <cellStyle name="Normal 33 4 2 2 3 4" xfId="40869"/>
    <cellStyle name="Normal 33 4 2 2 4" xfId="40870"/>
    <cellStyle name="Normal 33 4 2 2 5" xfId="40871"/>
    <cellStyle name="Normal 33 4 2 2 6" xfId="40872"/>
    <cellStyle name="Normal 33 4 2 3" xfId="40873"/>
    <cellStyle name="Normal 33 4 2 3 2" xfId="40874"/>
    <cellStyle name="Normal 33 4 2 3 2 2" xfId="40875"/>
    <cellStyle name="Normal 33 4 2 3 2 3" xfId="40876"/>
    <cellStyle name="Normal 33 4 2 3 2 4" xfId="40877"/>
    <cellStyle name="Normal 33 4 2 3 3" xfId="40878"/>
    <cellStyle name="Normal 33 4 2 3 4" xfId="40879"/>
    <cellStyle name="Normal 33 4 2 3 5" xfId="40880"/>
    <cellStyle name="Normal 33 4 2 3 6" xfId="40881"/>
    <cellStyle name="Normal 33 4 2 4" xfId="40882"/>
    <cellStyle name="Normal 33 4 2 4 2" xfId="40883"/>
    <cellStyle name="Normal 33 4 2 4 3" xfId="40884"/>
    <cellStyle name="Normal 33 4 2 4 4" xfId="40885"/>
    <cellStyle name="Normal 33 4 2 5" xfId="40886"/>
    <cellStyle name="Normal 33 4 2 6" xfId="40887"/>
    <cellStyle name="Normal 33 4 2 7" xfId="40888"/>
    <cellStyle name="Normal 33 4 2 8" xfId="40889"/>
    <cellStyle name="Normal 33 4 3" xfId="40890"/>
    <cellStyle name="Normal 33 4 3 2" xfId="40891"/>
    <cellStyle name="Normal 33 4 3 2 2" xfId="40892"/>
    <cellStyle name="Normal 33 4 3 2 2 2" xfId="40893"/>
    <cellStyle name="Normal 33 4 3 2 2 3" xfId="40894"/>
    <cellStyle name="Normal 33 4 3 2 2 4" xfId="40895"/>
    <cellStyle name="Normal 33 4 3 2 3" xfId="40896"/>
    <cellStyle name="Normal 33 4 3 2 4" xfId="40897"/>
    <cellStyle name="Normal 33 4 3 2 5" xfId="40898"/>
    <cellStyle name="Normal 33 4 3 3" xfId="40899"/>
    <cellStyle name="Normal 33 4 3 3 2" xfId="40900"/>
    <cellStyle name="Normal 33 4 3 3 3" xfId="40901"/>
    <cellStyle name="Normal 33 4 3 3 4" xfId="40902"/>
    <cellStyle name="Normal 33 4 3 4" xfId="40903"/>
    <cellStyle name="Normal 33 4 3 5" xfId="40904"/>
    <cellStyle name="Normal 33 4 3 6" xfId="40905"/>
    <cellStyle name="Normal 33 4 4" xfId="40906"/>
    <cellStyle name="Normal 33 4 4 2" xfId="40907"/>
    <cellStyle name="Normal 33 4 4 2 2" xfId="40908"/>
    <cellStyle name="Normal 33 4 4 2 3" xfId="40909"/>
    <cellStyle name="Normal 33 4 4 2 4" xfId="40910"/>
    <cellStyle name="Normal 33 4 4 3" xfId="40911"/>
    <cellStyle name="Normal 33 4 4 4" xfId="40912"/>
    <cellStyle name="Normal 33 4 4 5" xfId="40913"/>
    <cellStyle name="Normal 33 4 4 6" xfId="40914"/>
    <cellStyle name="Normal 33 4 5" xfId="40915"/>
    <cellStyle name="Normal 33 4 5 2" xfId="40916"/>
    <cellStyle name="Normal 33 4 5 3" xfId="40917"/>
    <cellStyle name="Normal 33 4 5 4" xfId="40918"/>
    <cellStyle name="Normal 33 4 6" xfId="40919"/>
    <cellStyle name="Normal 33 4 7" xfId="40920"/>
    <cellStyle name="Normal 33 4 8" xfId="40921"/>
    <cellStyle name="Normal 33 4 9" xfId="40922"/>
    <cellStyle name="Normal 33 5" xfId="40923"/>
    <cellStyle name="Normal 33 5 2" xfId="40924"/>
    <cellStyle name="Normal 33 5 2 2" xfId="40925"/>
    <cellStyle name="Normal 33 5 2 2 2" xfId="40926"/>
    <cellStyle name="Normal 33 5 2 2 2 2" xfId="40927"/>
    <cellStyle name="Normal 33 5 2 2 2 2 2" xfId="40928"/>
    <cellStyle name="Normal 33 5 2 2 2 2 3" xfId="40929"/>
    <cellStyle name="Normal 33 5 2 2 2 2 4" xfId="40930"/>
    <cellStyle name="Normal 33 5 2 2 2 3" xfId="40931"/>
    <cellStyle name="Normal 33 5 2 2 2 4" xfId="40932"/>
    <cellStyle name="Normal 33 5 2 2 2 5" xfId="40933"/>
    <cellStyle name="Normal 33 5 2 2 3" xfId="40934"/>
    <cellStyle name="Normal 33 5 2 2 3 2" xfId="40935"/>
    <cellStyle name="Normal 33 5 2 2 3 3" xfId="40936"/>
    <cellStyle name="Normal 33 5 2 2 3 4" xfId="40937"/>
    <cellStyle name="Normal 33 5 2 2 4" xfId="40938"/>
    <cellStyle name="Normal 33 5 2 2 5" xfId="40939"/>
    <cellStyle name="Normal 33 5 2 2 6" xfId="40940"/>
    <cellStyle name="Normal 33 5 2 3" xfId="40941"/>
    <cellStyle name="Normal 33 5 2 3 2" xfId="40942"/>
    <cellStyle name="Normal 33 5 2 3 2 2" xfId="40943"/>
    <cellStyle name="Normal 33 5 2 3 2 3" xfId="40944"/>
    <cellStyle name="Normal 33 5 2 3 2 4" xfId="40945"/>
    <cellStyle name="Normal 33 5 2 3 3" xfId="40946"/>
    <cellStyle name="Normal 33 5 2 3 4" xfId="40947"/>
    <cellStyle name="Normal 33 5 2 3 5" xfId="40948"/>
    <cellStyle name="Normal 33 5 2 3 6" xfId="40949"/>
    <cellStyle name="Normal 33 5 2 4" xfId="40950"/>
    <cellStyle name="Normal 33 5 2 4 2" xfId="40951"/>
    <cellStyle name="Normal 33 5 2 4 3" xfId="40952"/>
    <cellStyle name="Normal 33 5 2 4 4" xfId="40953"/>
    <cellStyle name="Normal 33 5 2 5" xfId="40954"/>
    <cellStyle name="Normal 33 5 2 6" xfId="40955"/>
    <cellStyle name="Normal 33 5 2 7" xfId="40956"/>
    <cellStyle name="Normal 33 5 2 8" xfId="40957"/>
    <cellStyle name="Normal 33 5 3" xfId="40958"/>
    <cellStyle name="Normal 33 5 3 2" xfId="40959"/>
    <cellStyle name="Normal 33 5 3 2 2" xfId="40960"/>
    <cellStyle name="Normal 33 5 3 2 2 2" xfId="40961"/>
    <cellStyle name="Normal 33 5 3 2 2 3" xfId="40962"/>
    <cellStyle name="Normal 33 5 3 2 2 4" xfId="40963"/>
    <cellStyle name="Normal 33 5 3 2 3" xfId="40964"/>
    <cellStyle name="Normal 33 5 3 2 4" xfId="40965"/>
    <cellStyle name="Normal 33 5 3 2 5" xfId="40966"/>
    <cellStyle name="Normal 33 5 3 3" xfId="40967"/>
    <cellStyle name="Normal 33 5 3 3 2" xfId="40968"/>
    <cellStyle name="Normal 33 5 3 3 3" xfId="40969"/>
    <cellStyle name="Normal 33 5 3 3 4" xfId="40970"/>
    <cellStyle name="Normal 33 5 3 4" xfId="40971"/>
    <cellStyle name="Normal 33 5 3 5" xfId="40972"/>
    <cellStyle name="Normal 33 5 3 6" xfId="40973"/>
    <cellStyle name="Normal 33 5 4" xfId="40974"/>
    <cellStyle name="Normal 33 5 4 2" xfId="40975"/>
    <cellStyle name="Normal 33 5 4 2 2" xfId="40976"/>
    <cellStyle name="Normal 33 5 4 2 3" xfId="40977"/>
    <cellStyle name="Normal 33 5 4 2 4" xfId="40978"/>
    <cellStyle name="Normal 33 5 4 3" xfId="40979"/>
    <cellStyle name="Normal 33 5 4 4" xfId="40980"/>
    <cellStyle name="Normal 33 5 4 5" xfId="40981"/>
    <cellStyle name="Normal 33 5 4 6" xfId="40982"/>
    <cellStyle name="Normal 33 5 5" xfId="40983"/>
    <cellStyle name="Normal 33 5 5 2" xfId="40984"/>
    <cellStyle name="Normal 33 5 5 3" xfId="40985"/>
    <cellStyle name="Normal 33 5 5 4" xfId="40986"/>
    <cellStyle name="Normal 33 5 6" xfId="40987"/>
    <cellStyle name="Normal 33 5 7" xfId="40988"/>
    <cellStyle name="Normal 33 5 8" xfId="40989"/>
    <cellStyle name="Normal 33 5 9" xfId="40990"/>
    <cellStyle name="Normal 33 6" xfId="40991"/>
    <cellStyle name="Normal 33 6 2" xfId="40992"/>
    <cellStyle name="Normal 33 6 2 2" xfId="40993"/>
    <cellStyle name="Normal 33 6 2 2 2" xfId="40994"/>
    <cellStyle name="Normal 33 6 2 2 2 2" xfId="40995"/>
    <cellStyle name="Normal 33 6 2 2 2 2 2" xfId="40996"/>
    <cellStyle name="Normal 33 6 2 2 2 2 3" xfId="40997"/>
    <cellStyle name="Normal 33 6 2 2 2 2 4" xfId="40998"/>
    <cellStyle name="Normal 33 6 2 2 2 3" xfId="40999"/>
    <cellStyle name="Normal 33 6 2 2 2 4" xfId="41000"/>
    <cellStyle name="Normal 33 6 2 2 2 5" xfId="41001"/>
    <cellStyle name="Normal 33 6 2 2 3" xfId="41002"/>
    <cellStyle name="Normal 33 6 2 2 3 2" xfId="41003"/>
    <cellStyle name="Normal 33 6 2 2 3 3" xfId="41004"/>
    <cellStyle name="Normal 33 6 2 2 3 4" xfId="41005"/>
    <cellStyle name="Normal 33 6 2 2 4" xfId="41006"/>
    <cellStyle name="Normal 33 6 2 2 5" xfId="41007"/>
    <cellStyle name="Normal 33 6 2 2 6" xfId="41008"/>
    <cellStyle name="Normal 33 6 2 3" xfId="41009"/>
    <cellStyle name="Normal 33 6 2 3 2" xfId="41010"/>
    <cellStyle name="Normal 33 6 2 3 2 2" xfId="41011"/>
    <cellStyle name="Normal 33 6 2 3 2 3" xfId="41012"/>
    <cellStyle name="Normal 33 6 2 3 2 4" xfId="41013"/>
    <cellStyle name="Normal 33 6 2 3 3" xfId="41014"/>
    <cellStyle name="Normal 33 6 2 3 4" xfId="41015"/>
    <cellStyle name="Normal 33 6 2 3 5" xfId="41016"/>
    <cellStyle name="Normal 33 6 2 3 6" xfId="41017"/>
    <cellStyle name="Normal 33 6 2 4" xfId="41018"/>
    <cellStyle name="Normal 33 6 2 4 2" xfId="41019"/>
    <cellStyle name="Normal 33 6 2 4 3" xfId="41020"/>
    <cellStyle name="Normal 33 6 2 4 4" xfId="41021"/>
    <cellStyle name="Normal 33 6 2 5" xfId="41022"/>
    <cellStyle name="Normal 33 6 2 6" xfId="41023"/>
    <cellStyle name="Normal 33 6 2 7" xfId="41024"/>
    <cellStyle name="Normal 33 6 2 8" xfId="41025"/>
    <cellStyle name="Normal 33 6 3" xfId="41026"/>
    <cellStyle name="Normal 33 6 3 2" xfId="41027"/>
    <cellStyle name="Normal 33 6 3 2 2" xfId="41028"/>
    <cellStyle name="Normal 33 6 3 2 2 2" xfId="41029"/>
    <cellStyle name="Normal 33 6 3 2 2 3" xfId="41030"/>
    <cellStyle name="Normal 33 6 3 2 2 4" xfId="41031"/>
    <cellStyle name="Normal 33 6 3 2 3" xfId="41032"/>
    <cellStyle name="Normal 33 6 3 2 4" xfId="41033"/>
    <cellStyle name="Normal 33 6 3 2 5" xfId="41034"/>
    <cellStyle name="Normal 33 6 3 3" xfId="41035"/>
    <cellStyle name="Normal 33 6 3 3 2" xfId="41036"/>
    <cellStyle name="Normal 33 6 3 3 3" xfId="41037"/>
    <cellStyle name="Normal 33 6 3 3 4" xfId="41038"/>
    <cellStyle name="Normal 33 6 3 4" xfId="41039"/>
    <cellStyle name="Normal 33 6 3 5" xfId="41040"/>
    <cellStyle name="Normal 33 6 3 6" xfId="41041"/>
    <cellStyle name="Normal 33 6 4" xfId="41042"/>
    <cellStyle name="Normal 33 6 4 2" xfId="41043"/>
    <cellStyle name="Normal 33 6 4 2 2" xfId="41044"/>
    <cellStyle name="Normal 33 6 4 2 3" xfId="41045"/>
    <cellStyle name="Normal 33 6 4 2 4" xfId="41046"/>
    <cellStyle name="Normal 33 6 4 3" xfId="41047"/>
    <cellStyle name="Normal 33 6 4 4" xfId="41048"/>
    <cellStyle name="Normal 33 6 4 5" xfId="41049"/>
    <cellStyle name="Normal 33 6 4 6" xfId="41050"/>
    <cellStyle name="Normal 33 6 5" xfId="41051"/>
    <cellStyle name="Normal 33 6 5 2" xfId="41052"/>
    <cellStyle name="Normal 33 6 5 3" xfId="41053"/>
    <cellStyle name="Normal 33 6 5 4" xfId="41054"/>
    <cellStyle name="Normal 33 6 6" xfId="41055"/>
    <cellStyle name="Normal 33 6 7" xfId="41056"/>
    <cellStyle name="Normal 33 6 8" xfId="41057"/>
    <cellStyle name="Normal 33 6 9" xfId="41058"/>
    <cellStyle name="Normal 33 7" xfId="41059"/>
    <cellStyle name="Normal 33 7 2" xfId="41060"/>
    <cellStyle name="Normal 33 7 2 2" xfId="41061"/>
    <cellStyle name="Normal 33 7 2 2 2" xfId="41062"/>
    <cellStyle name="Normal 33 7 2 2 2 2" xfId="41063"/>
    <cellStyle name="Normal 33 7 2 2 2 3" xfId="41064"/>
    <cellStyle name="Normal 33 7 2 2 2 4" xfId="41065"/>
    <cellStyle name="Normal 33 7 2 2 3" xfId="41066"/>
    <cellStyle name="Normal 33 7 2 2 4" xfId="41067"/>
    <cellStyle name="Normal 33 7 2 2 5" xfId="41068"/>
    <cellStyle name="Normal 33 7 2 3" xfId="41069"/>
    <cellStyle name="Normal 33 7 2 3 2" xfId="41070"/>
    <cellStyle name="Normal 33 7 2 3 3" xfId="41071"/>
    <cellStyle name="Normal 33 7 2 3 4" xfId="41072"/>
    <cellStyle name="Normal 33 7 2 4" xfId="41073"/>
    <cellStyle name="Normal 33 7 2 5" xfId="41074"/>
    <cellStyle name="Normal 33 7 2 6" xfId="41075"/>
    <cellStyle name="Normal 33 7 3" xfId="41076"/>
    <cellStyle name="Normal 33 7 3 2" xfId="41077"/>
    <cellStyle name="Normal 33 7 3 2 2" xfId="41078"/>
    <cellStyle name="Normal 33 7 3 2 3" xfId="41079"/>
    <cellStyle name="Normal 33 7 3 2 4" xfId="41080"/>
    <cellStyle name="Normal 33 7 3 3" xfId="41081"/>
    <cellStyle name="Normal 33 7 3 4" xfId="41082"/>
    <cellStyle name="Normal 33 7 3 5" xfId="41083"/>
    <cellStyle name="Normal 33 7 3 6" xfId="41084"/>
    <cellStyle name="Normal 33 7 4" xfId="41085"/>
    <cellStyle name="Normal 33 7 4 2" xfId="41086"/>
    <cellStyle name="Normal 33 7 4 3" xfId="41087"/>
    <cellStyle name="Normal 33 7 4 4" xfId="41088"/>
    <cellStyle name="Normal 33 7 5" xfId="41089"/>
    <cellStyle name="Normal 33 7 6" xfId="41090"/>
    <cellStyle name="Normal 33 7 7" xfId="41091"/>
    <cellStyle name="Normal 33 7 8" xfId="41092"/>
    <cellStyle name="Normal 33 8" xfId="41093"/>
    <cellStyle name="Normal 33 8 2" xfId="41094"/>
    <cellStyle name="Normal 33 8 2 2" xfId="41095"/>
    <cellStyle name="Normal 33 8 2 2 2" xfId="41096"/>
    <cellStyle name="Normal 33 8 2 2 3" xfId="41097"/>
    <cellStyle name="Normal 33 8 2 2 4" xfId="41098"/>
    <cellStyle name="Normal 33 8 2 3" xfId="41099"/>
    <cellStyle name="Normal 33 8 2 4" xfId="41100"/>
    <cellStyle name="Normal 33 8 2 5" xfId="41101"/>
    <cellStyle name="Normal 33 8 2 6" xfId="41102"/>
    <cellStyle name="Normal 33 8 3" xfId="41103"/>
    <cellStyle name="Normal 33 8 3 2" xfId="41104"/>
    <cellStyle name="Normal 33 8 3 3" xfId="41105"/>
    <cellStyle name="Normal 33 8 3 4" xfId="41106"/>
    <cellStyle name="Normal 33 8 4" xfId="41107"/>
    <cellStyle name="Normal 33 8 5" xfId="41108"/>
    <cellStyle name="Normal 33 8 6" xfId="41109"/>
    <cellStyle name="Normal 33 8 7" xfId="41110"/>
    <cellStyle name="Normal 33 9" xfId="41111"/>
    <cellStyle name="Normal 33 9 2" xfId="41112"/>
    <cellStyle name="Normal 33 9 2 2" xfId="41113"/>
    <cellStyle name="Normal 33 9 2 2 2" xfId="41114"/>
    <cellStyle name="Normal 33 9 2 2 3" xfId="41115"/>
    <cellStyle name="Normal 33 9 2 2 4" xfId="41116"/>
    <cellStyle name="Normal 33 9 2 3" xfId="41117"/>
    <cellStyle name="Normal 33 9 2 4" xfId="41118"/>
    <cellStyle name="Normal 33 9 2 5" xfId="41119"/>
    <cellStyle name="Normal 33 9 3" xfId="41120"/>
    <cellStyle name="Normal 33 9 3 2" xfId="41121"/>
    <cellStyle name="Normal 33 9 3 3" xfId="41122"/>
    <cellStyle name="Normal 33 9 3 4" xfId="41123"/>
    <cellStyle name="Normal 33 9 4" xfId="41124"/>
    <cellStyle name="Normal 33 9 5" xfId="41125"/>
    <cellStyle name="Normal 33 9 6" xfId="41126"/>
    <cellStyle name="Normal 330" xfId="62904"/>
    <cellStyle name="Normal 331" xfId="62905"/>
    <cellStyle name="Normal 332" xfId="62906"/>
    <cellStyle name="Normal 333" xfId="62907"/>
    <cellStyle name="Normal 334" xfId="62908"/>
    <cellStyle name="Normal 335" xfId="62909"/>
    <cellStyle name="Normal 336" xfId="62910"/>
    <cellStyle name="Normal 337" xfId="62911"/>
    <cellStyle name="Normal 338" xfId="62912"/>
    <cellStyle name="Normal 339" xfId="62913"/>
    <cellStyle name="Normal 34" xfId="41127"/>
    <cellStyle name="Normal 34 10" xfId="41128"/>
    <cellStyle name="Normal 34 11" xfId="41129"/>
    <cellStyle name="Normal 34 12" xfId="41130"/>
    <cellStyle name="Normal 34 2" xfId="41131"/>
    <cellStyle name="Normal 34 2 2" xfId="41132"/>
    <cellStyle name="Normal 34 2 2 2" xfId="41133"/>
    <cellStyle name="Normal 34 2 2 2 2" xfId="41134"/>
    <cellStyle name="Normal 34 2 2 2 2 2" xfId="41135"/>
    <cellStyle name="Normal 34 2 2 2 2 2 2" xfId="41136"/>
    <cellStyle name="Normal 34 2 2 2 2 2 3" xfId="41137"/>
    <cellStyle name="Normal 34 2 2 2 2 2 4" xfId="41138"/>
    <cellStyle name="Normal 34 2 2 2 2 3" xfId="41139"/>
    <cellStyle name="Normal 34 2 2 2 2 4" xfId="41140"/>
    <cellStyle name="Normal 34 2 2 2 2 5" xfId="41141"/>
    <cellStyle name="Normal 34 2 2 2 3" xfId="41142"/>
    <cellStyle name="Normal 34 2 2 2 3 2" xfId="41143"/>
    <cellStyle name="Normal 34 2 2 2 3 3" xfId="41144"/>
    <cellStyle name="Normal 34 2 2 2 3 4" xfId="41145"/>
    <cellStyle name="Normal 34 2 2 2 4" xfId="41146"/>
    <cellStyle name="Normal 34 2 2 2 5" xfId="41147"/>
    <cellStyle name="Normal 34 2 2 2 6" xfId="41148"/>
    <cellStyle name="Normal 34 2 2 3" xfId="41149"/>
    <cellStyle name="Normal 34 2 2 3 2" xfId="41150"/>
    <cellStyle name="Normal 34 2 2 3 2 2" xfId="41151"/>
    <cellStyle name="Normal 34 2 2 3 2 3" xfId="41152"/>
    <cellStyle name="Normal 34 2 2 3 2 4" xfId="41153"/>
    <cellStyle name="Normal 34 2 2 3 3" xfId="41154"/>
    <cellStyle name="Normal 34 2 2 3 4" xfId="41155"/>
    <cellStyle name="Normal 34 2 2 3 5" xfId="41156"/>
    <cellStyle name="Normal 34 2 2 3 6" xfId="41157"/>
    <cellStyle name="Normal 34 2 2 4" xfId="41158"/>
    <cellStyle name="Normal 34 2 2 4 2" xfId="41159"/>
    <cellStyle name="Normal 34 2 2 4 3" xfId="41160"/>
    <cellStyle name="Normal 34 2 2 4 4" xfId="41161"/>
    <cellStyle name="Normal 34 2 2 5" xfId="41162"/>
    <cellStyle name="Normal 34 2 2 6" xfId="41163"/>
    <cellStyle name="Normal 34 2 2 7" xfId="41164"/>
    <cellStyle name="Normal 34 2 2 8" xfId="41165"/>
    <cellStyle name="Normal 34 2 3" xfId="41166"/>
    <cellStyle name="Normal 34 2 3 2" xfId="41167"/>
    <cellStyle name="Normal 34 2 3 2 2" xfId="41168"/>
    <cellStyle name="Normal 34 2 3 2 2 2" xfId="41169"/>
    <cellStyle name="Normal 34 2 3 2 2 3" xfId="41170"/>
    <cellStyle name="Normal 34 2 3 2 2 4" xfId="41171"/>
    <cellStyle name="Normal 34 2 3 2 3" xfId="41172"/>
    <cellStyle name="Normal 34 2 3 2 4" xfId="41173"/>
    <cellStyle name="Normal 34 2 3 2 5" xfId="41174"/>
    <cellStyle name="Normal 34 2 3 3" xfId="41175"/>
    <cellStyle name="Normal 34 2 3 3 2" xfId="41176"/>
    <cellStyle name="Normal 34 2 3 3 3" xfId="41177"/>
    <cellStyle name="Normal 34 2 3 3 4" xfId="41178"/>
    <cellStyle name="Normal 34 2 3 4" xfId="41179"/>
    <cellStyle name="Normal 34 2 3 5" xfId="41180"/>
    <cellStyle name="Normal 34 2 3 6" xfId="41181"/>
    <cellStyle name="Normal 34 2 4" xfId="41182"/>
    <cellStyle name="Normal 34 2 4 2" xfId="41183"/>
    <cellStyle name="Normal 34 2 4 2 2" xfId="41184"/>
    <cellStyle name="Normal 34 2 4 2 3" xfId="41185"/>
    <cellStyle name="Normal 34 2 4 2 4" xfId="41186"/>
    <cellStyle name="Normal 34 2 4 3" xfId="41187"/>
    <cellStyle name="Normal 34 2 4 4" xfId="41188"/>
    <cellStyle name="Normal 34 2 4 5" xfId="41189"/>
    <cellStyle name="Normal 34 2 4 6" xfId="41190"/>
    <cellStyle name="Normal 34 2 5" xfId="41191"/>
    <cellStyle name="Normal 34 2 5 2" xfId="41192"/>
    <cellStyle name="Normal 34 2 5 3" xfId="41193"/>
    <cellStyle name="Normal 34 2 5 4" xfId="41194"/>
    <cellStyle name="Normal 34 2 6" xfId="41195"/>
    <cellStyle name="Normal 34 2 7" xfId="41196"/>
    <cellStyle name="Normal 34 2 8" xfId="41197"/>
    <cellStyle name="Normal 34 2 9" xfId="41198"/>
    <cellStyle name="Normal 34 3" xfId="41199"/>
    <cellStyle name="Normal 34 3 2" xfId="41200"/>
    <cellStyle name="Normal 34 3 2 2" xfId="41201"/>
    <cellStyle name="Normal 34 3 2 2 2" xfId="41202"/>
    <cellStyle name="Normal 34 3 2 2 2 2" xfId="41203"/>
    <cellStyle name="Normal 34 3 2 2 2 2 2" xfId="41204"/>
    <cellStyle name="Normal 34 3 2 2 2 2 3" xfId="41205"/>
    <cellStyle name="Normal 34 3 2 2 2 2 4" xfId="41206"/>
    <cellStyle name="Normal 34 3 2 2 2 3" xfId="41207"/>
    <cellStyle name="Normal 34 3 2 2 2 4" xfId="41208"/>
    <cellStyle name="Normal 34 3 2 2 2 5" xfId="41209"/>
    <cellStyle name="Normal 34 3 2 2 3" xfId="41210"/>
    <cellStyle name="Normal 34 3 2 2 3 2" xfId="41211"/>
    <cellStyle name="Normal 34 3 2 2 3 3" xfId="41212"/>
    <cellStyle name="Normal 34 3 2 2 3 4" xfId="41213"/>
    <cellStyle name="Normal 34 3 2 2 4" xfId="41214"/>
    <cellStyle name="Normal 34 3 2 2 5" xfId="41215"/>
    <cellStyle name="Normal 34 3 2 2 6" xfId="41216"/>
    <cellStyle name="Normal 34 3 2 3" xfId="41217"/>
    <cellStyle name="Normal 34 3 2 3 2" xfId="41218"/>
    <cellStyle name="Normal 34 3 2 3 2 2" xfId="41219"/>
    <cellStyle name="Normal 34 3 2 3 2 3" xfId="41220"/>
    <cellStyle name="Normal 34 3 2 3 2 4" xfId="41221"/>
    <cellStyle name="Normal 34 3 2 3 3" xfId="41222"/>
    <cellStyle name="Normal 34 3 2 3 4" xfId="41223"/>
    <cellStyle name="Normal 34 3 2 3 5" xfId="41224"/>
    <cellStyle name="Normal 34 3 2 3 6" xfId="41225"/>
    <cellStyle name="Normal 34 3 2 4" xfId="41226"/>
    <cellStyle name="Normal 34 3 2 4 2" xfId="41227"/>
    <cellStyle name="Normal 34 3 2 4 3" xfId="41228"/>
    <cellStyle name="Normal 34 3 2 4 4" xfId="41229"/>
    <cellStyle name="Normal 34 3 2 5" xfId="41230"/>
    <cellStyle name="Normal 34 3 2 6" xfId="41231"/>
    <cellStyle name="Normal 34 3 2 7" xfId="41232"/>
    <cellStyle name="Normal 34 3 2 8" xfId="41233"/>
    <cellStyle name="Normal 34 3 3" xfId="41234"/>
    <cellStyle name="Normal 34 3 3 2" xfId="41235"/>
    <cellStyle name="Normal 34 3 3 2 2" xfId="41236"/>
    <cellStyle name="Normal 34 3 3 2 2 2" xfId="41237"/>
    <cellStyle name="Normal 34 3 3 2 2 3" xfId="41238"/>
    <cellStyle name="Normal 34 3 3 2 2 4" xfId="41239"/>
    <cellStyle name="Normal 34 3 3 2 3" xfId="41240"/>
    <cellStyle name="Normal 34 3 3 2 4" xfId="41241"/>
    <cellStyle name="Normal 34 3 3 2 5" xfId="41242"/>
    <cellStyle name="Normal 34 3 3 3" xfId="41243"/>
    <cellStyle name="Normal 34 3 3 3 2" xfId="41244"/>
    <cellStyle name="Normal 34 3 3 3 3" xfId="41245"/>
    <cellStyle name="Normal 34 3 3 3 4" xfId="41246"/>
    <cellStyle name="Normal 34 3 3 4" xfId="41247"/>
    <cellStyle name="Normal 34 3 3 5" xfId="41248"/>
    <cellStyle name="Normal 34 3 3 6" xfId="41249"/>
    <cellStyle name="Normal 34 3 4" xfId="41250"/>
    <cellStyle name="Normal 34 3 4 2" xfId="41251"/>
    <cellStyle name="Normal 34 3 4 2 2" xfId="41252"/>
    <cellStyle name="Normal 34 3 4 2 3" xfId="41253"/>
    <cellStyle name="Normal 34 3 4 2 4" xfId="41254"/>
    <cellStyle name="Normal 34 3 4 3" xfId="41255"/>
    <cellStyle name="Normal 34 3 4 4" xfId="41256"/>
    <cellStyle name="Normal 34 3 4 5" xfId="41257"/>
    <cellStyle name="Normal 34 3 4 6" xfId="41258"/>
    <cellStyle name="Normal 34 3 5" xfId="41259"/>
    <cellStyle name="Normal 34 3 5 2" xfId="41260"/>
    <cellStyle name="Normal 34 3 5 3" xfId="41261"/>
    <cellStyle name="Normal 34 3 5 4" xfId="41262"/>
    <cellStyle name="Normal 34 3 6" xfId="41263"/>
    <cellStyle name="Normal 34 3 7" xfId="41264"/>
    <cellStyle name="Normal 34 3 8" xfId="41265"/>
    <cellStyle name="Normal 34 3 9" xfId="41266"/>
    <cellStyle name="Normal 34 4" xfId="41267"/>
    <cellStyle name="Normal 34 5" xfId="41268"/>
    <cellStyle name="Normal 34 5 2" xfId="41269"/>
    <cellStyle name="Normal 34 5 2 2" xfId="41270"/>
    <cellStyle name="Normal 34 5 2 2 2" xfId="41271"/>
    <cellStyle name="Normal 34 5 2 2 2 2" xfId="41272"/>
    <cellStyle name="Normal 34 5 2 2 2 3" xfId="41273"/>
    <cellStyle name="Normal 34 5 2 2 2 4" xfId="41274"/>
    <cellStyle name="Normal 34 5 2 2 3" xfId="41275"/>
    <cellStyle name="Normal 34 5 2 2 4" xfId="41276"/>
    <cellStyle name="Normal 34 5 2 2 5" xfId="41277"/>
    <cellStyle name="Normal 34 5 2 3" xfId="41278"/>
    <cellStyle name="Normal 34 5 2 3 2" xfId="41279"/>
    <cellStyle name="Normal 34 5 2 3 3" xfId="41280"/>
    <cellStyle name="Normal 34 5 2 3 4" xfId="41281"/>
    <cellStyle name="Normal 34 5 2 4" xfId="41282"/>
    <cellStyle name="Normal 34 5 2 5" xfId="41283"/>
    <cellStyle name="Normal 34 5 2 6" xfId="41284"/>
    <cellStyle name="Normal 34 5 3" xfId="41285"/>
    <cellStyle name="Normal 34 5 3 2" xfId="41286"/>
    <cellStyle name="Normal 34 5 3 2 2" xfId="41287"/>
    <cellStyle name="Normal 34 5 3 2 3" xfId="41288"/>
    <cellStyle name="Normal 34 5 3 2 4" xfId="41289"/>
    <cellStyle name="Normal 34 5 3 3" xfId="41290"/>
    <cellStyle name="Normal 34 5 3 4" xfId="41291"/>
    <cellStyle name="Normal 34 5 3 5" xfId="41292"/>
    <cellStyle name="Normal 34 5 3 6" xfId="41293"/>
    <cellStyle name="Normal 34 5 4" xfId="41294"/>
    <cellStyle name="Normal 34 5 4 2" xfId="41295"/>
    <cellStyle name="Normal 34 5 4 3" xfId="41296"/>
    <cellStyle name="Normal 34 5 4 4" xfId="41297"/>
    <cellStyle name="Normal 34 5 5" xfId="41298"/>
    <cellStyle name="Normal 34 5 6" xfId="41299"/>
    <cellStyle name="Normal 34 5 7" xfId="41300"/>
    <cellStyle name="Normal 34 5 8" xfId="41301"/>
    <cellStyle name="Normal 34 6" xfId="41302"/>
    <cellStyle name="Normal 34 6 2" xfId="41303"/>
    <cellStyle name="Normal 34 6 2 2" xfId="41304"/>
    <cellStyle name="Normal 34 6 2 2 2" xfId="41305"/>
    <cellStyle name="Normal 34 6 2 2 3" xfId="41306"/>
    <cellStyle name="Normal 34 6 2 2 4" xfId="41307"/>
    <cellStyle name="Normal 34 6 2 3" xfId="41308"/>
    <cellStyle name="Normal 34 6 2 4" xfId="41309"/>
    <cellStyle name="Normal 34 6 2 5" xfId="41310"/>
    <cellStyle name="Normal 34 6 3" xfId="41311"/>
    <cellStyle name="Normal 34 6 3 2" xfId="41312"/>
    <cellStyle name="Normal 34 6 3 3" xfId="41313"/>
    <cellStyle name="Normal 34 6 3 4" xfId="41314"/>
    <cellStyle name="Normal 34 6 4" xfId="41315"/>
    <cellStyle name="Normal 34 6 5" xfId="41316"/>
    <cellStyle name="Normal 34 6 6" xfId="41317"/>
    <cellStyle name="Normal 34 7" xfId="41318"/>
    <cellStyle name="Normal 34 7 2" xfId="41319"/>
    <cellStyle name="Normal 34 7 2 2" xfId="41320"/>
    <cellStyle name="Normal 34 7 2 3" xfId="41321"/>
    <cellStyle name="Normal 34 7 2 4" xfId="41322"/>
    <cellStyle name="Normal 34 7 3" xfId="41323"/>
    <cellStyle name="Normal 34 7 4" xfId="41324"/>
    <cellStyle name="Normal 34 7 5" xfId="41325"/>
    <cellStyle name="Normal 34 7 6" xfId="41326"/>
    <cellStyle name="Normal 34 8" xfId="41327"/>
    <cellStyle name="Normal 34 8 2" xfId="41328"/>
    <cellStyle name="Normal 34 8 3" xfId="41329"/>
    <cellStyle name="Normal 34 8 4" xfId="41330"/>
    <cellStyle name="Normal 34 9" xfId="41331"/>
    <cellStyle name="Normal 340" xfId="62914"/>
    <cellStyle name="Normal 341" xfId="62915"/>
    <cellStyle name="Normal 342" xfId="62916"/>
    <cellStyle name="Normal 343" xfId="62917"/>
    <cellStyle name="Normal 344" xfId="62918"/>
    <cellStyle name="Normal 345" xfId="62919"/>
    <cellStyle name="Normal 346" xfId="62920"/>
    <cellStyle name="Normal 347" xfId="62921"/>
    <cellStyle name="Normal 348" xfId="62922"/>
    <cellStyle name="Normal 349" xfId="62923"/>
    <cellStyle name="Normal 35" xfId="41332"/>
    <cellStyle name="Normal 35 2" xfId="41333"/>
    <cellStyle name="Normal 35 3" xfId="41334"/>
    <cellStyle name="Normal 35 3 2" xfId="41335"/>
    <cellStyle name="Normal 35 4" xfId="41336"/>
    <cellStyle name="Normal 350" xfId="62924"/>
    <cellStyle name="Normal 351" xfId="62925"/>
    <cellStyle name="Normal 352" xfId="62926"/>
    <cellStyle name="Normal 353" xfId="62927"/>
    <cellStyle name="Normal 354" xfId="62928"/>
    <cellStyle name="Normal 355" xfId="62929"/>
    <cellStyle name="Normal 356" xfId="62930"/>
    <cellStyle name="Normal 357" xfId="62931"/>
    <cellStyle name="Normal 358" xfId="62932"/>
    <cellStyle name="Normal 359" xfId="62933"/>
    <cellStyle name="Normal 36" xfId="41337"/>
    <cellStyle name="Normal 36 10" xfId="41338"/>
    <cellStyle name="Normal 36 11" xfId="41339"/>
    <cellStyle name="Normal 36 2" xfId="41340"/>
    <cellStyle name="Normal 36 2 2" xfId="41341"/>
    <cellStyle name="Normal 36 2 2 2" xfId="41342"/>
    <cellStyle name="Normal 36 2 2 2 2" xfId="41343"/>
    <cellStyle name="Normal 36 2 2 2 2 2" xfId="41344"/>
    <cellStyle name="Normal 36 2 2 2 2 2 2" xfId="41345"/>
    <cellStyle name="Normal 36 2 2 2 2 2 3" xfId="41346"/>
    <cellStyle name="Normal 36 2 2 2 2 2 4" xfId="41347"/>
    <cellStyle name="Normal 36 2 2 2 2 3" xfId="41348"/>
    <cellStyle name="Normal 36 2 2 2 2 4" xfId="41349"/>
    <cellStyle name="Normal 36 2 2 2 2 5" xfId="41350"/>
    <cellStyle name="Normal 36 2 2 2 3" xfId="41351"/>
    <cellStyle name="Normal 36 2 2 2 3 2" xfId="41352"/>
    <cellStyle name="Normal 36 2 2 2 3 3" xfId="41353"/>
    <cellStyle name="Normal 36 2 2 2 3 4" xfId="41354"/>
    <cellStyle name="Normal 36 2 2 2 4" xfId="41355"/>
    <cellStyle name="Normal 36 2 2 2 5" xfId="41356"/>
    <cellStyle name="Normal 36 2 2 2 6" xfId="41357"/>
    <cellStyle name="Normal 36 2 2 3" xfId="41358"/>
    <cellStyle name="Normal 36 2 2 3 2" xfId="41359"/>
    <cellStyle name="Normal 36 2 2 3 2 2" xfId="41360"/>
    <cellStyle name="Normal 36 2 2 3 2 3" xfId="41361"/>
    <cellStyle name="Normal 36 2 2 3 2 4" xfId="41362"/>
    <cellStyle name="Normal 36 2 2 3 3" xfId="41363"/>
    <cellStyle name="Normal 36 2 2 3 4" xfId="41364"/>
    <cellStyle name="Normal 36 2 2 3 5" xfId="41365"/>
    <cellStyle name="Normal 36 2 2 3 6" xfId="41366"/>
    <cellStyle name="Normal 36 2 2 4" xfId="41367"/>
    <cellStyle name="Normal 36 2 2 4 2" xfId="41368"/>
    <cellStyle name="Normal 36 2 2 4 3" xfId="41369"/>
    <cellStyle name="Normal 36 2 2 4 4" xfId="41370"/>
    <cellStyle name="Normal 36 2 2 5" xfId="41371"/>
    <cellStyle name="Normal 36 2 2 6" xfId="41372"/>
    <cellStyle name="Normal 36 2 2 7" xfId="41373"/>
    <cellStyle name="Normal 36 2 2 8" xfId="41374"/>
    <cellStyle name="Normal 36 2 3" xfId="41375"/>
    <cellStyle name="Normal 36 2 3 2" xfId="41376"/>
    <cellStyle name="Normal 36 2 3 2 2" xfId="41377"/>
    <cellStyle name="Normal 36 2 3 2 2 2" xfId="41378"/>
    <cellStyle name="Normal 36 2 3 2 2 3" xfId="41379"/>
    <cellStyle name="Normal 36 2 3 2 2 4" xfId="41380"/>
    <cellStyle name="Normal 36 2 3 2 3" xfId="41381"/>
    <cellStyle name="Normal 36 2 3 2 4" xfId="41382"/>
    <cellStyle name="Normal 36 2 3 2 5" xfId="41383"/>
    <cellStyle name="Normal 36 2 3 3" xfId="41384"/>
    <cellStyle name="Normal 36 2 3 3 2" xfId="41385"/>
    <cellStyle name="Normal 36 2 3 3 3" xfId="41386"/>
    <cellStyle name="Normal 36 2 3 3 4" xfId="41387"/>
    <cellStyle name="Normal 36 2 3 4" xfId="41388"/>
    <cellStyle name="Normal 36 2 3 5" xfId="41389"/>
    <cellStyle name="Normal 36 2 3 6" xfId="41390"/>
    <cellStyle name="Normal 36 2 4" xfId="41391"/>
    <cellStyle name="Normal 36 2 4 2" xfId="41392"/>
    <cellStyle name="Normal 36 2 4 2 2" xfId="41393"/>
    <cellStyle name="Normal 36 2 4 2 3" xfId="41394"/>
    <cellStyle name="Normal 36 2 4 2 4" xfId="41395"/>
    <cellStyle name="Normal 36 2 4 3" xfId="41396"/>
    <cellStyle name="Normal 36 2 4 4" xfId="41397"/>
    <cellStyle name="Normal 36 2 4 5" xfId="41398"/>
    <cellStyle name="Normal 36 2 4 6" xfId="41399"/>
    <cellStyle name="Normal 36 2 5" xfId="41400"/>
    <cellStyle name="Normal 36 2 5 2" xfId="41401"/>
    <cellStyle name="Normal 36 2 5 3" xfId="41402"/>
    <cellStyle name="Normal 36 2 5 4" xfId="41403"/>
    <cellStyle name="Normal 36 2 6" xfId="41404"/>
    <cellStyle name="Normal 36 2 7" xfId="41405"/>
    <cellStyle name="Normal 36 2 8" xfId="41406"/>
    <cellStyle name="Normal 36 2 9" xfId="41407"/>
    <cellStyle name="Normal 36 3" xfId="41408"/>
    <cellStyle name="Normal 36 4" xfId="41409"/>
    <cellStyle name="Normal 36 4 2" xfId="41410"/>
    <cellStyle name="Normal 36 4 2 2" xfId="41411"/>
    <cellStyle name="Normal 36 4 2 2 2" xfId="41412"/>
    <cellStyle name="Normal 36 4 2 2 2 2" xfId="41413"/>
    <cellStyle name="Normal 36 4 2 2 2 3" xfId="41414"/>
    <cellStyle name="Normal 36 4 2 2 2 4" xfId="41415"/>
    <cellStyle name="Normal 36 4 2 2 3" xfId="41416"/>
    <cellStyle name="Normal 36 4 2 2 4" xfId="41417"/>
    <cellStyle name="Normal 36 4 2 2 5" xfId="41418"/>
    <cellStyle name="Normal 36 4 2 3" xfId="41419"/>
    <cellStyle name="Normal 36 4 2 3 2" xfId="41420"/>
    <cellStyle name="Normal 36 4 2 3 3" xfId="41421"/>
    <cellStyle name="Normal 36 4 2 3 4" xfId="41422"/>
    <cellStyle name="Normal 36 4 2 4" xfId="41423"/>
    <cellStyle name="Normal 36 4 2 5" xfId="41424"/>
    <cellStyle name="Normal 36 4 2 6" xfId="41425"/>
    <cellStyle name="Normal 36 4 3" xfId="41426"/>
    <cellStyle name="Normal 36 4 3 2" xfId="41427"/>
    <cellStyle name="Normal 36 4 3 2 2" xfId="41428"/>
    <cellStyle name="Normal 36 4 3 2 3" xfId="41429"/>
    <cellStyle name="Normal 36 4 3 2 4" xfId="41430"/>
    <cellStyle name="Normal 36 4 3 3" xfId="41431"/>
    <cellStyle name="Normal 36 4 3 4" xfId="41432"/>
    <cellStyle name="Normal 36 4 3 5" xfId="41433"/>
    <cellStyle name="Normal 36 4 3 6" xfId="41434"/>
    <cellStyle name="Normal 36 4 4" xfId="41435"/>
    <cellStyle name="Normal 36 4 4 2" xfId="41436"/>
    <cellStyle name="Normal 36 4 4 3" xfId="41437"/>
    <cellStyle name="Normal 36 4 4 4" xfId="41438"/>
    <cellStyle name="Normal 36 4 5" xfId="41439"/>
    <cellStyle name="Normal 36 4 6" xfId="41440"/>
    <cellStyle name="Normal 36 4 7" xfId="41441"/>
    <cellStyle name="Normal 36 4 8" xfId="41442"/>
    <cellStyle name="Normal 36 5" xfId="41443"/>
    <cellStyle name="Normal 36 5 2" xfId="41444"/>
    <cellStyle name="Normal 36 5 2 2" xfId="41445"/>
    <cellStyle name="Normal 36 5 2 2 2" xfId="41446"/>
    <cellStyle name="Normal 36 5 2 2 3" xfId="41447"/>
    <cellStyle name="Normal 36 5 2 2 4" xfId="41448"/>
    <cellStyle name="Normal 36 5 2 3" xfId="41449"/>
    <cellStyle name="Normal 36 5 2 4" xfId="41450"/>
    <cellStyle name="Normal 36 5 2 5" xfId="41451"/>
    <cellStyle name="Normal 36 5 3" xfId="41452"/>
    <cellStyle name="Normal 36 5 3 2" xfId="41453"/>
    <cellStyle name="Normal 36 5 3 3" xfId="41454"/>
    <cellStyle name="Normal 36 5 3 4" xfId="41455"/>
    <cellStyle name="Normal 36 5 4" xfId="41456"/>
    <cellStyle name="Normal 36 5 5" xfId="41457"/>
    <cellStyle name="Normal 36 5 6" xfId="41458"/>
    <cellStyle name="Normal 36 6" xfId="41459"/>
    <cellStyle name="Normal 36 6 2" xfId="41460"/>
    <cellStyle name="Normal 36 6 2 2" xfId="41461"/>
    <cellStyle name="Normal 36 6 2 3" xfId="41462"/>
    <cellStyle name="Normal 36 6 2 4" xfId="41463"/>
    <cellStyle name="Normal 36 6 3" xfId="41464"/>
    <cellStyle name="Normal 36 6 4" xfId="41465"/>
    <cellStyle name="Normal 36 6 5" xfId="41466"/>
    <cellStyle name="Normal 36 6 6" xfId="41467"/>
    <cellStyle name="Normal 36 7" xfId="41468"/>
    <cellStyle name="Normal 36 7 2" xfId="41469"/>
    <cellStyle name="Normal 36 7 3" xfId="41470"/>
    <cellStyle name="Normal 36 7 4" xfId="41471"/>
    <cellStyle name="Normal 36 8" xfId="41472"/>
    <cellStyle name="Normal 36 9" xfId="41473"/>
    <cellStyle name="Normal 360" xfId="62934"/>
    <cellStyle name="Normal 361" xfId="62935"/>
    <cellStyle name="Normal 362" xfId="62936"/>
    <cellStyle name="Normal 363" xfId="62937"/>
    <cellStyle name="Normal 364" xfId="62938"/>
    <cellStyle name="Normal 365" xfId="62939"/>
    <cellStyle name="Normal 366" xfId="62940"/>
    <cellStyle name="Normal 367" xfId="62941"/>
    <cellStyle name="Normal 368" xfId="62942"/>
    <cellStyle name="Normal 369" xfId="62943"/>
    <cellStyle name="Normal 37" xfId="41474"/>
    <cellStyle name="Normal 370" xfId="62944"/>
    <cellStyle name="Normal 371" xfId="62945"/>
    <cellStyle name="Normal 372" xfId="62946"/>
    <cellStyle name="Normal 373" xfId="62947"/>
    <cellStyle name="Normal 374" xfId="62948"/>
    <cellStyle name="Normal 375" xfId="62949"/>
    <cellStyle name="Normal 376" xfId="62950"/>
    <cellStyle name="Normal 377" xfId="62951"/>
    <cellStyle name="Normal 378" xfId="62952"/>
    <cellStyle name="Normal 379" xfId="62953"/>
    <cellStyle name="Normal 38" xfId="41475"/>
    <cellStyle name="Normal 38 2" xfId="41476"/>
    <cellStyle name="Normal 38 2 2" xfId="41477"/>
    <cellStyle name="Normal 38 2 2 2" xfId="41478"/>
    <cellStyle name="Normal 38 2 2 2 2" xfId="41479"/>
    <cellStyle name="Normal 38 2 2 2 2 2" xfId="41480"/>
    <cellStyle name="Normal 38 2 2 2 2 2 2" xfId="41481"/>
    <cellStyle name="Normal 38 2 2 2 2 2 3" xfId="41482"/>
    <cellStyle name="Normal 38 2 2 2 2 2 4" xfId="41483"/>
    <cellStyle name="Normal 38 2 2 2 2 3" xfId="41484"/>
    <cellStyle name="Normal 38 2 2 2 2 4" xfId="41485"/>
    <cellStyle name="Normal 38 2 2 2 2 5" xfId="41486"/>
    <cellStyle name="Normal 38 2 2 2 3" xfId="41487"/>
    <cellStyle name="Normal 38 2 2 2 3 2" xfId="41488"/>
    <cellStyle name="Normal 38 2 2 2 3 3" xfId="41489"/>
    <cellStyle name="Normal 38 2 2 2 3 4" xfId="41490"/>
    <cellStyle name="Normal 38 2 2 2 4" xfId="41491"/>
    <cellStyle name="Normal 38 2 2 2 5" xfId="41492"/>
    <cellStyle name="Normal 38 2 2 2 6" xfId="41493"/>
    <cellStyle name="Normal 38 2 2 3" xfId="41494"/>
    <cellStyle name="Normal 38 2 2 3 2" xfId="41495"/>
    <cellStyle name="Normal 38 2 2 3 2 2" xfId="41496"/>
    <cellStyle name="Normal 38 2 2 3 2 3" xfId="41497"/>
    <cellStyle name="Normal 38 2 2 3 2 4" xfId="41498"/>
    <cellStyle name="Normal 38 2 2 3 3" xfId="41499"/>
    <cellStyle name="Normal 38 2 2 3 4" xfId="41500"/>
    <cellStyle name="Normal 38 2 2 3 5" xfId="41501"/>
    <cellStyle name="Normal 38 2 2 3 6" xfId="41502"/>
    <cellStyle name="Normal 38 2 2 4" xfId="41503"/>
    <cellStyle name="Normal 38 2 2 4 2" xfId="41504"/>
    <cellStyle name="Normal 38 2 2 4 3" xfId="41505"/>
    <cellStyle name="Normal 38 2 2 4 4" xfId="41506"/>
    <cellStyle name="Normal 38 2 2 5" xfId="41507"/>
    <cellStyle name="Normal 38 2 2 6" xfId="41508"/>
    <cellStyle name="Normal 38 2 2 7" xfId="41509"/>
    <cellStyle name="Normal 38 2 2 8" xfId="41510"/>
    <cellStyle name="Normal 38 2 3" xfId="41511"/>
    <cellStyle name="Normal 38 2 3 2" xfId="41512"/>
    <cellStyle name="Normal 38 2 3 2 2" xfId="41513"/>
    <cellStyle name="Normal 38 2 3 2 2 2" xfId="41514"/>
    <cellStyle name="Normal 38 2 3 2 2 3" xfId="41515"/>
    <cellStyle name="Normal 38 2 3 2 2 4" xfId="41516"/>
    <cellStyle name="Normal 38 2 3 2 3" xfId="41517"/>
    <cellStyle name="Normal 38 2 3 2 4" xfId="41518"/>
    <cellStyle name="Normal 38 2 3 2 5" xfId="41519"/>
    <cellStyle name="Normal 38 2 3 3" xfId="41520"/>
    <cellStyle name="Normal 38 2 3 3 2" xfId="41521"/>
    <cellStyle name="Normal 38 2 3 3 3" xfId="41522"/>
    <cellStyle name="Normal 38 2 3 3 4" xfId="41523"/>
    <cellStyle name="Normal 38 2 3 4" xfId="41524"/>
    <cellStyle name="Normal 38 2 3 5" xfId="41525"/>
    <cellStyle name="Normal 38 2 3 6" xfId="41526"/>
    <cellStyle name="Normal 38 2 4" xfId="41527"/>
    <cellStyle name="Normal 38 2 4 2" xfId="41528"/>
    <cellStyle name="Normal 38 2 4 2 2" xfId="41529"/>
    <cellStyle name="Normal 38 2 4 2 3" xfId="41530"/>
    <cellStyle name="Normal 38 2 4 2 4" xfId="41531"/>
    <cellStyle name="Normal 38 2 4 3" xfId="41532"/>
    <cellStyle name="Normal 38 2 4 4" xfId="41533"/>
    <cellStyle name="Normal 38 2 4 5" xfId="41534"/>
    <cellStyle name="Normal 38 2 4 6" xfId="41535"/>
    <cellStyle name="Normal 38 2 5" xfId="41536"/>
    <cellStyle name="Normal 38 2 5 2" xfId="41537"/>
    <cellStyle name="Normal 38 2 5 3" xfId="41538"/>
    <cellStyle name="Normal 38 2 5 4" xfId="41539"/>
    <cellStyle name="Normal 38 2 6" xfId="41540"/>
    <cellStyle name="Normal 38 2 7" xfId="41541"/>
    <cellStyle name="Normal 38 2 8" xfId="41542"/>
    <cellStyle name="Normal 38 2 9" xfId="41543"/>
    <cellStyle name="Normal 38 3" xfId="41544"/>
    <cellStyle name="Normal 38 3 2" xfId="41545"/>
    <cellStyle name="Normal 38 3 2 2" xfId="41546"/>
    <cellStyle name="Normal 38 3 2 2 2" xfId="41547"/>
    <cellStyle name="Normal 38 3 2 2 3" xfId="41548"/>
    <cellStyle name="Normal 38 3 2 2 4" xfId="41549"/>
    <cellStyle name="Normal 38 3 2 3" xfId="41550"/>
    <cellStyle name="Normal 38 3 2 4" xfId="41551"/>
    <cellStyle name="Normal 38 3 2 5" xfId="41552"/>
    <cellStyle name="Normal 38 3 2 6" xfId="41553"/>
    <cellStyle name="Normal 38 3 3" xfId="41554"/>
    <cellStyle name="Normal 38 3 3 2" xfId="41555"/>
    <cellStyle name="Normal 38 3 3 3" xfId="41556"/>
    <cellStyle name="Normal 38 3 3 4" xfId="41557"/>
    <cellStyle name="Normal 38 3 4" xfId="41558"/>
    <cellStyle name="Normal 38 3 5" xfId="41559"/>
    <cellStyle name="Normal 38 3 6" xfId="41560"/>
    <cellStyle name="Normal 38 3 7" xfId="41561"/>
    <cellStyle name="Normal 380" xfId="62954"/>
    <cellStyle name="Normal 381" xfId="62955"/>
    <cellStyle name="Normal 382" xfId="62956"/>
    <cellStyle name="Normal 383" xfId="62957"/>
    <cellStyle name="Normal 384" xfId="62958"/>
    <cellStyle name="Normal 385" xfId="62959"/>
    <cellStyle name="Normal 386" xfId="62960"/>
    <cellStyle name="Normal 387" xfId="62961"/>
    <cellStyle name="Normal 388" xfId="62962"/>
    <cellStyle name="Normal 389" xfId="62963"/>
    <cellStyle name="Normal 39" xfId="41562"/>
    <cellStyle name="Normal 390" xfId="62964"/>
    <cellStyle name="Normal 391" xfId="62965"/>
    <cellStyle name="Normal 392" xfId="62966"/>
    <cellStyle name="Normal 393" xfId="62967"/>
    <cellStyle name="Normal 394" xfId="62968"/>
    <cellStyle name="Normal 395" xfId="62969"/>
    <cellStyle name="Normal 396" xfId="62970"/>
    <cellStyle name="Normal 397" xfId="62971"/>
    <cellStyle name="Normal 398" xfId="62972"/>
    <cellStyle name="Normal 399" xfId="62973"/>
    <cellStyle name="Normal 4" xfId="41563"/>
    <cellStyle name="Normal 4 10" xfId="41564"/>
    <cellStyle name="Normal 4 100" xfId="41565"/>
    <cellStyle name="Normal 4 101" xfId="41566"/>
    <cellStyle name="Normal 4 102" xfId="41567"/>
    <cellStyle name="Normal 4 103" xfId="41568"/>
    <cellStyle name="Normal 4 104" xfId="41569"/>
    <cellStyle name="Normal 4 105" xfId="41570"/>
    <cellStyle name="Normal 4 11" xfId="41571"/>
    <cellStyle name="Normal 4 12" xfId="41572"/>
    <cellStyle name="Normal 4 13" xfId="41573"/>
    <cellStyle name="Normal 4 14" xfId="41574"/>
    <cellStyle name="Normal 4 15" xfId="41575"/>
    <cellStyle name="Normal 4 16" xfId="41576"/>
    <cellStyle name="Normal 4 17" xfId="41577"/>
    <cellStyle name="Normal 4 18" xfId="41578"/>
    <cellStyle name="Normal 4 19" xfId="41579"/>
    <cellStyle name="Normal 4 2" xfId="41580"/>
    <cellStyle name="Normal 4 2 2" xfId="41581"/>
    <cellStyle name="Normal 4 2 2 10" xfId="41582"/>
    <cellStyle name="Normal 4 2 2 11" xfId="41583"/>
    <cellStyle name="Normal 4 2 2 12" xfId="41584"/>
    <cellStyle name="Normal 4 2 2 2" xfId="41585"/>
    <cellStyle name="Normal 4 2 2 2 2" xfId="41586"/>
    <cellStyle name="Normal 4 2 2 2 2 2" xfId="41587"/>
    <cellStyle name="Normal 4 2 2 2 2 2 2" xfId="41588"/>
    <cellStyle name="Normal 4 2 2 2 2 2 2 2" xfId="41589"/>
    <cellStyle name="Normal 4 2 2 2 2 2 2 2 2" xfId="41590"/>
    <cellStyle name="Normal 4 2 2 2 2 2 2 2 3" xfId="41591"/>
    <cellStyle name="Normal 4 2 2 2 2 2 2 2 4" xfId="41592"/>
    <cellStyle name="Normal 4 2 2 2 2 2 2 3" xfId="41593"/>
    <cellStyle name="Normal 4 2 2 2 2 2 2 4" xfId="41594"/>
    <cellStyle name="Normal 4 2 2 2 2 2 2 5" xfId="41595"/>
    <cellStyle name="Normal 4 2 2 2 2 2 3" xfId="41596"/>
    <cellStyle name="Normal 4 2 2 2 2 2 3 2" xfId="41597"/>
    <cellStyle name="Normal 4 2 2 2 2 2 3 3" xfId="41598"/>
    <cellStyle name="Normal 4 2 2 2 2 2 3 4" xfId="41599"/>
    <cellStyle name="Normal 4 2 2 2 2 2 4" xfId="41600"/>
    <cellStyle name="Normal 4 2 2 2 2 2 5" xfId="41601"/>
    <cellStyle name="Normal 4 2 2 2 2 2 6" xfId="41602"/>
    <cellStyle name="Normal 4 2 2 2 2 3" xfId="41603"/>
    <cellStyle name="Normal 4 2 2 2 2 3 2" xfId="41604"/>
    <cellStyle name="Normal 4 2 2 2 2 3 2 2" xfId="41605"/>
    <cellStyle name="Normal 4 2 2 2 2 3 2 3" xfId="41606"/>
    <cellStyle name="Normal 4 2 2 2 2 3 2 4" xfId="41607"/>
    <cellStyle name="Normal 4 2 2 2 2 3 3" xfId="41608"/>
    <cellStyle name="Normal 4 2 2 2 2 3 4" xfId="41609"/>
    <cellStyle name="Normal 4 2 2 2 2 3 5" xfId="41610"/>
    <cellStyle name="Normal 4 2 2 2 2 3 6" xfId="41611"/>
    <cellStyle name="Normal 4 2 2 2 2 4" xfId="41612"/>
    <cellStyle name="Normal 4 2 2 2 2 4 2" xfId="41613"/>
    <cellStyle name="Normal 4 2 2 2 2 4 3" xfId="41614"/>
    <cellStyle name="Normal 4 2 2 2 2 4 4" xfId="41615"/>
    <cellStyle name="Normal 4 2 2 2 2 5" xfId="41616"/>
    <cellStyle name="Normal 4 2 2 2 2 6" xfId="41617"/>
    <cellStyle name="Normal 4 2 2 2 2 7" xfId="41618"/>
    <cellStyle name="Normal 4 2 2 2 2 8" xfId="41619"/>
    <cellStyle name="Normal 4 2 2 2 3" xfId="41620"/>
    <cellStyle name="Normal 4 2 2 2 3 2" xfId="41621"/>
    <cellStyle name="Normal 4 2 2 2 3 2 2" xfId="41622"/>
    <cellStyle name="Normal 4 2 2 2 3 2 2 2" xfId="41623"/>
    <cellStyle name="Normal 4 2 2 2 3 2 2 3" xfId="41624"/>
    <cellStyle name="Normal 4 2 2 2 3 2 2 4" xfId="41625"/>
    <cellStyle name="Normal 4 2 2 2 3 2 3" xfId="41626"/>
    <cellStyle name="Normal 4 2 2 2 3 2 4" xfId="41627"/>
    <cellStyle name="Normal 4 2 2 2 3 2 5" xfId="41628"/>
    <cellStyle name="Normal 4 2 2 2 3 3" xfId="41629"/>
    <cellStyle name="Normal 4 2 2 2 3 3 2" xfId="41630"/>
    <cellStyle name="Normal 4 2 2 2 3 3 3" xfId="41631"/>
    <cellStyle name="Normal 4 2 2 2 3 3 4" xfId="41632"/>
    <cellStyle name="Normal 4 2 2 2 3 4" xfId="41633"/>
    <cellStyle name="Normal 4 2 2 2 3 5" xfId="41634"/>
    <cellStyle name="Normal 4 2 2 2 3 6" xfId="41635"/>
    <cellStyle name="Normal 4 2 2 2 4" xfId="41636"/>
    <cellStyle name="Normal 4 2 2 2 4 2" xfId="41637"/>
    <cellStyle name="Normal 4 2 2 2 4 2 2" xfId="41638"/>
    <cellStyle name="Normal 4 2 2 2 4 2 3" xfId="41639"/>
    <cellStyle name="Normal 4 2 2 2 4 2 4" xfId="41640"/>
    <cellStyle name="Normal 4 2 2 2 4 3" xfId="41641"/>
    <cellStyle name="Normal 4 2 2 2 4 4" xfId="41642"/>
    <cellStyle name="Normal 4 2 2 2 4 5" xfId="41643"/>
    <cellStyle name="Normal 4 2 2 2 4 6" xfId="41644"/>
    <cellStyle name="Normal 4 2 2 2 5" xfId="41645"/>
    <cellStyle name="Normal 4 2 2 2 5 2" xfId="41646"/>
    <cellStyle name="Normal 4 2 2 2 5 3" xfId="41647"/>
    <cellStyle name="Normal 4 2 2 2 5 4" xfId="41648"/>
    <cellStyle name="Normal 4 2 2 2 6" xfId="41649"/>
    <cellStyle name="Normal 4 2 2 2 7" xfId="41650"/>
    <cellStyle name="Normal 4 2 2 2 8" xfId="41651"/>
    <cellStyle name="Normal 4 2 2 2 9" xfId="41652"/>
    <cellStyle name="Normal 4 2 2 3" xfId="41653"/>
    <cellStyle name="Normal 4 2 2 3 2" xfId="41654"/>
    <cellStyle name="Normal 4 2 2 3 2 2" xfId="41655"/>
    <cellStyle name="Normal 4 2 2 3 2 2 2" xfId="41656"/>
    <cellStyle name="Normal 4 2 2 3 2 2 2 2" xfId="41657"/>
    <cellStyle name="Normal 4 2 2 3 2 2 2 2 2" xfId="41658"/>
    <cellStyle name="Normal 4 2 2 3 2 2 2 2 3" xfId="41659"/>
    <cellStyle name="Normal 4 2 2 3 2 2 2 2 4" xfId="41660"/>
    <cellStyle name="Normal 4 2 2 3 2 2 2 3" xfId="41661"/>
    <cellStyle name="Normal 4 2 2 3 2 2 2 4" xfId="41662"/>
    <cellStyle name="Normal 4 2 2 3 2 2 2 5" xfId="41663"/>
    <cellStyle name="Normal 4 2 2 3 2 2 3" xfId="41664"/>
    <cellStyle name="Normal 4 2 2 3 2 2 3 2" xfId="41665"/>
    <cellStyle name="Normal 4 2 2 3 2 2 3 3" xfId="41666"/>
    <cellStyle name="Normal 4 2 2 3 2 2 3 4" xfId="41667"/>
    <cellStyle name="Normal 4 2 2 3 2 2 4" xfId="41668"/>
    <cellStyle name="Normal 4 2 2 3 2 2 5" xfId="41669"/>
    <cellStyle name="Normal 4 2 2 3 2 2 6" xfId="41670"/>
    <cellStyle name="Normal 4 2 2 3 2 3" xfId="41671"/>
    <cellStyle name="Normal 4 2 2 3 2 3 2" xfId="41672"/>
    <cellStyle name="Normal 4 2 2 3 2 3 2 2" xfId="41673"/>
    <cellStyle name="Normal 4 2 2 3 2 3 2 3" xfId="41674"/>
    <cellStyle name="Normal 4 2 2 3 2 3 2 4" xfId="41675"/>
    <cellStyle name="Normal 4 2 2 3 2 3 3" xfId="41676"/>
    <cellStyle name="Normal 4 2 2 3 2 3 4" xfId="41677"/>
    <cellStyle name="Normal 4 2 2 3 2 3 5" xfId="41678"/>
    <cellStyle name="Normal 4 2 2 3 2 3 6" xfId="41679"/>
    <cellStyle name="Normal 4 2 2 3 2 4" xfId="41680"/>
    <cellStyle name="Normal 4 2 2 3 2 4 2" xfId="41681"/>
    <cellStyle name="Normal 4 2 2 3 2 4 3" xfId="41682"/>
    <cellStyle name="Normal 4 2 2 3 2 4 4" xfId="41683"/>
    <cellStyle name="Normal 4 2 2 3 2 5" xfId="41684"/>
    <cellStyle name="Normal 4 2 2 3 2 6" xfId="41685"/>
    <cellStyle name="Normal 4 2 2 3 2 7" xfId="41686"/>
    <cellStyle name="Normal 4 2 2 3 2 8" xfId="41687"/>
    <cellStyle name="Normal 4 2 2 3 3" xfId="41688"/>
    <cellStyle name="Normal 4 2 2 3 3 2" xfId="41689"/>
    <cellStyle name="Normal 4 2 2 3 3 2 2" xfId="41690"/>
    <cellStyle name="Normal 4 2 2 3 3 2 2 2" xfId="41691"/>
    <cellStyle name="Normal 4 2 2 3 3 2 2 3" xfId="41692"/>
    <cellStyle name="Normal 4 2 2 3 3 2 2 4" xfId="41693"/>
    <cellStyle name="Normal 4 2 2 3 3 2 3" xfId="41694"/>
    <cellStyle name="Normal 4 2 2 3 3 2 4" xfId="41695"/>
    <cellStyle name="Normal 4 2 2 3 3 2 5" xfId="41696"/>
    <cellStyle name="Normal 4 2 2 3 3 3" xfId="41697"/>
    <cellStyle name="Normal 4 2 2 3 3 3 2" xfId="41698"/>
    <cellStyle name="Normal 4 2 2 3 3 3 3" xfId="41699"/>
    <cellStyle name="Normal 4 2 2 3 3 3 4" xfId="41700"/>
    <cellStyle name="Normal 4 2 2 3 3 4" xfId="41701"/>
    <cellStyle name="Normal 4 2 2 3 3 5" xfId="41702"/>
    <cellStyle name="Normal 4 2 2 3 3 6" xfId="41703"/>
    <cellStyle name="Normal 4 2 2 3 4" xfId="41704"/>
    <cellStyle name="Normal 4 2 2 3 4 2" xfId="41705"/>
    <cellStyle name="Normal 4 2 2 3 4 2 2" xfId="41706"/>
    <cellStyle name="Normal 4 2 2 3 4 2 3" xfId="41707"/>
    <cellStyle name="Normal 4 2 2 3 4 2 4" xfId="41708"/>
    <cellStyle name="Normal 4 2 2 3 4 3" xfId="41709"/>
    <cellStyle name="Normal 4 2 2 3 4 4" xfId="41710"/>
    <cellStyle name="Normal 4 2 2 3 4 5" xfId="41711"/>
    <cellStyle name="Normal 4 2 2 3 4 6" xfId="41712"/>
    <cellStyle name="Normal 4 2 2 3 5" xfId="41713"/>
    <cellStyle name="Normal 4 2 2 3 5 2" xfId="41714"/>
    <cellStyle name="Normal 4 2 2 3 5 3" xfId="41715"/>
    <cellStyle name="Normal 4 2 2 3 5 4" xfId="41716"/>
    <cellStyle name="Normal 4 2 2 3 6" xfId="41717"/>
    <cellStyle name="Normal 4 2 2 3 7" xfId="41718"/>
    <cellStyle name="Normal 4 2 2 3 8" xfId="41719"/>
    <cellStyle name="Normal 4 2 2 3 9" xfId="41720"/>
    <cellStyle name="Normal 4 2 2 4" xfId="41721"/>
    <cellStyle name="Normal 4 2 2 4 2" xfId="41722"/>
    <cellStyle name="Normal 4 2 2 4 2 2" xfId="41723"/>
    <cellStyle name="Normal 4 2 2 4 2 2 2" xfId="41724"/>
    <cellStyle name="Normal 4 2 2 4 2 2 2 2" xfId="41725"/>
    <cellStyle name="Normal 4 2 2 4 2 2 2 3" xfId="41726"/>
    <cellStyle name="Normal 4 2 2 4 2 2 2 4" xfId="41727"/>
    <cellStyle name="Normal 4 2 2 4 2 2 3" xfId="41728"/>
    <cellStyle name="Normal 4 2 2 4 2 2 4" xfId="41729"/>
    <cellStyle name="Normal 4 2 2 4 2 2 5" xfId="41730"/>
    <cellStyle name="Normal 4 2 2 4 2 3" xfId="41731"/>
    <cellStyle name="Normal 4 2 2 4 2 3 2" xfId="41732"/>
    <cellStyle name="Normal 4 2 2 4 2 3 3" xfId="41733"/>
    <cellStyle name="Normal 4 2 2 4 2 3 4" xfId="41734"/>
    <cellStyle name="Normal 4 2 2 4 2 4" xfId="41735"/>
    <cellStyle name="Normal 4 2 2 4 2 5" xfId="41736"/>
    <cellStyle name="Normal 4 2 2 4 2 6" xfId="41737"/>
    <cellStyle name="Normal 4 2 2 4 3" xfId="41738"/>
    <cellStyle name="Normal 4 2 2 4 3 2" xfId="41739"/>
    <cellStyle name="Normal 4 2 2 4 3 2 2" xfId="41740"/>
    <cellStyle name="Normal 4 2 2 4 3 2 3" xfId="41741"/>
    <cellStyle name="Normal 4 2 2 4 3 2 4" xfId="41742"/>
    <cellStyle name="Normal 4 2 2 4 3 3" xfId="41743"/>
    <cellStyle name="Normal 4 2 2 4 3 4" xfId="41744"/>
    <cellStyle name="Normal 4 2 2 4 3 5" xfId="41745"/>
    <cellStyle name="Normal 4 2 2 4 3 6" xfId="41746"/>
    <cellStyle name="Normal 4 2 2 4 4" xfId="41747"/>
    <cellStyle name="Normal 4 2 2 4 4 2" xfId="41748"/>
    <cellStyle name="Normal 4 2 2 4 4 3" xfId="41749"/>
    <cellStyle name="Normal 4 2 2 4 4 4" xfId="41750"/>
    <cellStyle name="Normal 4 2 2 4 5" xfId="41751"/>
    <cellStyle name="Normal 4 2 2 4 6" xfId="41752"/>
    <cellStyle name="Normal 4 2 2 4 7" xfId="41753"/>
    <cellStyle name="Normal 4 2 2 4 8" xfId="41754"/>
    <cellStyle name="Normal 4 2 2 5" xfId="41755"/>
    <cellStyle name="Normal 4 2 2 5 2" xfId="41756"/>
    <cellStyle name="Normal 4 2 2 5 2 2" xfId="41757"/>
    <cellStyle name="Normal 4 2 2 5 2 2 2" xfId="41758"/>
    <cellStyle name="Normal 4 2 2 5 2 2 3" xfId="41759"/>
    <cellStyle name="Normal 4 2 2 5 2 2 4" xfId="41760"/>
    <cellStyle name="Normal 4 2 2 5 2 3" xfId="41761"/>
    <cellStyle name="Normal 4 2 2 5 2 4" xfId="41762"/>
    <cellStyle name="Normal 4 2 2 5 2 5" xfId="41763"/>
    <cellStyle name="Normal 4 2 2 5 2 6" xfId="41764"/>
    <cellStyle name="Normal 4 2 2 5 3" xfId="41765"/>
    <cellStyle name="Normal 4 2 2 5 3 2" xfId="41766"/>
    <cellStyle name="Normal 4 2 2 5 3 3" xfId="41767"/>
    <cellStyle name="Normal 4 2 2 5 3 4" xfId="41768"/>
    <cellStyle name="Normal 4 2 2 5 4" xfId="41769"/>
    <cellStyle name="Normal 4 2 2 5 5" xfId="41770"/>
    <cellStyle name="Normal 4 2 2 5 6" xfId="41771"/>
    <cellStyle name="Normal 4 2 2 5 7" xfId="41772"/>
    <cellStyle name="Normal 4 2 2 6" xfId="41773"/>
    <cellStyle name="Normal 4 2 2 6 2" xfId="41774"/>
    <cellStyle name="Normal 4 2 2 6 2 2" xfId="41775"/>
    <cellStyle name="Normal 4 2 2 6 2 2 2" xfId="41776"/>
    <cellStyle name="Normal 4 2 2 6 2 2 3" xfId="41777"/>
    <cellStyle name="Normal 4 2 2 6 2 2 4" xfId="41778"/>
    <cellStyle name="Normal 4 2 2 6 2 3" xfId="41779"/>
    <cellStyle name="Normal 4 2 2 6 2 4" xfId="41780"/>
    <cellStyle name="Normal 4 2 2 6 2 5" xfId="41781"/>
    <cellStyle name="Normal 4 2 2 6 3" xfId="41782"/>
    <cellStyle name="Normal 4 2 2 6 3 2" xfId="41783"/>
    <cellStyle name="Normal 4 2 2 6 3 3" xfId="41784"/>
    <cellStyle name="Normal 4 2 2 6 3 4" xfId="41785"/>
    <cellStyle name="Normal 4 2 2 6 4" xfId="41786"/>
    <cellStyle name="Normal 4 2 2 6 5" xfId="41787"/>
    <cellStyle name="Normal 4 2 2 6 6" xfId="41788"/>
    <cellStyle name="Normal 4 2 2 7" xfId="41789"/>
    <cellStyle name="Normal 4 2 2 7 2" xfId="41790"/>
    <cellStyle name="Normal 4 2 2 7 2 2" xfId="41791"/>
    <cellStyle name="Normal 4 2 2 7 2 3" xfId="41792"/>
    <cellStyle name="Normal 4 2 2 7 2 4" xfId="41793"/>
    <cellStyle name="Normal 4 2 2 7 3" xfId="41794"/>
    <cellStyle name="Normal 4 2 2 7 4" xfId="41795"/>
    <cellStyle name="Normal 4 2 2 7 5" xfId="41796"/>
    <cellStyle name="Normal 4 2 2 7 6" xfId="41797"/>
    <cellStyle name="Normal 4 2 2 8" xfId="41798"/>
    <cellStyle name="Normal 4 2 2 8 2" xfId="41799"/>
    <cellStyle name="Normal 4 2 2 8 3" xfId="41800"/>
    <cellStyle name="Normal 4 2 2 8 4" xfId="41801"/>
    <cellStyle name="Normal 4 2 2 9" xfId="41802"/>
    <cellStyle name="Normal 4 2 3" xfId="41803"/>
    <cellStyle name="Normal 4 2 3 10" xfId="41804"/>
    <cellStyle name="Normal 4 2 3 2" xfId="41805"/>
    <cellStyle name="Normal 4 2 3 2 2" xfId="41806"/>
    <cellStyle name="Normal 4 2 3 2 2 2" xfId="41807"/>
    <cellStyle name="Normal 4 2 3 2 2 2 2" xfId="41808"/>
    <cellStyle name="Normal 4 2 3 2 2 2 2 2" xfId="41809"/>
    <cellStyle name="Normal 4 2 3 2 2 2 2 2 2" xfId="41810"/>
    <cellStyle name="Normal 4 2 3 2 2 2 2 2 3" xfId="41811"/>
    <cellStyle name="Normal 4 2 3 2 2 2 2 2 4" xfId="41812"/>
    <cellStyle name="Normal 4 2 3 2 2 2 2 3" xfId="41813"/>
    <cellStyle name="Normal 4 2 3 2 2 2 2 4" xfId="41814"/>
    <cellStyle name="Normal 4 2 3 2 2 2 2 5" xfId="41815"/>
    <cellStyle name="Normal 4 2 3 2 2 2 3" xfId="41816"/>
    <cellStyle name="Normal 4 2 3 2 2 2 3 2" xfId="41817"/>
    <cellStyle name="Normal 4 2 3 2 2 2 3 3" xfId="41818"/>
    <cellStyle name="Normal 4 2 3 2 2 2 3 4" xfId="41819"/>
    <cellStyle name="Normal 4 2 3 2 2 2 4" xfId="41820"/>
    <cellStyle name="Normal 4 2 3 2 2 2 5" xfId="41821"/>
    <cellStyle name="Normal 4 2 3 2 2 2 6" xfId="41822"/>
    <cellStyle name="Normal 4 2 3 2 2 3" xfId="41823"/>
    <cellStyle name="Normal 4 2 3 2 2 3 2" xfId="41824"/>
    <cellStyle name="Normal 4 2 3 2 2 3 2 2" xfId="41825"/>
    <cellStyle name="Normal 4 2 3 2 2 3 2 3" xfId="41826"/>
    <cellStyle name="Normal 4 2 3 2 2 3 2 4" xfId="41827"/>
    <cellStyle name="Normal 4 2 3 2 2 3 3" xfId="41828"/>
    <cellStyle name="Normal 4 2 3 2 2 3 4" xfId="41829"/>
    <cellStyle name="Normal 4 2 3 2 2 3 5" xfId="41830"/>
    <cellStyle name="Normal 4 2 3 2 2 3 6" xfId="41831"/>
    <cellStyle name="Normal 4 2 3 2 2 4" xfId="41832"/>
    <cellStyle name="Normal 4 2 3 2 2 4 2" xfId="41833"/>
    <cellStyle name="Normal 4 2 3 2 2 4 3" xfId="41834"/>
    <cellStyle name="Normal 4 2 3 2 2 4 4" xfId="41835"/>
    <cellStyle name="Normal 4 2 3 2 2 5" xfId="41836"/>
    <cellStyle name="Normal 4 2 3 2 2 6" xfId="41837"/>
    <cellStyle name="Normal 4 2 3 2 2 7" xfId="41838"/>
    <cellStyle name="Normal 4 2 3 2 2 8" xfId="41839"/>
    <cellStyle name="Normal 4 2 3 2 3" xfId="41840"/>
    <cellStyle name="Normal 4 2 3 2 3 2" xfId="41841"/>
    <cellStyle name="Normal 4 2 3 2 3 2 2" xfId="41842"/>
    <cellStyle name="Normal 4 2 3 2 3 2 2 2" xfId="41843"/>
    <cellStyle name="Normal 4 2 3 2 3 2 2 3" xfId="41844"/>
    <cellStyle name="Normal 4 2 3 2 3 2 2 4" xfId="41845"/>
    <cellStyle name="Normal 4 2 3 2 3 2 3" xfId="41846"/>
    <cellStyle name="Normal 4 2 3 2 3 2 4" xfId="41847"/>
    <cellStyle name="Normal 4 2 3 2 3 2 5" xfId="41848"/>
    <cellStyle name="Normal 4 2 3 2 3 3" xfId="41849"/>
    <cellStyle name="Normal 4 2 3 2 3 3 2" xfId="41850"/>
    <cellStyle name="Normal 4 2 3 2 3 3 3" xfId="41851"/>
    <cellStyle name="Normal 4 2 3 2 3 3 4" xfId="41852"/>
    <cellStyle name="Normal 4 2 3 2 3 4" xfId="41853"/>
    <cellStyle name="Normal 4 2 3 2 3 5" xfId="41854"/>
    <cellStyle name="Normal 4 2 3 2 3 6" xfId="41855"/>
    <cellStyle name="Normal 4 2 3 2 4" xfId="41856"/>
    <cellStyle name="Normal 4 2 3 2 4 2" xfId="41857"/>
    <cellStyle name="Normal 4 2 3 2 4 2 2" xfId="41858"/>
    <cellStyle name="Normal 4 2 3 2 4 2 3" xfId="41859"/>
    <cellStyle name="Normal 4 2 3 2 4 2 4" xfId="41860"/>
    <cellStyle name="Normal 4 2 3 2 4 3" xfId="41861"/>
    <cellStyle name="Normal 4 2 3 2 4 4" xfId="41862"/>
    <cellStyle name="Normal 4 2 3 2 4 5" xfId="41863"/>
    <cellStyle name="Normal 4 2 3 2 4 6" xfId="41864"/>
    <cellStyle name="Normal 4 2 3 2 5" xfId="41865"/>
    <cellStyle name="Normal 4 2 3 2 5 2" xfId="41866"/>
    <cellStyle name="Normal 4 2 3 2 5 3" xfId="41867"/>
    <cellStyle name="Normal 4 2 3 2 5 4" xfId="41868"/>
    <cellStyle name="Normal 4 2 3 2 6" xfId="41869"/>
    <cellStyle name="Normal 4 2 3 2 7" xfId="41870"/>
    <cellStyle name="Normal 4 2 3 2 8" xfId="41871"/>
    <cellStyle name="Normal 4 2 3 2 9" xfId="41872"/>
    <cellStyle name="Normal 4 2 3 3" xfId="41873"/>
    <cellStyle name="Normal 4 2 3 3 2" xfId="41874"/>
    <cellStyle name="Normal 4 2 3 3 2 2" xfId="41875"/>
    <cellStyle name="Normal 4 2 3 3 2 2 2" xfId="41876"/>
    <cellStyle name="Normal 4 2 3 3 2 2 2 2" xfId="41877"/>
    <cellStyle name="Normal 4 2 3 3 2 2 2 3" xfId="41878"/>
    <cellStyle name="Normal 4 2 3 3 2 2 2 4" xfId="41879"/>
    <cellStyle name="Normal 4 2 3 3 2 2 3" xfId="41880"/>
    <cellStyle name="Normal 4 2 3 3 2 2 4" xfId="41881"/>
    <cellStyle name="Normal 4 2 3 3 2 2 5" xfId="41882"/>
    <cellStyle name="Normal 4 2 3 3 2 3" xfId="41883"/>
    <cellStyle name="Normal 4 2 3 3 2 3 2" xfId="41884"/>
    <cellStyle name="Normal 4 2 3 3 2 3 3" xfId="41885"/>
    <cellStyle name="Normal 4 2 3 3 2 3 4" xfId="41886"/>
    <cellStyle name="Normal 4 2 3 3 2 4" xfId="41887"/>
    <cellStyle name="Normal 4 2 3 3 2 5" xfId="41888"/>
    <cellStyle name="Normal 4 2 3 3 2 6" xfId="41889"/>
    <cellStyle name="Normal 4 2 3 3 3" xfId="41890"/>
    <cellStyle name="Normal 4 2 3 3 3 2" xfId="41891"/>
    <cellStyle name="Normal 4 2 3 3 3 2 2" xfId="41892"/>
    <cellStyle name="Normal 4 2 3 3 3 2 3" xfId="41893"/>
    <cellStyle name="Normal 4 2 3 3 3 2 4" xfId="41894"/>
    <cellStyle name="Normal 4 2 3 3 3 3" xfId="41895"/>
    <cellStyle name="Normal 4 2 3 3 3 4" xfId="41896"/>
    <cellStyle name="Normal 4 2 3 3 3 5" xfId="41897"/>
    <cellStyle name="Normal 4 2 3 3 3 6" xfId="41898"/>
    <cellStyle name="Normal 4 2 3 3 4" xfId="41899"/>
    <cellStyle name="Normal 4 2 3 3 4 2" xfId="41900"/>
    <cellStyle name="Normal 4 2 3 3 4 3" xfId="41901"/>
    <cellStyle name="Normal 4 2 3 3 4 4" xfId="41902"/>
    <cellStyle name="Normal 4 2 3 3 5" xfId="41903"/>
    <cellStyle name="Normal 4 2 3 3 6" xfId="41904"/>
    <cellStyle name="Normal 4 2 3 3 7" xfId="41905"/>
    <cellStyle name="Normal 4 2 3 3 8" xfId="41906"/>
    <cellStyle name="Normal 4 2 3 4" xfId="41907"/>
    <cellStyle name="Normal 4 2 3 4 2" xfId="41908"/>
    <cellStyle name="Normal 4 2 3 4 2 2" xfId="41909"/>
    <cellStyle name="Normal 4 2 3 4 2 2 2" xfId="41910"/>
    <cellStyle name="Normal 4 2 3 4 2 2 3" xfId="41911"/>
    <cellStyle name="Normal 4 2 3 4 2 2 4" xfId="41912"/>
    <cellStyle name="Normal 4 2 3 4 2 3" xfId="41913"/>
    <cellStyle name="Normal 4 2 3 4 2 4" xfId="41914"/>
    <cellStyle name="Normal 4 2 3 4 2 5" xfId="41915"/>
    <cellStyle name="Normal 4 2 3 4 3" xfId="41916"/>
    <cellStyle name="Normal 4 2 3 4 3 2" xfId="41917"/>
    <cellStyle name="Normal 4 2 3 4 3 3" xfId="41918"/>
    <cellStyle name="Normal 4 2 3 4 3 4" xfId="41919"/>
    <cellStyle name="Normal 4 2 3 4 4" xfId="41920"/>
    <cellStyle name="Normal 4 2 3 4 5" xfId="41921"/>
    <cellStyle name="Normal 4 2 3 4 6" xfId="41922"/>
    <cellStyle name="Normal 4 2 3 5" xfId="41923"/>
    <cellStyle name="Normal 4 2 3 5 2" xfId="41924"/>
    <cellStyle name="Normal 4 2 3 5 2 2" xfId="41925"/>
    <cellStyle name="Normal 4 2 3 5 2 3" xfId="41926"/>
    <cellStyle name="Normal 4 2 3 5 2 4" xfId="41927"/>
    <cellStyle name="Normal 4 2 3 5 3" xfId="41928"/>
    <cellStyle name="Normal 4 2 3 5 4" xfId="41929"/>
    <cellStyle name="Normal 4 2 3 5 5" xfId="41930"/>
    <cellStyle name="Normal 4 2 3 5 6" xfId="41931"/>
    <cellStyle name="Normal 4 2 3 6" xfId="41932"/>
    <cellStyle name="Normal 4 2 3 6 2" xfId="41933"/>
    <cellStyle name="Normal 4 2 3 6 3" xfId="41934"/>
    <cellStyle name="Normal 4 2 3 6 4" xfId="41935"/>
    <cellStyle name="Normal 4 2 3 7" xfId="41936"/>
    <cellStyle name="Normal 4 2 3 8" xfId="41937"/>
    <cellStyle name="Normal 4 2 3 9" xfId="41938"/>
    <cellStyle name="Normal 4 2 4" xfId="41939"/>
    <cellStyle name="Normal 4 2 4 2" xfId="41940"/>
    <cellStyle name="Normal 4 2 4 2 2" xfId="41941"/>
    <cellStyle name="Normal 4 2 4 2 2 2" xfId="41942"/>
    <cellStyle name="Normal 4 2 4 2 2 2 2" xfId="41943"/>
    <cellStyle name="Normal 4 2 4 2 2 2 2 2" xfId="41944"/>
    <cellStyle name="Normal 4 2 4 2 2 2 2 3" xfId="41945"/>
    <cellStyle name="Normal 4 2 4 2 2 2 2 4" xfId="41946"/>
    <cellStyle name="Normal 4 2 4 2 2 2 3" xfId="41947"/>
    <cellStyle name="Normal 4 2 4 2 2 2 4" xfId="41948"/>
    <cellStyle name="Normal 4 2 4 2 2 2 5" xfId="41949"/>
    <cellStyle name="Normal 4 2 4 2 2 3" xfId="41950"/>
    <cellStyle name="Normal 4 2 4 2 2 3 2" xfId="41951"/>
    <cellStyle name="Normal 4 2 4 2 2 3 3" xfId="41952"/>
    <cellStyle name="Normal 4 2 4 2 2 3 4" xfId="41953"/>
    <cellStyle name="Normal 4 2 4 2 2 4" xfId="41954"/>
    <cellStyle name="Normal 4 2 4 2 2 5" xfId="41955"/>
    <cellStyle name="Normal 4 2 4 2 2 6" xfId="41956"/>
    <cellStyle name="Normal 4 2 4 2 3" xfId="41957"/>
    <cellStyle name="Normal 4 2 4 2 3 2" xfId="41958"/>
    <cellStyle name="Normal 4 2 4 2 3 2 2" xfId="41959"/>
    <cellStyle name="Normal 4 2 4 2 3 2 3" xfId="41960"/>
    <cellStyle name="Normal 4 2 4 2 3 2 4" xfId="41961"/>
    <cellStyle name="Normal 4 2 4 2 3 3" xfId="41962"/>
    <cellStyle name="Normal 4 2 4 2 3 4" xfId="41963"/>
    <cellStyle name="Normal 4 2 4 2 3 5" xfId="41964"/>
    <cellStyle name="Normal 4 2 4 2 3 6" xfId="41965"/>
    <cellStyle name="Normal 4 2 4 2 4" xfId="41966"/>
    <cellStyle name="Normal 4 2 4 2 4 2" xfId="41967"/>
    <cellStyle name="Normal 4 2 4 2 4 3" xfId="41968"/>
    <cellStyle name="Normal 4 2 4 2 4 4" xfId="41969"/>
    <cellStyle name="Normal 4 2 4 2 5" xfId="41970"/>
    <cellStyle name="Normal 4 2 4 2 6" xfId="41971"/>
    <cellStyle name="Normal 4 2 4 2 7" xfId="41972"/>
    <cellStyle name="Normal 4 2 4 2 8" xfId="41973"/>
    <cellStyle name="Normal 4 2 4 3" xfId="41974"/>
    <cellStyle name="Normal 4 2 4 3 2" xfId="41975"/>
    <cellStyle name="Normal 4 2 4 3 2 2" xfId="41976"/>
    <cellStyle name="Normal 4 2 4 3 2 2 2" xfId="41977"/>
    <cellStyle name="Normal 4 2 4 3 2 2 3" xfId="41978"/>
    <cellStyle name="Normal 4 2 4 3 2 2 4" xfId="41979"/>
    <cellStyle name="Normal 4 2 4 3 2 3" xfId="41980"/>
    <cellStyle name="Normal 4 2 4 3 2 4" xfId="41981"/>
    <cellStyle name="Normal 4 2 4 3 2 5" xfId="41982"/>
    <cellStyle name="Normal 4 2 4 3 3" xfId="41983"/>
    <cellStyle name="Normal 4 2 4 3 3 2" xfId="41984"/>
    <cellStyle name="Normal 4 2 4 3 3 3" xfId="41985"/>
    <cellStyle name="Normal 4 2 4 3 3 4" xfId="41986"/>
    <cellStyle name="Normal 4 2 4 3 4" xfId="41987"/>
    <cellStyle name="Normal 4 2 4 3 5" xfId="41988"/>
    <cellStyle name="Normal 4 2 4 3 6" xfId="41989"/>
    <cellStyle name="Normal 4 2 4 4" xfId="41990"/>
    <cellStyle name="Normal 4 2 4 4 2" xfId="41991"/>
    <cellStyle name="Normal 4 2 4 4 2 2" xfId="41992"/>
    <cellStyle name="Normal 4 2 4 4 2 3" xfId="41993"/>
    <cellStyle name="Normal 4 2 4 4 2 4" xfId="41994"/>
    <cellStyle name="Normal 4 2 4 4 3" xfId="41995"/>
    <cellStyle name="Normal 4 2 4 4 4" xfId="41996"/>
    <cellStyle name="Normal 4 2 4 4 5" xfId="41997"/>
    <cellStyle name="Normal 4 2 4 4 6" xfId="41998"/>
    <cellStyle name="Normal 4 2 4 5" xfId="41999"/>
    <cellStyle name="Normal 4 2 4 5 2" xfId="42000"/>
    <cellStyle name="Normal 4 2 4 5 3" xfId="42001"/>
    <cellStyle name="Normal 4 2 4 5 4" xfId="42002"/>
    <cellStyle name="Normal 4 2 4 6" xfId="42003"/>
    <cellStyle name="Normal 4 2 4 7" xfId="42004"/>
    <cellStyle name="Normal 4 2 4 8" xfId="42005"/>
    <cellStyle name="Normal 4 2 4 9" xfId="42006"/>
    <cellStyle name="Normal 4 2 5" xfId="42007"/>
    <cellStyle name="Normal 4 2 5 2" xfId="42008"/>
    <cellStyle name="Normal 4 2 5 2 2" xfId="42009"/>
    <cellStyle name="Normal 4 2 5 2 2 2" xfId="42010"/>
    <cellStyle name="Normal 4 2 5 2 2 3" xfId="42011"/>
    <cellStyle name="Normal 4 2 5 2 2 4" xfId="42012"/>
    <cellStyle name="Normal 4 2 5 2 3" xfId="42013"/>
    <cellStyle name="Normal 4 2 5 2 4" xfId="42014"/>
    <cellStyle name="Normal 4 2 5 2 5" xfId="42015"/>
    <cellStyle name="Normal 4 2 5 2 6" xfId="42016"/>
    <cellStyle name="Normal 4 2 5 3" xfId="42017"/>
    <cellStyle name="Normal 4 2 5 3 2" xfId="42018"/>
    <cellStyle name="Normal 4 2 5 3 3" xfId="42019"/>
    <cellStyle name="Normal 4 2 5 3 4" xfId="42020"/>
    <cellStyle name="Normal 4 2 5 4" xfId="42021"/>
    <cellStyle name="Normal 4 2 5 5" xfId="42022"/>
    <cellStyle name="Normal 4 2 5 6" xfId="42023"/>
    <cellStyle name="Normal 4 2 5 7" xfId="42024"/>
    <cellStyle name="Normal 4 2 6" xfId="62974"/>
    <cellStyle name="Normal 4 2_Rec Tributaria" xfId="42025"/>
    <cellStyle name="Normal 4 20" xfId="42026"/>
    <cellStyle name="Normal 4 21" xfId="42027"/>
    <cellStyle name="Normal 4 22" xfId="42028"/>
    <cellStyle name="Normal 4 23" xfId="42029"/>
    <cellStyle name="Normal 4 24" xfId="42030"/>
    <cellStyle name="Normal 4 25" xfId="42031"/>
    <cellStyle name="Normal 4 26" xfId="42032"/>
    <cellStyle name="Normal 4 27" xfId="42033"/>
    <cellStyle name="Normal 4 28" xfId="42034"/>
    <cellStyle name="Normal 4 29" xfId="42035"/>
    <cellStyle name="Normal 4 3" xfId="42036"/>
    <cellStyle name="Normal 4 3 2" xfId="42037"/>
    <cellStyle name="Normal 4 3 2 2" xfId="42038"/>
    <cellStyle name="Normal 4 3 2 2 2" xfId="42039"/>
    <cellStyle name="Normal 4 3 2 2 2 2" xfId="42040"/>
    <cellStyle name="Normal 4 3 2 2 2 2 2" xfId="42041"/>
    <cellStyle name="Normal 4 3 2 2 2 2 2 2" xfId="42042"/>
    <cellStyle name="Normal 4 3 2 2 2 2 2 3" xfId="42043"/>
    <cellStyle name="Normal 4 3 2 2 2 2 2 4" xfId="42044"/>
    <cellStyle name="Normal 4 3 2 2 2 2 3" xfId="42045"/>
    <cellStyle name="Normal 4 3 2 2 2 2 4" xfId="42046"/>
    <cellStyle name="Normal 4 3 2 2 2 2 5" xfId="42047"/>
    <cellStyle name="Normal 4 3 2 2 2 3" xfId="42048"/>
    <cellStyle name="Normal 4 3 2 2 2 3 2" xfId="42049"/>
    <cellStyle name="Normal 4 3 2 2 2 3 3" xfId="42050"/>
    <cellStyle name="Normal 4 3 2 2 2 3 4" xfId="42051"/>
    <cellStyle name="Normal 4 3 2 2 2 4" xfId="42052"/>
    <cellStyle name="Normal 4 3 2 2 2 5" xfId="42053"/>
    <cellStyle name="Normal 4 3 2 2 2 6" xfId="42054"/>
    <cellStyle name="Normal 4 3 2 2 3" xfId="42055"/>
    <cellStyle name="Normal 4 3 2 2 3 2" xfId="42056"/>
    <cellStyle name="Normal 4 3 2 2 3 2 2" xfId="42057"/>
    <cellStyle name="Normal 4 3 2 2 3 2 3" xfId="42058"/>
    <cellStyle name="Normal 4 3 2 2 3 2 4" xfId="42059"/>
    <cellStyle name="Normal 4 3 2 2 3 3" xfId="42060"/>
    <cellStyle name="Normal 4 3 2 2 3 4" xfId="42061"/>
    <cellStyle name="Normal 4 3 2 2 3 5" xfId="42062"/>
    <cellStyle name="Normal 4 3 2 2 3 6" xfId="42063"/>
    <cellStyle name="Normal 4 3 2 2 4" xfId="42064"/>
    <cellStyle name="Normal 4 3 2 2 4 2" xfId="42065"/>
    <cellStyle name="Normal 4 3 2 2 4 3" xfId="42066"/>
    <cellStyle name="Normal 4 3 2 2 4 4" xfId="42067"/>
    <cellStyle name="Normal 4 3 2 2 5" xfId="42068"/>
    <cellStyle name="Normal 4 3 2 2 6" xfId="42069"/>
    <cellStyle name="Normal 4 3 2 2 7" xfId="42070"/>
    <cellStyle name="Normal 4 3 2 2 8" xfId="42071"/>
    <cellStyle name="Normal 4 3 2 3" xfId="42072"/>
    <cellStyle name="Normal 4 3 2 3 2" xfId="42073"/>
    <cellStyle name="Normal 4 3 2 3 2 2" xfId="42074"/>
    <cellStyle name="Normal 4 3 2 3 2 2 2" xfId="42075"/>
    <cellStyle name="Normal 4 3 2 3 2 2 3" xfId="42076"/>
    <cellStyle name="Normal 4 3 2 3 2 2 4" xfId="42077"/>
    <cellStyle name="Normal 4 3 2 3 2 3" xfId="42078"/>
    <cellStyle name="Normal 4 3 2 3 2 4" xfId="42079"/>
    <cellStyle name="Normal 4 3 2 3 2 5" xfId="42080"/>
    <cellStyle name="Normal 4 3 2 3 3" xfId="42081"/>
    <cellStyle name="Normal 4 3 2 3 3 2" xfId="42082"/>
    <cellStyle name="Normal 4 3 2 3 3 3" xfId="42083"/>
    <cellStyle name="Normal 4 3 2 3 3 4" xfId="42084"/>
    <cellStyle name="Normal 4 3 2 3 4" xfId="42085"/>
    <cellStyle name="Normal 4 3 2 3 5" xfId="42086"/>
    <cellStyle name="Normal 4 3 2 3 6" xfId="42087"/>
    <cellStyle name="Normal 4 3 2 4" xfId="42088"/>
    <cellStyle name="Normal 4 3 2 4 2" xfId="42089"/>
    <cellStyle name="Normal 4 3 2 4 2 2" xfId="42090"/>
    <cellStyle name="Normal 4 3 2 4 2 3" xfId="42091"/>
    <cellStyle name="Normal 4 3 2 4 2 4" xfId="42092"/>
    <cellStyle name="Normal 4 3 2 4 3" xfId="42093"/>
    <cellStyle name="Normal 4 3 2 4 4" xfId="42094"/>
    <cellStyle name="Normal 4 3 2 4 5" xfId="42095"/>
    <cellStyle name="Normal 4 3 2 4 6" xfId="42096"/>
    <cellStyle name="Normal 4 3 2 5" xfId="42097"/>
    <cellStyle name="Normal 4 3 2 5 2" xfId="42098"/>
    <cellStyle name="Normal 4 3 2 5 3" xfId="42099"/>
    <cellStyle name="Normal 4 3 2 5 4" xfId="42100"/>
    <cellStyle name="Normal 4 3 2 6" xfId="42101"/>
    <cellStyle name="Normal 4 3 2 7" xfId="42102"/>
    <cellStyle name="Normal 4 3 2 8" xfId="42103"/>
    <cellStyle name="Normal 4 3 2 9" xfId="42104"/>
    <cellStyle name="Normal 4 3 3" xfId="42105"/>
    <cellStyle name="Normal 4 3 3 2" xfId="42106"/>
    <cellStyle name="Normal 4 3 3 2 2" xfId="42107"/>
    <cellStyle name="Normal 4 3 3 2 2 2" xfId="42108"/>
    <cellStyle name="Normal 4 3 3 2 2 3" xfId="42109"/>
    <cellStyle name="Normal 4 3 3 2 2 4" xfId="42110"/>
    <cellStyle name="Normal 4 3 3 2 3" xfId="42111"/>
    <cellStyle name="Normal 4 3 3 2 4" xfId="42112"/>
    <cellStyle name="Normal 4 3 3 2 5" xfId="42113"/>
    <cellStyle name="Normal 4 3 3 2 6" xfId="42114"/>
    <cellStyle name="Normal 4 3 3 3" xfId="42115"/>
    <cellStyle name="Normal 4 3 3 3 2" xfId="42116"/>
    <cellStyle name="Normal 4 3 3 3 3" xfId="42117"/>
    <cellStyle name="Normal 4 3 3 3 4" xfId="42118"/>
    <cellStyle name="Normal 4 3 3 4" xfId="42119"/>
    <cellStyle name="Normal 4 3 3 5" xfId="42120"/>
    <cellStyle name="Normal 4 3 3 6" xfId="42121"/>
    <cellStyle name="Normal 4 3 3 7" xfId="42122"/>
    <cellStyle name="Normal 4 3 4" xfId="62975"/>
    <cellStyle name="Normal 4 30" xfId="42123"/>
    <cellStyle name="Normal 4 31" xfId="42124"/>
    <cellStyle name="Normal 4 32" xfId="42125"/>
    <cellStyle name="Normal 4 33" xfId="42126"/>
    <cellStyle name="Normal 4 34" xfId="42127"/>
    <cellStyle name="Normal 4 35" xfId="42128"/>
    <cellStyle name="Normal 4 36" xfId="42129"/>
    <cellStyle name="Normal 4 37" xfId="42130"/>
    <cellStyle name="Normal 4 38" xfId="42131"/>
    <cellStyle name="Normal 4 39" xfId="42132"/>
    <cellStyle name="Normal 4 4" xfId="42133"/>
    <cellStyle name="Normal 4 40" xfId="42134"/>
    <cellStyle name="Normal 4 41" xfId="42135"/>
    <cellStyle name="Normal 4 42" xfId="42136"/>
    <cellStyle name="Normal 4 43" xfId="42137"/>
    <cellStyle name="Normal 4 44" xfId="42138"/>
    <cellStyle name="Normal 4 45" xfId="42139"/>
    <cellStyle name="Normal 4 46" xfId="42140"/>
    <cellStyle name="Normal 4 47" xfId="42141"/>
    <cellStyle name="Normal 4 48" xfId="42142"/>
    <cellStyle name="Normal 4 49" xfId="42143"/>
    <cellStyle name="Normal 4 5" xfId="42144"/>
    <cellStyle name="Normal 4 5 2" xfId="62976"/>
    <cellStyle name="Normal 4 50" xfId="42145"/>
    <cellStyle name="Normal 4 51" xfId="42146"/>
    <cellStyle name="Normal 4 52" xfId="42147"/>
    <cellStyle name="Normal 4 53" xfId="42148"/>
    <cellStyle name="Normal 4 54" xfId="42149"/>
    <cellStyle name="Normal 4 55" xfId="42150"/>
    <cellStyle name="Normal 4 55 10" xfId="42151"/>
    <cellStyle name="Normal 4 55 11" xfId="42152"/>
    <cellStyle name="Normal 4 55 12" xfId="42153"/>
    <cellStyle name="Normal 4 55 13" xfId="42154"/>
    <cellStyle name="Normal 4 55 2" xfId="42155"/>
    <cellStyle name="Normal 4 55 2 10" xfId="42156"/>
    <cellStyle name="Normal 4 55 2 2" xfId="42157"/>
    <cellStyle name="Normal 4 55 2 2 2" xfId="42158"/>
    <cellStyle name="Normal 4 55 2 2 2 2" xfId="42159"/>
    <cellStyle name="Normal 4 55 2 2 2 2 2" xfId="42160"/>
    <cellStyle name="Normal 4 55 2 2 2 2 2 2" xfId="42161"/>
    <cellStyle name="Normal 4 55 2 2 2 2 2 2 2" xfId="42162"/>
    <cellStyle name="Normal 4 55 2 2 2 2 2 2 3" xfId="42163"/>
    <cellStyle name="Normal 4 55 2 2 2 2 2 2 4" xfId="42164"/>
    <cellStyle name="Normal 4 55 2 2 2 2 2 3" xfId="42165"/>
    <cellStyle name="Normal 4 55 2 2 2 2 2 4" xfId="42166"/>
    <cellStyle name="Normal 4 55 2 2 2 2 2 5" xfId="42167"/>
    <cellStyle name="Normal 4 55 2 2 2 2 3" xfId="42168"/>
    <cellStyle name="Normal 4 55 2 2 2 2 3 2" xfId="42169"/>
    <cellStyle name="Normal 4 55 2 2 2 2 3 3" xfId="42170"/>
    <cellStyle name="Normal 4 55 2 2 2 2 3 4" xfId="42171"/>
    <cellStyle name="Normal 4 55 2 2 2 2 4" xfId="42172"/>
    <cellStyle name="Normal 4 55 2 2 2 2 5" xfId="42173"/>
    <cellStyle name="Normal 4 55 2 2 2 2 6" xfId="42174"/>
    <cellStyle name="Normal 4 55 2 2 2 3" xfId="42175"/>
    <cellStyle name="Normal 4 55 2 2 2 3 2" xfId="42176"/>
    <cellStyle name="Normal 4 55 2 2 2 3 2 2" xfId="42177"/>
    <cellStyle name="Normal 4 55 2 2 2 3 2 3" xfId="42178"/>
    <cellStyle name="Normal 4 55 2 2 2 3 2 4" xfId="42179"/>
    <cellStyle name="Normal 4 55 2 2 2 3 3" xfId="42180"/>
    <cellStyle name="Normal 4 55 2 2 2 3 4" xfId="42181"/>
    <cellStyle name="Normal 4 55 2 2 2 3 5" xfId="42182"/>
    <cellStyle name="Normal 4 55 2 2 2 3 6" xfId="42183"/>
    <cellStyle name="Normal 4 55 2 2 2 4" xfId="42184"/>
    <cellStyle name="Normal 4 55 2 2 2 4 2" xfId="42185"/>
    <cellStyle name="Normal 4 55 2 2 2 4 3" xfId="42186"/>
    <cellStyle name="Normal 4 55 2 2 2 4 4" xfId="42187"/>
    <cellStyle name="Normal 4 55 2 2 2 5" xfId="42188"/>
    <cellStyle name="Normal 4 55 2 2 2 6" xfId="42189"/>
    <cellStyle name="Normal 4 55 2 2 2 7" xfId="42190"/>
    <cellStyle name="Normal 4 55 2 2 2 8" xfId="42191"/>
    <cellStyle name="Normal 4 55 2 2 3" xfId="42192"/>
    <cellStyle name="Normal 4 55 2 2 3 2" xfId="42193"/>
    <cellStyle name="Normal 4 55 2 2 3 2 2" xfId="42194"/>
    <cellStyle name="Normal 4 55 2 2 3 2 2 2" xfId="42195"/>
    <cellStyle name="Normal 4 55 2 2 3 2 2 3" xfId="42196"/>
    <cellStyle name="Normal 4 55 2 2 3 2 2 4" xfId="42197"/>
    <cellStyle name="Normal 4 55 2 2 3 2 3" xfId="42198"/>
    <cellStyle name="Normal 4 55 2 2 3 2 4" xfId="42199"/>
    <cellStyle name="Normal 4 55 2 2 3 2 5" xfId="42200"/>
    <cellStyle name="Normal 4 55 2 2 3 3" xfId="42201"/>
    <cellStyle name="Normal 4 55 2 2 3 3 2" xfId="42202"/>
    <cellStyle name="Normal 4 55 2 2 3 3 3" xfId="42203"/>
    <cellStyle name="Normal 4 55 2 2 3 3 4" xfId="42204"/>
    <cellStyle name="Normal 4 55 2 2 3 4" xfId="42205"/>
    <cellStyle name="Normal 4 55 2 2 3 5" xfId="42206"/>
    <cellStyle name="Normal 4 55 2 2 3 6" xfId="42207"/>
    <cellStyle name="Normal 4 55 2 2 4" xfId="42208"/>
    <cellStyle name="Normal 4 55 2 2 4 2" xfId="42209"/>
    <cellStyle name="Normal 4 55 2 2 4 2 2" xfId="42210"/>
    <cellStyle name="Normal 4 55 2 2 4 2 3" xfId="42211"/>
    <cellStyle name="Normal 4 55 2 2 4 2 4" xfId="42212"/>
    <cellStyle name="Normal 4 55 2 2 4 3" xfId="42213"/>
    <cellStyle name="Normal 4 55 2 2 4 4" xfId="42214"/>
    <cellStyle name="Normal 4 55 2 2 4 5" xfId="42215"/>
    <cellStyle name="Normal 4 55 2 2 4 6" xfId="42216"/>
    <cellStyle name="Normal 4 55 2 2 5" xfId="42217"/>
    <cellStyle name="Normal 4 55 2 2 5 2" xfId="42218"/>
    <cellStyle name="Normal 4 55 2 2 5 3" xfId="42219"/>
    <cellStyle name="Normal 4 55 2 2 5 4" xfId="42220"/>
    <cellStyle name="Normal 4 55 2 2 6" xfId="42221"/>
    <cellStyle name="Normal 4 55 2 2 7" xfId="42222"/>
    <cellStyle name="Normal 4 55 2 2 8" xfId="42223"/>
    <cellStyle name="Normal 4 55 2 2 9" xfId="42224"/>
    <cellStyle name="Normal 4 55 2 3" xfId="42225"/>
    <cellStyle name="Normal 4 55 2 3 2" xfId="42226"/>
    <cellStyle name="Normal 4 55 2 3 2 2" xfId="42227"/>
    <cellStyle name="Normal 4 55 2 3 2 2 2" xfId="42228"/>
    <cellStyle name="Normal 4 55 2 3 2 2 2 2" xfId="42229"/>
    <cellStyle name="Normal 4 55 2 3 2 2 2 3" xfId="42230"/>
    <cellStyle name="Normal 4 55 2 3 2 2 2 4" xfId="42231"/>
    <cellStyle name="Normal 4 55 2 3 2 2 3" xfId="42232"/>
    <cellStyle name="Normal 4 55 2 3 2 2 4" xfId="42233"/>
    <cellStyle name="Normal 4 55 2 3 2 2 5" xfId="42234"/>
    <cellStyle name="Normal 4 55 2 3 2 3" xfId="42235"/>
    <cellStyle name="Normal 4 55 2 3 2 3 2" xfId="42236"/>
    <cellStyle name="Normal 4 55 2 3 2 3 3" xfId="42237"/>
    <cellStyle name="Normal 4 55 2 3 2 3 4" xfId="42238"/>
    <cellStyle name="Normal 4 55 2 3 2 4" xfId="42239"/>
    <cellStyle name="Normal 4 55 2 3 2 5" xfId="42240"/>
    <cellStyle name="Normal 4 55 2 3 2 6" xfId="42241"/>
    <cellStyle name="Normal 4 55 2 3 3" xfId="42242"/>
    <cellStyle name="Normal 4 55 2 3 3 2" xfId="42243"/>
    <cellStyle name="Normal 4 55 2 3 3 2 2" xfId="42244"/>
    <cellStyle name="Normal 4 55 2 3 3 2 3" xfId="42245"/>
    <cellStyle name="Normal 4 55 2 3 3 2 4" xfId="42246"/>
    <cellStyle name="Normal 4 55 2 3 3 3" xfId="42247"/>
    <cellStyle name="Normal 4 55 2 3 3 4" xfId="42248"/>
    <cellStyle name="Normal 4 55 2 3 3 5" xfId="42249"/>
    <cellStyle name="Normal 4 55 2 3 3 6" xfId="42250"/>
    <cellStyle name="Normal 4 55 2 3 4" xfId="42251"/>
    <cellStyle name="Normal 4 55 2 3 4 2" xfId="42252"/>
    <cellStyle name="Normal 4 55 2 3 4 3" xfId="42253"/>
    <cellStyle name="Normal 4 55 2 3 4 4" xfId="42254"/>
    <cellStyle name="Normal 4 55 2 3 5" xfId="42255"/>
    <cellStyle name="Normal 4 55 2 3 6" xfId="42256"/>
    <cellStyle name="Normal 4 55 2 3 7" xfId="42257"/>
    <cellStyle name="Normal 4 55 2 3 8" xfId="42258"/>
    <cellStyle name="Normal 4 55 2 4" xfId="42259"/>
    <cellStyle name="Normal 4 55 2 4 2" xfId="42260"/>
    <cellStyle name="Normal 4 55 2 4 2 2" xfId="42261"/>
    <cellStyle name="Normal 4 55 2 4 2 2 2" xfId="42262"/>
    <cellStyle name="Normal 4 55 2 4 2 2 3" xfId="42263"/>
    <cellStyle name="Normal 4 55 2 4 2 2 4" xfId="42264"/>
    <cellStyle name="Normal 4 55 2 4 2 3" xfId="42265"/>
    <cellStyle name="Normal 4 55 2 4 2 4" xfId="42266"/>
    <cellStyle name="Normal 4 55 2 4 2 5" xfId="42267"/>
    <cellStyle name="Normal 4 55 2 4 3" xfId="42268"/>
    <cellStyle name="Normal 4 55 2 4 3 2" xfId="42269"/>
    <cellStyle name="Normal 4 55 2 4 3 3" xfId="42270"/>
    <cellStyle name="Normal 4 55 2 4 3 4" xfId="42271"/>
    <cellStyle name="Normal 4 55 2 4 4" xfId="42272"/>
    <cellStyle name="Normal 4 55 2 4 5" xfId="42273"/>
    <cellStyle name="Normal 4 55 2 4 6" xfId="42274"/>
    <cellStyle name="Normal 4 55 2 5" xfId="42275"/>
    <cellStyle name="Normal 4 55 2 5 2" xfId="42276"/>
    <cellStyle name="Normal 4 55 2 5 2 2" xfId="42277"/>
    <cellStyle name="Normal 4 55 2 5 2 3" xfId="42278"/>
    <cellStyle name="Normal 4 55 2 5 2 4" xfId="42279"/>
    <cellStyle name="Normal 4 55 2 5 3" xfId="42280"/>
    <cellStyle name="Normal 4 55 2 5 4" xfId="42281"/>
    <cellStyle name="Normal 4 55 2 5 5" xfId="42282"/>
    <cellStyle name="Normal 4 55 2 5 6" xfId="42283"/>
    <cellStyle name="Normal 4 55 2 6" xfId="42284"/>
    <cellStyle name="Normal 4 55 2 6 2" xfId="42285"/>
    <cellStyle name="Normal 4 55 2 6 3" xfId="42286"/>
    <cellStyle name="Normal 4 55 2 6 4" xfId="42287"/>
    <cellStyle name="Normal 4 55 2 7" xfId="42288"/>
    <cellStyle name="Normal 4 55 2 8" xfId="42289"/>
    <cellStyle name="Normal 4 55 2 9" xfId="42290"/>
    <cellStyle name="Normal 4 55 3" xfId="42291"/>
    <cellStyle name="Normal 4 55 3 2" xfId="42292"/>
    <cellStyle name="Normal 4 55 3 2 2" xfId="42293"/>
    <cellStyle name="Normal 4 55 3 2 2 2" xfId="42294"/>
    <cellStyle name="Normal 4 55 3 2 2 2 2" xfId="42295"/>
    <cellStyle name="Normal 4 55 3 2 2 2 2 2" xfId="42296"/>
    <cellStyle name="Normal 4 55 3 2 2 2 2 3" xfId="42297"/>
    <cellStyle name="Normal 4 55 3 2 2 2 2 4" xfId="42298"/>
    <cellStyle name="Normal 4 55 3 2 2 2 3" xfId="42299"/>
    <cellStyle name="Normal 4 55 3 2 2 2 4" xfId="42300"/>
    <cellStyle name="Normal 4 55 3 2 2 2 5" xfId="42301"/>
    <cellStyle name="Normal 4 55 3 2 2 3" xfId="42302"/>
    <cellStyle name="Normal 4 55 3 2 2 3 2" xfId="42303"/>
    <cellStyle name="Normal 4 55 3 2 2 3 3" xfId="42304"/>
    <cellStyle name="Normal 4 55 3 2 2 3 4" xfId="42305"/>
    <cellStyle name="Normal 4 55 3 2 2 4" xfId="42306"/>
    <cellStyle name="Normal 4 55 3 2 2 5" xfId="42307"/>
    <cellStyle name="Normal 4 55 3 2 2 6" xfId="42308"/>
    <cellStyle name="Normal 4 55 3 2 3" xfId="42309"/>
    <cellStyle name="Normal 4 55 3 2 3 2" xfId="42310"/>
    <cellStyle name="Normal 4 55 3 2 3 2 2" xfId="42311"/>
    <cellStyle name="Normal 4 55 3 2 3 2 3" xfId="42312"/>
    <cellStyle name="Normal 4 55 3 2 3 2 4" xfId="42313"/>
    <cellStyle name="Normal 4 55 3 2 3 3" xfId="42314"/>
    <cellStyle name="Normal 4 55 3 2 3 4" xfId="42315"/>
    <cellStyle name="Normal 4 55 3 2 3 5" xfId="42316"/>
    <cellStyle name="Normal 4 55 3 2 3 6" xfId="42317"/>
    <cellStyle name="Normal 4 55 3 2 4" xfId="42318"/>
    <cellStyle name="Normal 4 55 3 2 4 2" xfId="42319"/>
    <cellStyle name="Normal 4 55 3 2 4 3" xfId="42320"/>
    <cellStyle name="Normal 4 55 3 2 4 4" xfId="42321"/>
    <cellStyle name="Normal 4 55 3 2 5" xfId="42322"/>
    <cellStyle name="Normal 4 55 3 2 6" xfId="42323"/>
    <cellStyle name="Normal 4 55 3 2 7" xfId="42324"/>
    <cellStyle name="Normal 4 55 3 2 8" xfId="42325"/>
    <cellStyle name="Normal 4 55 3 3" xfId="42326"/>
    <cellStyle name="Normal 4 55 3 3 2" xfId="42327"/>
    <cellStyle name="Normal 4 55 3 3 2 2" xfId="42328"/>
    <cellStyle name="Normal 4 55 3 3 2 2 2" xfId="42329"/>
    <cellStyle name="Normal 4 55 3 3 2 2 3" xfId="42330"/>
    <cellStyle name="Normal 4 55 3 3 2 2 4" xfId="42331"/>
    <cellStyle name="Normal 4 55 3 3 2 3" xfId="42332"/>
    <cellStyle name="Normal 4 55 3 3 2 4" xfId="42333"/>
    <cellStyle name="Normal 4 55 3 3 2 5" xfId="42334"/>
    <cellStyle name="Normal 4 55 3 3 3" xfId="42335"/>
    <cellStyle name="Normal 4 55 3 3 3 2" xfId="42336"/>
    <cellStyle name="Normal 4 55 3 3 3 3" xfId="42337"/>
    <cellStyle name="Normal 4 55 3 3 3 4" xfId="42338"/>
    <cellStyle name="Normal 4 55 3 3 4" xfId="42339"/>
    <cellStyle name="Normal 4 55 3 3 5" xfId="42340"/>
    <cellStyle name="Normal 4 55 3 3 6" xfId="42341"/>
    <cellStyle name="Normal 4 55 3 4" xfId="42342"/>
    <cellStyle name="Normal 4 55 3 4 2" xfId="42343"/>
    <cellStyle name="Normal 4 55 3 4 2 2" xfId="42344"/>
    <cellStyle name="Normal 4 55 3 4 2 3" xfId="42345"/>
    <cellStyle name="Normal 4 55 3 4 2 4" xfId="42346"/>
    <cellStyle name="Normal 4 55 3 4 3" xfId="42347"/>
    <cellStyle name="Normal 4 55 3 4 4" xfId="42348"/>
    <cellStyle name="Normal 4 55 3 4 5" xfId="42349"/>
    <cellStyle name="Normal 4 55 3 4 6" xfId="42350"/>
    <cellStyle name="Normal 4 55 3 5" xfId="42351"/>
    <cellStyle name="Normal 4 55 3 5 2" xfId="42352"/>
    <cellStyle name="Normal 4 55 3 5 3" xfId="42353"/>
    <cellStyle name="Normal 4 55 3 5 4" xfId="42354"/>
    <cellStyle name="Normal 4 55 3 6" xfId="42355"/>
    <cellStyle name="Normal 4 55 3 7" xfId="42356"/>
    <cellStyle name="Normal 4 55 3 8" xfId="42357"/>
    <cellStyle name="Normal 4 55 3 9" xfId="42358"/>
    <cellStyle name="Normal 4 55 4" xfId="42359"/>
    <cellStyle name="Normal 4 55 4 2" xfId="42360"/>
    <cellStyle name="Normal 4 55 4 2 2" xfId="42361"/>
    <cellStyle name="Normal 4 55 4 2 2 2" xfId="42362"/>
    <cellStyle name="Normal 4 55 4 2 2 2 2" xfId="42363"/>
    <cellStyle name="Normal 4 55 4 2 2 2 2 2" xfId="42364"/>
    <cellStyle name="Normal 4 55 4 2 2 2 2 3" xfId="42365"/>
    <cellStyle name="Normal 4 55 4 2 2 2 2 4" xfId="42366"/>
    <cellStyle name="Normal 4 55 4 2 2 2 3" xfId="42367"/>
    <cellStyle name="Normal 4 55 4 2 2 2 4" xfId="42368"/>
    <cellStyle name="Normal 4 55 4 2 2 2 5" xfId="42369"/>
    <cellStyle name="Normal 4 55 4 2 2 3" xfId="42370"/>
    <cellStyle name="Normal 4 55 4 2 2 3 2" xfId="42371"/>
    <cellStyle name="Normal 4 55 4 2 2 3 3" xfId="42372"/>
    <cellStyle name="Normal 4 55 4 2 2 3 4" xfId="42373"/>
    <cellStyle name="Normal 4 55 4 2 2 4" xfId="42374"/>
    <cellStyle name="Normal 4 55 4 2 2 5" xfId="42375"/>
    <cellStyle name="Normal 4 55 4 2 2 6" xfId="42376"/>
    <cellStyle name="Normal 4 55 4 2 3" xfId="42377"/>
    <cellStyle name="Normal 4 55 4 2 3 2" xfId="42378"/>
    <cellStyle name="Normal 4 55 4 2 3 2 2" xfId="42379"/>
    <cellStyle name="Normal 4 55 4 2 3 2 3" xfId="42380"/>
    <cellStyle name="Normal 4 55 4 2 3 2 4" xfId="42381"/>
    <cellStyle name="Normal 4 55 4 2 3 3" xfId="42382"/>
    <cellStyle name="Normal 4 55 4 2 3 4" xfId="42383"/>
    <cellStyle name="Normal 4 55 4 2 3 5" xfId="42384"/>
    <cellStyle name="Normal 4 55 4 2 3 6" xfId="42385"/>
    <cellStyle name="Normal 4 55 4 2 4" xfId="42386"/>
    <cellStyle name="Normal 4 55 4 2 4 2" xfId="42387"/>
    <cellStyle name="Normal 4 55 4 2 4 3" xfId="42388"/>
    <cellStyle name="Normal 4 55 4 2 4 4" xfId="42389"/>
    <cellStyle name="Normal 4 55 4 2 5" xfId="42390"/>
    <cellStyle name="Normal 4 55 4 2 6" xfId="42391"/>
    <cellStyle name="Normal 4 55 4 2 7" xfId="42392"/>
    <cellStyle name="Normal 4 55 4 2 8" xfId="42393"/>
    <cellStyle name="Normal 4 55 4 3" xfId="42394"/>
    <cellStyle name="Normal 4 55 4 3 2" xfId="42395"/>
    <cellStyle name="Normal 4 55 4 3 2 2" xfId="42396"/>
    <cellStyle name="Normal 4 55 4 3 2 2 2" xfId="42397"/>
    <cellStyle name="Normal 4 55 4 3 2 2 3" xfId="42398"/>
    <cellStyle name="Normal 4 55 4 3 2 2 4" xfId="42399"/>
    <cellStyle name="Normal 4 55 4 3 2 3" xfId="42400"/>
    <cellStyle name="Normal 4 55 4 3 2 4" xfId="42401"/>
    <cellStyle name="Normal 4 55 4 3 2 5" xfId="42402"/>
    <cellStyle name="Normal 4 55 4 3 3" xfId="42403"/>
    <cellStyle name="Normal 4 55 4 3 3 2" xfId="42404"/>
    <cellStyle name="Normal 4 55 4 3 3 3" xfId="42405"/>
    <cellStyle name="Normal 4 55 4 3 3 4" xfId="42406"/>
    <cellStyle name="Normal 4 55 4 3 4" xfId="42407"/>
    <cellStyle name="Normal 4 55 4 3 5" xfId="42408"/>
    <cellStyle name="Normal 4 55 4 3 6" xfId="42409"/>
    <cellStyle name="Normal 4 55 4 4" xfId="42410"/>
    <cellStyle name="Normal 4 55 4 4 2" xfId="42411"/>
    <cellStyle name="Normal 4 55 4 4 2 2" xfId="42412"/>
    <cellStyle name="Normal 4 55 4 4 2 3" xfId="42413"/>
    <cellStyle name="Normal 4 55 4 4 2 4" xfId="42414"/>
    <cellStyle name="Normal 4 55 4 4 3" xfId="42415"/>
    <cellStyle name="Normal 4 55 4 4 4" xfId="42416"/>
    <cellStyle name="Normal 4 55 4 4 5" xfId="42417"/>
    <cellStyle name="Normal 4 55 4 4 6" xfId="42418"/>
    <cellStyle name="Normal 4 55 4 5" xfId="42419"/>
    <cellStyle name="Normal 4 55 4 5 2" xfId="42420"/>
    <cellStyle name="Normal 4 55 4 5 3" xfId="42421"/>
    <cellStyle name="Normal 4 55 4 5 4" xfId="42422"/>
    <cellStyle name="Normal 4 55 4 6" xfId="42423"/>
    <cellStyle name="Normal 4 55 4 7" xfId="42424"/>
    <cellStyle name="Normal 4 55 4 8" xfId="42425"/>
    <cellStyle name="Normal 4 55 4 9" xfId="42426"/>
    <cellStyle name="Normal 4 55 5" xfId="42427"/>
    <cellStyle name="Normal 4 55 5 2" xfId="42428"/>
    <cellStyle name="Normal 4 55 5 2 2" xfId="42429"/>
    <cellStyle name="Normal 4 55 5 2 2 2" xfId="42430"/>
    <cellStyle name="Normal 4 55 5 2 2 2 2" xfId="42431"/>
    <cellStyle name="Normal 4 55 5 2 2 2 2 2" xfId="42432"/>
    <cellStyle name="Normal 4 55 5 2 2 2 2 3" xfId="42433"/>
    <cellStyle name="Normal 4 55 5 2 2 2 2 4" xfId="42434"/>
    <cellStyle name="Normal 4 55 5 2 2 2 3" xfId="42435"/>
    <cellStyle name="Normal 4 55 5 2 2 2 4" xfId="42436"/>
    <cellStyle name="Normal 4 55 5 2 2 2 5" xfId="42437"/>
    <cellStyle name="Normal 4 55 5 2 2 3" xfId="42438"/>
    <cellStyle name="Normal 4 55 5 2 2 3 2" xfId="42439"/>
    <cellStyle name="Normal 4 55 5 2 2 3 3" xfId="42440"/>
    <cellStyle name="Normal 4 55 5 2 2 3 4" xfId="42441"/>
    <cellStyle name="Normal 4 55 5 2 2 4" xfId="42442"/>
    <cellStyle name="Normal 4 55 5 2 2 5" xfId="42443"/>
    <cellStyle name="Normal 4 55 5 2 2 6" xfId="42444"/>
    <cellStyle name="Normal 4 55 5 2 3" xfId="42445"/>
    <cellStyle name="Normal 4 55 5 2 3 2" xfId="42446"/>
    <cellStyle name="Normal 4 55 5 2 3 2 2" xfId="42447"/>
    <cellStyle name="Normal 4 55 5 2 3 2 3" xfId="42448"/>
    <cellStyle name="Normal 4 55 5 2 3 2 4" xfId="42449"/>
    <cellStyle name="Normal 4 55 5 2 3 3" xfId="42450"/>
    <cellStyle name="Normal 4 55 5 2 3 4" xfId="42451"/>
    <cellStyle name="Normal 4 55 5 2 3 5" xfId="42452"/>
    <cellStyle name="Normal 4 55 5 2 3 6" xfId="42453"/>
    <cellStyle name="Normal 4 55 5 2 4" xfId="42454"/>
    <cellStyle name="Normal 4 55 5 2 4 2" xfId="42455"/>
    <cellStyle name="Normal 4 55 5 2 4 3" xfId="42456"/>
    <cellStyle name="Normal 4 55 5 2 4 4" xfId="42457"/>
    <cellStyle name="Normal 4 55 5 2 5" xfId="42458"/>
    <cellStyle name="Normal 4 55 5 2 6" xfId="42459"/>
    <cellStyle name="Normal 4 55 5 2 7" xfId="42460"/>
    <cellStyle name="Normal 4 55 5 2 8" xfId="42461"/>
    <cellStyle name="Normal 4 55 5 3" xfId="42462"/>
    <cellStyle name="Normal 4 55 5 3 2" xfId="42463"/>
    <cellStyle name="Normal 4 55 5 3 2 2" xfId="42464"/>
    <cellStyle name="Normal 4 55 5 3 2 2 2" xfId="42465"/>
    <cellStyle name="Normal 4 55 5 3 2 2 3" xfId="42466"/>
    <cellStyle name="Normal 4 55 5 3 2 2 4" xfId="42467"/>
    <cellStyle name="Normal 4 55 5 3 2 3" xfId="42468"/>
    <cellStyle name="Normal 4 55 5 3 2 4" xfId="42469"/>
    <cellStyle name="Normal 4 55 5 3 2 5" xfId="42470"/>
    <cellStyle name="Normal 4 55 5 3 3" xfId="42471"/>
    <cellStyle name="Normal 4 55 5 3 3 2" xfId="42472"/>
    <cellStyle name="Normal 4 55 5 3 3 3" xfId="42473"/>
    <cellStyle name="Normal 4 55 5 3 3 4" xfId="42474"/>
    <cellStyle name="Normal 4 55 5 3 4" xfId="42475"/>
    <cellStyle name="Normal 4 55 5 3 5" xfId="42476"/>
    <cellStyle name="Normal 4 55 5 3 6" xfId="42477"/>
    <cellStyle name="Normal 4 55 5 4" xfId="42478"/>
    <cellStyle name="Normal 4 55 5 4 2" xfId="42479"/>
    <cellStyle name="Normal 4 55 5 4 2 2" xfId="42480"/>
    <cellStyle name="Normal 4 55 5 4 2 3" xfId="42481"/>
    <cellStyle name="Normal 4 55 5 4 2 4" xfId="42482"/>
    <cellStyle name="Normal 4 55 5 4 3" xfId="42483"/>
    <cellStyle name="Normal 4 55 5 4 4" xfId="42484"/>
    <cellStyle name="Normal 4 55 5 4 5" xfId="42485"/>
    <cellStyle name="Normal 4 55 5 4 6" xfId="42486"/>
    <cellStyle name="Normal 4 55 5 5" xfId="42487"/>
    <cellStyle name="Normal 4 55 5 5 2" xfId="42488"/>
    <cellStyle name="Normal 4 55 5 5 3" xfId="42489"/>
    <cellStyle name="Normal 4 55 5 5 4" xfId="42490"/>
    <cellStyle name="Normal 4 55 5 6" xfId="42491"/>
    <cellStyle name="Normal 4 55 5 7" xfId="42492"/>
    <cellStyle name="Normal 4 55 5 8" xfId="42493"/>
    <cellStyle name="Normal 4 55 5 9" xfId="42494"/>
    <cellStyle name="Normal 4 55 6" xfId="42495"/>
    <cellStyle name="Normal 4 55 6 2" xfId="42496"/>
    <cellStyle name="Normal 4 55 6 2 2" xfId="42497"/>
    <cellStyle name="Normal 4 55 6 2 2 2" xfId="42498"/>
    <cellStyle name="Normal 4 55 6 2 2 2 2" xfId="42499"/>
    <cellStyle name="Normal 4 55 6 2 2 2 3" xfId="42500"/>
    <cellStyle name="Normal 4 55 6 2 2 2 4" xfId="42501"/>
    <cellStyle name="Normal 4 55 6 2 2 3" xfId="42502"/>
    <cellStyle name="Normal 4 55 6 2 2 4" xfId="42503"/>
    <cellStyle name="Normal 4 55 6 2 2 5" xfId="42504"/>
    <cellStyle name="Normal 4 55 6 2 3" xfId="42505"/>
    <cellStyle name="Normal 4 55 6 2 3 2" xfId="42506"/>
    <cellStyle name="Normal 4 55 6 2 3 3" xfId="42507"/>
    <cellStyle name="Normal 4 55 6 2 3 4" xfId="42508"/>
    <cellStyle name="Normal 4 55 6 2 4" xfId="42509"/>
    <cellStyle name="Normal 4 55 6 2 5" xfId="42510"/>
    <cellStyle name="Normal 4 55 6 2 6" xfId="42511"/>
    <cellStyle name="Normal 4 55 6 3" xfId="42512"/>
    <cellStyle name="Normal 4 55 6 3 2" xfId="42513"/>
    <cellStyle name="Normal 4 55 6 3 2 2" xfId="42514"/>
    <cellStyle name="Normal 4 55 6 3 2 3" xfId="42515"/>
    <cellStyle name="Normal 4 55 6 3 2 4" xfId="42516"/>
    <cellStyle name="Normal 4 55 6 3 3" xfId="42517"/>
    <cellStyle name="Normal 4 55 6 3 4" xfId="42518"/>
    <cellStyle name="Normal 4 55 6 3 5" xfId="42519"/>
    <cellStyle name="Normal 4 55 6 3 6" xfId="42520"/>
    <cellStyle name="Normal 4 55 6 4" xfId="42521"/>
    <cellStyle name="Normal 4 55 6 4 2" xfId="42522"/>
    <cellStyle name="Normal 4 55 6 4 3" xfId="42523"/>
    <cellStyle name="Normal 4 55 6 4 4" xfId="42524"/>
    <cellStyle name="Normal 4 55 6 5" xfId="42525"/>
    <cellStyle name="Normal 4 55 6 6" xfId="42526"/>
    <cellStyle name="Normal 4 55 6 7" xfId="42527"/>
    <cellStyle name="Normal 4 55 6 8" xfId="42528"/>
    <cellStyle name="Normal 4 55 7" xfId="42529"/>
    <cellStyle name="Normal 4 55 7 2" xfId="42530"/>
    <cellStyle name="Normal 4 55 7 2 2" xfId="42531"/>
    <cellStyle name="Normal 4 55 7 2 2 2" xfId="42532"/>
    <cellStyle name="Normal 4 55 7 2 2 3" xfId="42533"/>
    <cellStyle name="Normal 4 55 7 2 2 4" xfId="42534"/>
    <cellStyle name="Normal 4 55 7 2 3" xfId="42535"/>
    <cellStyle name="Normal 4 55 7 2 4" xfId="42536"/>
    <cellStyle name="Normal 4 55 7 2 5" xfId="42537"/>
    <cellStyle name="Normal 4 55 7 3" xfId="42538"/>
    <cellStyle name="Normal 4 55 7 3 2" xfId="42539"/>
    <cellStyle name="Normal 4 55 7 3 3" xfId="42540"/>
    <cellStyle name="Normal 4 55 7 3 4" xfId="42541"/>
    <cellStyle name="Normal 4 55 7 4" xfId="42542"/>
    <cellStyle name="Normal 4 55 7 5" xfId="42543"/>
    <cellStyle name="Normal 4 55 7 6" xfId="42544"/>
    <cellStyle name="Normal 4 55 8" xfId="42545"/>
    <cellStyle name="Normal 4 55 8 2" xfId="42546"/>
    <cellStyle name="Normal 4 55 8 2 2" xfId="42547"/>
    <cellStyle name="Normal 4 55 8 2 3" xfId="42548"/>
    <cellStyle name="Normal 4 55 8 2 4" xfId="42549"/>
    <cellStyle name="Normal 4 55 8 3" xfId="42550"/>
    <cellStyle name="Normal 4 55 8 4" xfId="42551"/>
    <cellStyle name="Normal 4 55 8 5" xfId="42552"/>
    <cellStyle name="Normal 4 55 8 6" xfId="42553"/>
    <cellStyle name="Normal 4 55 9" xfId="42554"/>
    <cellStyle name="Normal 4 55 9 2" xfId="42555"/>
    <cellStyle name="Normal 4 55 9 3" xfId="42556"/>
    <cellStyle name="Normal 4 55 9 4" xfId="42557"/>
    <cellStyle name="Normal 4 56" xfId="42558"/>
    <cellStyle name="Normal 4 56 10" xfId="42559"/>
    <cellStyle name="Normal 4 56 11" xfId="42560"/>
    <cellStyle name="Normal 4 56 12" xfId="42561"/>
    <cellStyle name="Normal 4 56 2" xfId="42562"/>
    <cellStyle name="Normal 4 56 2 10" xfId="42563"/>
    <cellStyle name="Normal 4 56 2 2" xfId="42564"/>
    <cellStyle name="Normal 4 56 2 2 2" xfId="42565"/>
    <cellStyle name="Normal 4 56 2 2 2 2" xfId="42566"/>
    <cellStyle name="Normal 4 56 2 2 2 2 2" xfId="42567"/>
    <cellStyle name="Normal 4 56 2 2 2 2 2 2" xfId="42568"/>
    <cellStyle name="Normal 4 56 2 2 2 2 2 2 2" xfId="42569"/>
    <cellStyle name="Normal 4 56 2 2 2 2 2 2 3" xfId="42570"/>
    <cellStyle name="Normal 4 56 2 2 2 2 2 2 4" xfId="42571"/>
    <cellStyle name="Normal 4 56 2 2 2 2 2 3" xfId="42572"/>
    <cellStyle name="Normal 4 56 2 2 2 2 2 4" xfId="42573"/>
    <cellStyle name="Normal 4 56 2 2 2 2 2 5" xfId="42574"/>
    <cellStyle name="Normal 4 56 2 2 2 2 3" xfId="42575"/>
    <cellStyle name="Normal 4 56 2 2 2 2 3 2" xfId="42576"/>
    <cellStyle name="Normal 4 56 2 2 2 2 3 3" xfId="42577"/>
    <cellStyle name="Normal 4 56 2 2 2 2 3 4" xfId="42578"/>
    <cellStyle name="Normal 4 56 2 2 2 2 4" xfId="42579"/>
    <cellStyle name="Normal 4 56 2 2 2 2 5" xfId="42580"/>
    <cellStyle name="Normal 4 56 2 2 2 2 6" xfId="42581"/>
    <cellStyle name="Normal 4 56 2 2 2 3" xfId="42582"/>
    <cellStyle name="Normal 4 56 2 2 2 3 2" xfId="42583"/>
    <cellStyle name="Normal 4 56 2 2 2 3 2 2" xfId="42584"/>
    <cellStyle name="Normal 4 56 2 2 2 3 2 3" xfId="42585"/>
    <cellStyle name="Normal 4 56 2 2 2 3 2 4" xfId="42586"/>
    <cellStyle name="Normal 4 56 2 2 2 3 3" xfId="42587"/>
    <cellStyle name="Normal 4 56 2 2 2 3 4" xfId="42588"/>
    <cellStyle name="Normal 4 56 2 2 2 3 5" xfId="42589"/>
    <cellStyle name="Normal 4 56 2 2 2 3 6" xfId="42590"/>
    <cellStyle name="Normal 4 56 2 2 2 4" xfId="42591"/>
    <cellStyle name="Normal 4 56 2 2 2 4 2" xfId="42592"/>
    <cellStyle name="Normal 4 56 2 2 2 4 3" xfId="42593"/>
    <cellStyle name="Normal 4 56 2 2 2 4 4" xfId="42594"/>
    <cellStyle name="Normal 4 56 2 2 2 5" xfId="42595"/>
    <cellStyle name="Normal 4 56 2 2 2 6" xfId="42596"/>
    <cellStyle name="Normal 4 56 2 2 2 7" xfId="42597"/>
    <cellStyle name="Normal 4 56 2 2 2 8" xfId="42598"/>
    <cellStyle name="Normal 4 56 2 2 3" xfId="42599"/>
    <cellStyle name="Normal 4 56 2 2 3 2" xfId="42600"/>
    <cellStyle name="Normal 4 56 2 2 3 2 2" xfId="42601"/>
    <cellStyle name="Normal 4 56 2 2 3 2 2 2" xfId="42602"/>
    <cellStyle name="Normal 4 56 2 2 3 2 2 3" xfId="42603"/>
    <cellStyle name="Normal 4 56 2 2 3 2 2 4" xfId="42604"/>
    <cellStyle name="Normal 4 56 2 2 3 2 3" xfId="42605"/>
    <cellStyle name="Normal 4 56 2 2 3 2 4" xfId="42606"/>
    <cellStyle name="Normal 4 56 2 2 3 2 5" xfId="42607"/>
    <cellStyle name="Normal 4 56 2 2 3 3" xfId="42608"/>
    <cellStyle name="Normal 4 56 2 2 3 3 2" xfId="42609"/>
    <cellStyle name="Normal 4 56 2 2 3 3 3" xfId="42610"/>
    <cellStyle name="Normal 4 56 2 2 3 3 4" xfId="42611"/>
    <cellStyle name="Normal 4 56 2 2 3 4" xfId="42612"/>
    <cellStyle name="Normal 4 56 2 2 3 5" xfId="42613"/>
    <cellStyle name="Normal 4 56 2 2 3 6" xfId="42614"/>
    <cellStyle name="Normal 4 56 2 2 4" xfId="42615"/>
    <cellStyle name="Normal 4 56 2 2 4 2" xfId="42616"/>
    <cellStyle name="Normal 4 56 2 2 4 2 2" xfId="42617"/>
    <cellStyle name="Normal 4 56 2 2 4 2 3" xfId="42618"/>
    <cellStyle name="Normal 4 56 2 2 4 2 4" xfId="42619"/>
    <cellStyle name="Normal 4 56 2 2 4 3" xfId="42620"/>
    <cellStyle name="Normal 4 56 2 2 4 4" xfId="42621"/>
    <cellStyle name="Normal 4 56 2 2 4 5" xfId="42622"/>
    <cellStyle name="Normal 4 56 2 2 4 6" xfId="42623"/>
    <cellStyle name="Normal 4 56 2 2 5" xfId="42624"/>
    <cellStyle name="Normal 4 56 2 2 5 2" xfId="42625"/>
    <cellStyle name="Normal 4 56 2 2 5 3" xfId="42626"/>
    <cellStyle name="Normal 4 56 2 2 5 4" xfId="42627"/>
    <cellStyle name="Normal 4 56 2 2 6" xfId="42628"/>
    <cellStyle name="Normal 4 56 2 2 7" xfId="42629"/>
    <cellStyle name="Normal 4 56 2 2 8" xfId="42630"/>
    <cellStyle name="Normal 4 56 2 2 9" xfId="42631"/>
    <cellStyle name="Normal 4 56 2 3" xfId="42632"/>
    <cellStyle name="Normal 4 56 2 3 2" xfId="42633"/>
    <cellStyle name="Normal 4 56 2 3 2 2" xfId="42634"/>
    <cellStyle name="Normal 4 56 2 3 2 2 2" xfId="42635"/>
    <cellStyle name="Normal 4 56 2 3 2 2 2 2" xfId="42636"/>
    <cellStyle name="Normal 4 56 2 3 2 2 2 3" xfId="42637"/>
    <cellStyle name="Normal 4 56 2 3 2 2 2 4" xfId="42638"/>
    <cellStyle name="Normal 4 56 2 3 2 2 3" xfId="42639"/>
    <cellStyle name="Normal 4 56 2 3 2 2 4" xfId="42640"/>
    <cellStyle name="Normal 4 56 2 3 2 2 5" xfId="42641"/>
    <cellStyle name="Normal 4 56 2 3 2 3" xfId="42642"/>
    <cellStyle name="Normal 4 56 2 3 2 3 2" xfId="42643"/>
    <cellStyle name="Normal 4 56 2 3 2 3 3" xfId="42644"/>
    <cellStyle name="Normal 4 56 2 3 2 3 4" xfId="42645"/>
    <cellStyle name="Normal 4 56 2 3 2 4" xfId="42646"/>
    <cellStyle name="Normal 4 56 2 3 2 5" xfId="42647"/>
    <cellStyle name="Normal 4 56 2 3 2 6" xfId="42648"/>
    <cellStyle name="Normal 4 56 2 3 3" xfId="42649"/>
    <cellStyle name="Normal 4 56 2 3 3 2" xfId="42650"/>
    <cellStyle name="Normal 4 56 2 3 3 2 2" xfId="42651"/>
    <cellStyle name="Normal 4 56 2 3 3 2 3" xfId="42652"/>
    <cellStyle name="Normal 4 56 2 3 3 2 4" xfId="42653"/>
    <cellStyle name="Normal 4 56 2 3 3 3" xfId="42654"/>
    <cellStyle name="Normal 4 56 2 3 3 4" xfId="42655"/>
    <cellStyle name="Normal 4 56 2 3 3 5" xfId="42656"/>
    <cellStyle name="Normal 4 56 2 3 3 6" xfId="42657"/>
    <cellStyle name="Normal 4 56 2 3 4" xfId="42658"/>
    <cellStyle name="Normal 4 56 2 3 4 2" xfId="42659"/>
    <cellStyle name="Normal 4 56 2 3 4 3" xfId="42660"/>
    <cellStyle name="Normal 4 56 2 3 4 4" xfId="42661"/>
    <cellStyle name="Normal 4 56 2 3 5" xfId="42662"/>
    <cellStyle name="Normal 4 56 2 3 6" xfId="42663"/>
    <cellStyle name="Normal 4 56 2 3 7" xfId="42664"/>
    <cellStyle name="Normal 4 56 2 3 8" xfId="42665"/>
    <cellStyle name="Normal 4 56 2 4" xfId="42666"/>
    <cellStyle name="Normal 4 56 2 4 2" xfId="42667"/>
    <cellStyle name="Normal 4 56 2 4 2 2" xfId="42668"/>
    <cellStyle name="Normal 4 56 2 4 2 2 2" xfId="42669"/>
    <cellStyle name="Normal 4 56 2 4 2 2 3" xfId="42670"/>
    <cellStyle name="Normal 4 56 2 4 2 2 4" xfId="42671"/>
    <cellStyle name="Normal 4 56 2 4 2 3" xfId="42672"/>
    <cellStyle name="Normal 4 56 2 4 2 4" xfId="42673"/>
    <cellStyle name="Normal 4 56 2 4 2 5" xfId="42674"/>
    <cellStyle name="Normal 4 56 2 4 3" xfId="42675"/>
    <cellStyle name="Normal 4 56 2 4 3 2" xfId="42676"/>
    <cellStyle name="Normal 4 56 2 4 3 3" xfId="42677"/>
    <cellStyle name="Normal 4 56 2 4 3 4" xfId="42678"/>
    <cellStyle name="Normal 4 56 2 4 4" xfId="42679"/>
    <cellStyle name="Normal 4 56 2 4 5" xfId="42680"/>
    <cellStyle name="Normal 4 56 2 4 6" xfId="42681"/>
    <cellStyle name="Normal 4 56 2 5" xfId="42682"/>
    <cellStyle name="Normal 4 56 2 5 2" xfId="42683"/>
    <cellStyle name="Normal 4 56 2 5 2 2" xfId="42684"/>
    <cellStyle name="Normal 4 56 2 5 2 3" xfId="42685"/>
    <cellStyle name="Normal 4 56 2 5 2 4" xfId="42686"/>
    <cellStyle name="Normal 4 56 2 5 3" xfId="42687"/>
    <cellStyle name="Normal 4 56 2 5 4" xfId="42688"/>
    <cellStyle name="Normal 4 56 2 5 5" xfId="42689"/>
    <cellStyle name="Normal 4 56 2 5 6" xfId="42690"/>
    <cellStyle name="Normal 4 56 2 6" xfId="42691"/>
    <cellStyle name="Normal 4 56 2 6 2" xfId="42692"/>
    <cellStyle name="Normal 4 56 2 6 3" xfId="42693"/>
    <cellStyle name="Normal 4 56 2 6 4" xfId="42694"/>
    <cellStyle name="Normal 4 56 2 7" xfId="42695"/>
    <cellStyle name="Normal 4 56 2 8" xfId="42696"/>
    <cellStyle name="Normal 4 56 2 9" xfId="42697"/>
    <cellStyle name="Normal 4 56 3" xfId="42698"/>
    <cellStyle name="Normal 4 56 3 2" xfId="42699"/>
    <cellStyle name="Normal 4 56 3 2 2" xfId="42700"/>
    <cellStyle name="Normal 4 56 3 2 2 2" xfId="42701"/>
    <cellStyle name="Normal 4 56 3 2 2 2 2" xfId="42702"/>
    <cellStyle name="Normal 4 56 3 2 2 2 2 2" xfId="42703"/>
    <cellStyle name="Normal 4 56 3 2 2 2 2 3" xfId="42704"/>
    <cellStyle name="Normal 4 56 3 2 2 2 2 4" xfId="42705"/>
    <cellStyle name="Normal 4 56 3 2 2 2 3" xfId="42706"/>
    <cellStyle name="Normal 4 56 3 2 2 2 4" xfId="42707"/>
    <cellStyle name="Normal 4 56 3 2 2 2 5" xfId="42708"/>
    <cellStyle name="Normal 4 56 3 2 2 3" xfId="42709"/>
    <cellStyle name="Normal 4 56 3 2 2 3 2" xfId="42710"/>
    <cellStyle name="Normal 4 56 3 2 2 3 3" xfId="42711"/>
    <cellStyle name="Normal 4 56 3 2 2 3 4" xfId="42712"/>
    <cellStyle name="Normal 4 56 3 2 2 4" xfId="42713"/>
    <cellStyle name="Normal 4 56 3 2 2 5" xfId="42714"/>
    <cellStyle name="Normal 4 56 3 2 2 6" xfId="42715"/>
    <cellStyle name="Normal 4 56 3 2 3" xfId="42716"/>
    <cellStyle name="Normal 4 56 3 2 3 2" xfId="42717"/>
    <cellStyle name="Normal 4 56 3 2 3 2 2" xfId="42718"/>
    <cellStyle name="Normal 4 56 3 2 3 2 3" xfId="42719"/>
    <cellStyle name="Normal 4 56 3 2 3 2 4" xfId="42720"/>
    <cellStyle name="Normal 4 56 3 2 3 3" xfId="42721"/>
    <cellStyle name="Normal 4 56 3 2 3 4" xfId="42722"/>
    <cellStyle name="Normal 4 56 3 2 3 5" xfId="42723"/>
    <cellStyle name="Normal 4 56 3 2 3 6" xfId="42724"/>
    <cellStyle name="Normal 4 56 3 2 4" xfId="42725"/>
    <cellStyle name="Normal 4 56 3 2 4 2" xfId="42726"/>
    <cellStyle name="Normal 4 56 3 2 4 3" xfId="42727"/>
    <cellStyle name="Normal 4 56 3 2 4 4" xfId="42728"/>
    <cellStyle name="Normal 4 56 3 2 5" xfId="42729"/>
    <cellStyle name="Normal 4 56 3 2 6" xfId="42730"/>
    <cellStyle name="Normal 4 56 3 2 7" xfId="42731"/>
    <cellStyle name="Normal 4 56 3 2 8" xfId="42732"/>
    <cellStyle name="Normal 4 56 3 3" xfId="42733"/>
    <cellStyle name="Normal 4 56 3 3 2" xfId="42734"/>
    <cellStyle name="Normal 4 56 3 3 2 2" xfId="42735"/>
    <cellStyle name="Normal 4 56 3 3 2 2 2" xfId="42736"/>
    <cellStyle name="Normal 4 56 3 3 2 2 3" xfId="42737"/>
    <cellStyle name="Normal 4 56 3 3 2 2 4" xfId="42738"/>
    <cellStyle name="Normal 4 56 3 3 2 3" xfId="42739"/>
    <cellStyle name="Normal 4 56 3 3 2 4" xfId="42740"/>
    <cellStyle name="Normal 4 56 3 3 2 5" xfId="42741"/>
    <cellStyle name="Normal 4 56 3 3 3" xfId="42742"/>
    <cellStyle name="Normal 4 56 3 3 3 2" xfId="42743"/>
    <cellStyle name="Normal 4 56 3 3 3 3" xfId="42744"/>
    <cellStyle name="Normal 4 56 3 3 3 4" xfId="42745"/>
    <cellStyle name="Normal 4 56 3 3 4" xfId="42746"/>
    <cellStyle name="Normal 4 56 3 3 5" xfId="42747"/>
    <cellStyle name="Normal 4 56 3 3 6" xfId="42748"/>
    <cellStyle name="Normal 4 56 3 4" xfId="42749"/>
    <cellStyle name="Normal 4 56 3 4 2" xfId="42750"/>
    <cellStyle name="Normal 4 56 3 4 2 2" xfId="42751"/>
    <cellStyle name="Normal 4 56 3 4 2 3" xfId="42752"/>
    <cellStyle name="Normal 4 56 3 4 2 4" xfId="42753"/>
    <cellStyle name="Normal 4 56 3 4 3" xfId="42754"/>
    <cellStyle name="Normal 4 56 3 4 4" xfId="42755"/>
    <cellStyle name="Normal 4 56 3 4 5" xfId="42756"/>
    <cellStyle name="Normal 4 56 3 4 6" xfId="42757"/>
    <cellStyle name="Normal 4 56 3 5" xfId="42758"/>
    <cellStyle name="Normal 4 56 3 5 2" xfId="42759"/>
    <cellStyle name="Normal 4 56 3 5 3" xfId="42760"/>
    <cellStyle name="Normal 4 56 3 5 4" xfId="42761"/>
    <cellStyle name="Normal 4 56 3 6" xfId="42762"/>
    <cellStyle name="Normal 4 56 3 7" xfId="42763"/>
    <cellStyle name="Normal 4 56 3 8" xfId="42764"/>
    <cellStyle name="Normal 4 56 3 9" xfId="42765"/>
    <cellStyle name="Normal 4 56 4" xfId="42766"/>
    <cellStyle name="Normal 4 56 4 2" xfId="42767"/>
    <cellStyle name="Normal 4 56 4 2 2" xfId="42768"/>
    <cellStyle name="Normal 4 56 4 2 2 2" xfId="42769"/>
    <cellStyle name="Normal 4 56 4 2 2 2 2" xfId="42770"/>
    <cellStyle name="Normal 4 56 4 2 2 2 2 2" xfId="42771"/>
    <cellStyle name="Normal 4 56 4 2 2 2 2 3" xfId="42772"/>
    <cellStyle name="Normal 4 56 4 2 2 2 2 4" xfId="42773"/>
    <cellStyle name="Normal 4 56 4 2 2 2 3" xfId="42774"/>
    <cellStyle name="Normal 4 56 4 2 2 2 4" xfId="42775"/>
    <cellStyle name="Normal 4 56 4 2 2 2 5" xfId="42776"/>
    <cellStyle name="Normal 4 56 4 2 2 3" xfId="42777"/>
    <cellStyle name="Normal 4 56 4 2 2 3 2" xfId="42778"/>
    <cellStyle name="Normal 4 56 4 2 2 3 3" xfId="42779"/>
    <cellStyle name="Normal 4 56 4 2 2 3 4" xfId="42780"/>
    <cellStyle name="Normal 4 56 4 2 2 4" xfId="42781"/>
    <cellStyle name="Normal 4 56 4 2 2 5" xfId="42782"/>
    <cellStyle name="Normal 4 56 4 2 2 6" xfId="42783"/>
    <cellStyle name="Normal 4 56 4 2 3" xfId="42784"/>
    <cellStyle name="Normal 4 56 4 2 3 2" xfId="42785"/>
    <cellStyle name="Normal 4 56 4 2 3 2 2" xfId="42786"/>
    <cellStyle name="Normal 4 56 4 2 3 2 3" xfId="42787"/>
    <cellStyle name="Normal 4 56 4 2 3 2 4" xfId="42788"/>
    <cellStyle name="Normal 4 56 4 2 3 3" xfId="42789"/>
    <cellStyle name="Normal 4 56 4 2 3 4" xfId="42790"/>
    <cellStyle name="Normal 4 56 4 2 3 5" xfId="42791"/>
    <cellStyle name="Normal 4 56 4 2 3 6" xfId="42792"/>
    <cellStyle name="Normal 4 56 4 2 4" xfId="42793"/>
    <cellStyle name="Normal 4 56 4 2 4 2" xfId="42794"/>
    <cellStyle name="Normal 4 56 4 2 4 3" xfId="42795"/>
    <cellStyle name="Normal 4 56 4 2 4 4" xfId="42796"/>
    <cellStyle name="Normal 4 56 4 2 5" xfId="42797"/>
    <cellStyle name="Normal 4 56 4 2 6" xfId="42798"/>
    <cellStyle name="Normal 4 56 4 2 7" xfId="42799"/>
    <cellStyle name="Normal 4 56 4 2 8" xfId="42800"/>
    <cellStyle name="Normal 4 56 4 3" xfId="42801"/>
    <cellStyle name="Normal 4 56 4 3 2" xfId="42802"/>
    <cellStyle name="Normal 4 56 4 3 2 2" xfId="42803"/>
    <cellStyle name="Normal 4 56 4 3 2 2 2" xfId="42804"/>
    <cellStyle name="Normal 4 56 4 3 2 2 3" xfId="42805"/>
    <cellStyle name="Normal 4 56 4 3 2 2 4" xfId="42806"/>
    <cellStyle name="Normal 4 56 4 3 2 3" xfId="42807"/>
    <cellStyle name="Normal 4 56 4 3 2 4" xfId="42808"/>
    <cellStyle name="Normal 4 56 4 3 2 5" xfId="42809"/>
    <cellStyle name="Normal 4 56 4 3 3" xfId="42810"/>
    <cellStyle name="Normal 4 56 4 3 3 2" xfId="42811"/>
    <cellStyle name="Normal 4 56 4 3 3 3" xfId="42812"/>
    <cellStyle name="Normal 4 56 4 3 3 4" xfId="42813"/>
    <cellStyle name="Normal 4 56 4 3 4" xfId="42814"/>
    <cellStyle name="Normal 4 56 4 3 5" xfId="42815"/>
    <cellStyle name="Normal 4 56 4 3 6" xfId="42816"/>
    <cellStyle name="Normal 4 56 4 4" xfId="42817"/>
    <cellStyle name="Normal 4 56 4 4 2" xfId="42818"/>
    <cellStyle name="Normal 4 56 4 4 2 2" xfId="42819"/>
    <cellStyle name="Normal 4 56 4 4 2 3" xfId="42820"/>
    <cellStyle name="Normal 4 56 4 4 2 4" xfId="42821"/>
    <cellStyle name="Normal 4 56 4 4 3" xfId="42822"/>
    <cellStyle name="Normal 4 56 4 4 4" xfId="42823"/>
    <cellStyle name="Normal 4 56 4 4 5" xfId="42824"/>
    <cellStyle name="Normal 4 56 4 4 6" xfId="42825"/>
    <cellStyle name="Normal 4 56 4 5" xfId="42826"/>
    <cellStyle name="Normal 4 56 4 5 2" xfId="42827"/>
    <cellStyle name="Normal 4 56 4 5 3" xfId="42828"/>
    <cellStyle name="Normal 4 56 4 5 4" xfId="42829"/>
    <cellStyle name="Normal 4 56 4 6" xfId="42830"/>
    <cellStyle name="Normal 4 56 4 7" xfId="42831"/>
    <cellStyle name="Normal 4 56 4 8" xfId="42832"/>
    <cellStyle name="Normal 4 56 4 9" xfId="42833"/>
    <cellStyle name="Normal 4 56 5" xfId="42834"/>
    <cellStyle name="Normal 4 56 5 2" xfId="42835"/>
    <cellStyle name="Normal 4 56 5 2 2" xfId="42836"/>
    <cellStyle name="Normal 4 56 5 2 2 2" xfId="42837"/>
    <cellStyle name="Normal 4 56 5 2 2 2 2" xfId="42838"/>
    <cellStyle name="Normal 4 56 5 2 2 2 3" xfId="42839"/>
    <cellStyle name="Normal 4 56 5 2 2 2 4" xfId="42840"/>
    <cellStyle name="Normal 4 56 5 2 2 3" xfId="42841"/>
    <cellStyle name="Normal 4 56 5 2 2 4" xfId="42842"/>
    <cellStyle name="Normal 4 56 5 2 2 5" xfId="42843"/>
    <cellStyle name="Normal 4 56 5 2 3" xfId="42844"/>
    <cellStyle name="Normal 4 56 5 2 3 2" xfId="42845"/>
    <cellStyle name="Normal 4 56 5 2 3 3" xfId="42846"/>
    <cellStyle name="Normal 4 56 5 2 3 4" xfId="42847"/>
    <cellStyle name="Normal 4 56 5 2 4" xfId="42848"/>
    <cellStyle name="Normal 4 56 5 2 5" xfId="42849"/>
    <cellStyle name="Normal 4 56 5 2 6" xfId="42850"/>
    <cellStyle name="Normal 4 56 5 3" xfId="42851"/>
    <cellStyle name="Normal 4 56 5 3 2" xfId="42852"/>
    <cellStyle name="Normal 4 56 5 3 2 2" xfId="42853"/>
    <cellStyle name="Normal 4 56 5 3 2 3" xfId="42854"/>
    <cellStyle name="Normal 4 56 5 3 2 4" xfId="42855"/>
    <cellStyle name="Normal 4 56 5 3 3" xfId="42856"/>
    <cellStyle name="Normal 4 56 5 3 4" xfId="42857"/>
    <cellStyle name="Normal 4 56 5 3 5" xfId="42858"/>
    <cellStyle name="Normal 4 56 5 3 6" xfId="42859"/>
    <cellStyle name="Normal 4 56 5 4" xfId="42860"/>
    <cellStyle name="Normal 4 56 5 4 2" xfId="42861"/>
    <cellStyle name="Normal 4 56 5 4 3" xfId="42862"/>
    <cellStyle name="Normal 4 56 5 4 4" xfId="42863"/>
    <cellStyle name="Normal 4 56 5 5" xfId="42864"/>
    <cellStyle name="Normal 4 56 5 6" xfId="42865"/>
    <cellStyle name="Normal 4 56 5 7" xfId="42866"/>
    <cellStyle name="Normal 4 56 5 8" xfId="42867"/>
    <cellStyle name="Normal 4 56 6" xfId="42868"/>
    <cellStyle name="Normal 4 56 6 2" xfId="42869"/>
    <cellStyle name="Normal 4 56 6 2 2" xfId="42870"/>
    <cellStyle name="Normal 4 56 6 2 2 2" xfId="42871"/>
    <cellStyle name="Normal 4 56 6 2 2 3" xfId="42872"/>
    <cellStyle name="Normal 4 56 6 2 2 4" xfId="42873"/>
    <cellStyle name="Normal 4 56 6 2 3" xfId="42874"/>
    <cellStyle name="Normal 4 56 6 2 4" xfId="42875"/>
    <cellStyle name="Normal 4 56 6 2 5" xfId="42876"/>
    <cellStyle name="Normal 4 56 6 3" xfId="42877"/>
    <cellStyle name="Normal 4 56 6 3 2" xfId="42878"/>
    <cellStyle name="Normal 4 56 6 3 3" xfId="42879"/>
    <cellStyle name="Normal 4 56 6 3 4" xfId="42880"/>
    <cellStyle name="Normal 4 56 6 4" xfId="42881"/>
    <cellStyle name="Normal 4 56 6 5" xfId="42882"/>
    <cellStyle name="Normal 4 56 6 6" xfId="42883"/>
    <cellStyle name="Normal 4 56 7" xfId="42884"/>
    <cellStyle name="Normal 4 56 7 2" xfId="42885"/>
    <cellStyle name="Normal 4 56 7 2 2" xfId="42886"/>
    <cellStyle name="Normal 4 56 7 2 3" xfId="42887"/>
    <cellStyle name="Normal 4 56 7 2 4" xfId="42888"/>
    <cellStyle name="Normal 4 56 7 3" xfId="42889"/>
    <cellStyle name="Normal 4 56 7 4" xfId="42890"/>
    <cellStyle name="Normal 4 56 7 5" xfId="42891"/>
    <cellStyle name="Normal 4 56 7 6" xfId="42892"/>
    <cellStyle name="Normal 4 56 8" xfId="42893"/>
    <cellStyle name="Normal 4 56 8 2" xfId="42894"/>
    <cellStyle name="Normal 4 56 8 3" xfId="42895"/>
    <cellStyle name="Normal 4 56 8 4" xfId="42896"/>
    <cellStyle name="Normal 4 56 9" xfId="42897"/>
    <cellStyle name="Normal 4 57" xfId="42898"/>
    <cellStyle name="Normal 4 57 10" xfId="42899"/>
    <cellStyle name="Normal 4 57 11" xfId="42900"/>
    <cellStyle name="Normal 4 57 12" xfId="42901"/>
    <cellStyle name="Normal 4 57 2" xfId="42902"/>
    <cellStyle name="Normal 4 57 2 10" xfId="42903"/>
    <cellStyle name="Normal 4 57 2 2" xfId="42904"/>
    <cellStyle name="Normal 4 57 2 2 2" xfId="42905"/>
    <cellStyle name="Normal 4 57 2 2 2 2" xfId="42906"/>
    <cellStyle name="Normal 4 57 2 2 2 2 2" xfId="42907"/>
    <cellStyle name="Normal 4 57 2 2 2 2 2 2" xfId="42908"/>
    <cellStyle name="Normal 4 57 2 2 2 2 2 2 2" xfId="42909"/>
    <cellStyle name="Normal 4 57 2 2 2 2 2 2 3" xfId="42910"/>
    <cellStyle name="Normal 4 57 2 2 2 2 2 2 4" xfId="42911"/>
    <cellStyle name="Normal 4 57 2 2 2 2 2 3" xfId="42912"/>
    <cellStyle name="Normal 4 57 2 2 2 2 2 4" xfId="42913"/>
    <cellStyle name="Normal 4 57 2 2 2 2 2 5" xfId="42914"/>
    <cellStyle name="Normal 4 57 2 2 2 2 3" xfId="42915"/>
    <cellStyle name="Normal 4 57 2 2 2 2 3 2" xfId="42916"/>
    <cellStyle name="Normal 4 57 2 2 2 2 3 3" xfId="42917"/>
    <cellStyle name="Normal 4 57 2 2 2 2 3 4" xfId="42918"/>
    <cellStyle name="Normal 4 57 2 2 2 2 4" xfId="42919"/>
    <cellStyle name="Normal 4 57 2 2 2 2 5" xfId="42920"/>
    <cellStyle name="Normal 4 57 2 2 2 2 6" xfId="42921"/>
    <cellStyle name="Normal 4 57 2 2 2 3" xfId="42922"/>
    <cellStyle name="Normal 4 57 2 2 2 3 2" xfId="42923"/>
    <cellStyle name="Normal 4 57 2 2 2 3 2 2" xfId="42924"/>
    <cellStyle name="Normal 4 57 2 2 2 3 2 3" xfId="42925"/>
    <cellStyle name="Normal 4 57 2 2 2 3 2 4" xfId="42926"/>
    <cellStyle name="Normal 4 57 2 2 2 3 3" xfId="42927"/>
    <cellStyle name="Normal 4 57 2 2 2 3 4" xfId="42928"/>
    <cellStyle name="Normal 4 57 2 2 2 3 5" xfId="42929"/>
    <cellStyle name="Normal 4 57 2 2 2 3 6" xfId="42930"/>
    <cellStyle name="Normal 4 57 2 2 2 4" xfId="42931"/>
    <cellStyle name="Normal 4 57 2 2 2 4 2" xfId="42932"/>
    <cellStyle name="Normal 4 57 2 2 2 4 3" xfId="42933"/>
    <cellStyle name="Normal 4 57 2 2 2 4 4" xfId="42934"/>
    <cellStyle name="Normal 4 57 2 2 2 5" xfId="42935"/>
    <cellStyle name="Normal 4 57 2 2 2 6" xfId="42936"/>
    <cellStyle name="Normal 4 57 2 2 2 7" xfId="42937"/>
    <cellStyle name="Normal 4 57 2 2 2 8" xfId="42938"/>
    <cellStyle name="Normal 4 57 2 2 3" xfId="42939"/>
    <cellStyle name="Normal 4 57 2 2 3 2" xfId="42940"/>
    <cellStyle name="Normal 4 57 2 2 3 2 2" xfId="42941"/>
    <cellStyle name="Normal 4 57 2 2 3 2 2 2" xfId="42942"/>
    <cellStyle name="Normal 4 57 2 2 3 2 2 3" xfId="42943"/>
    <cellStyle name="Normal 4 57 2 2 3 2 2 4" xfId="42944"/>
    <cellStyle name="Normal 4 57 2 2 3 2 3" xfId="42945"/>
    <cellStyle name="Normal 4 57 2 2 3 2 4" xfId="42946"/>
    <cellStyle name="Normal 4 57 2 2 3 2 5" xfId="42947"/>
    <cellStyle name="Normal 4 57 2 2 3 3" xfId="42948"/>
    <cellStyle name="Normal 4 57 2 2 3 3 2" xfId="42949"/>
    <cellStyle name="Normal 4 57 2 2 3 3 3" xfId="42950"/>
    <cellStyle name="Normal 4 57 2 2 3 3 4" xfId="42951"/>
    <cellStyle name="Normal 4 57 2 2 3 4" xfId="42952"/>
    <cellStyle name="Normal 4 57 2 2 3 5" xfId="42953"/>
    <cellStyle name="Normal 4 57 2 2 3 6" xfId="42954"/>
    <cellStyle name="Normal 4 57 2 2 4" xfId="42955"/>
    <cellStyle name="Normal 4 57 2 2 4 2" xfId="42956"/>
    <cellStyle name="Normal 4 57 2 2 4 2 2" xfId="42957"/>
    <cellStyle name="Normal 4 57 2 2 4 2 3" xfId="42958"/>
    <cellStyle name="Normal 4 57 2 2 4 2 4" xfId="42959"/>
    <cellStyle name="Normal 4 57 2 2 4 3" xfId="42960"/>
    <cellStyle name="Normal 4 57 2 2 4 4" xfId="42961"/>
    <cellStyle name="Normal 4 57 2 2 4 5" xfId="42962"/>
    <cellStyle name="Normal 4 57 2 2 4 6" xfId="42963"/>
    <cellStyle name="Normal 4 57 2 2 5" xfId="42964"/>
    <cellStyle name="Normal 4 57 2 2 5 2" xfId="42965"/>
    <cellStyle name="Normal 4 57 2 2 5 3" xfId="42966"/>
    <cellStyle name="Normal 4 57 2 2 5 4" xfId="42967"/>
    <cellStyle name="Normal 4 57 2 2 6" xfId="42968"/>
    <cellStyle name="Normal 4 57 2 2 7" xfId="42969"/>
    <cellStyle name="Normal 4 57 2 2 8" xfId="42970"/>
    <cellStyle name="Normal 4 57 2 2 9" xfId="42971"/>
    <cellStyle name="Normal 4 57 2 3" xfId="42972"/>
    <cellStyle name="Normal 4 57 2 3 2" xfId="42973"/>
    <cellStyle name="Normal 4 57 2 3 2 2" xfId="42974"/>
    <cellStyle name="Normal 4 57 2 3 2 2 2" xfId="42975"/>
    <cellStyle name="Normal 4 57 2 3 2 2 2 2" xfId="42976"/>
    <cellStyle name="Normal 4 57 2 3 2 2 2 3" xfId="42977"/>
    <cellStyle name="Normal 4 57 2 3 2 2 2 4" xfId="42978"/>
    <cellStyle name="Normal 4 57 2 3 2 2 3" xfId="42979"/>
    <cellStyle name="Normal 4 57 2 3 2 2 4" xfId="42980"/>
    <cellStyle name="Normal 4 57 2 3 2 2 5" xfId="42981"/>
    <cellStyle name="Normal 4 57 2 3 2 3" xfId="42982"/>
    <cellStyle name="Normal 4 57 2 3 2 3 2" xfId="42983"/>
    <cellStyle name="Normal 4 57 2 3 2 3 3" xfId="42984"/>
    <cellStyle name="Normal 4 57 2 3 2 3 4" xfId="42985"/>
    <cellStyle name="Normal 4 57 2 3 2 4" xfId="42986"/>
    <cellStyle name="Normal 4 57 2 3 2 5" xfId="42987"/>
    <cellStyle name="Normal 4 57 2 3 2 6" xfId="42988"/>
    <cellStyle name="Normal 4 57 2 3 3" xfId="42989"/>
    <cellStyle name="Normal 4 57 2 3 3 2" xfId="42990"/>
    <cellStyle name="Normal 4 57 2 3 3 2 2" xfId="42991"/>
    <cellStyle name="Normal 4 57 2 3 3 2 3" xfId="42992"/>
    <cellStyle name="Normal 4 57 2 3 3 2 4" xfId="42993"/>
    <cellStyle name="Normal 4 57 2 3 3 3" xfId="42994"/>
    <cellStyle name="Normal 4 57 2 3 3 4" xfId="42995"/>
    <cellStyle name="Normal 4 57 2 3 3 5" xfId="42996"/>
    <cellStyle name="Normal 4 57 2 3 3 6" xfId="42997"/>
    <cellStyle name="Normal 4 57 2 3 4" xfId="42998"/>
    <cellStyle name="Normal 4 57 2 3 4 2" xfId="42999"/>
    <cellStyle name="Normal 4 57 2 3 4 3" xfId="43000"/>
    <cellStyle name="Normal 4 57 2 3 4 4" xfId="43001"/>
    <cellStyle name="Normal 4 57 2 3 5" xfId="43002"/>
    <cellStyle name="Normal 4 57 2 3 6" xfId="43003"/>
    <cellStyle name="Normal 4 57 2 3 7" xfId="43004"/>
    <cellStyle name="Normal 4 57 2 3 8" xfId="43005"/>
    <cellStyle name="Normal 4 57 2 4" xfId="43006"/>
    <cellStyle name="Normal 4 57 2 4 2" xfId="43007"/>
    <cellStyle name="Normal 4 57 2 4 2 2" xfId="43008"/>
    <cellStyle name="Normal 4 57 2 4 2 2 2" xfId="43009"/>
    <cellStyle name="Normal 4 57 2 4 2 2 3" xfId="43010"/>
    <cellStyle name="Normal 4 57 2 4 2 2 4" xfId="43011"/>
    <cellStyle name="Normal 4 57 2 4 2 3" xfId="43012"/>
    <cellStyle name="Normal 4 57 2 4 2 4" xfId="43013"/>
    <cellStyle name="Normal 4 57 2 4 2 5" xfId="43014"/>
    <cellStyle name="Normal 4 57 2 4 3" xfId="43015"/>
    <cellStyle name="Normal 4 57 2 4 3 2" xfId="43016"/>
    <cellStyle name="Normal 4 57 2 4 3 3" xfId="43017"/>
    <cellStyle name="Normal 4 57 2 4 3 4" xfId="43018"/>
    <cellStyle name="Normal 4 57 2 4 4" xfId="43019"/>
    <cellStyle name="Normal 4 57 2 4 5" xfId="43020"/>
    <cellStyle name="Normal 4 57 2 4 6" xfId="43021"/>
    <cellStyle name="Normal 4 57 2 5" xfId="43022"/>
    <cellStyle name="Normal 4 57 2 5 2" xfId="43023"/>
    <cellStyle name="Normal 4 57 2 5 2 2" xfId="43024"/>
    <cellStyle name="Normal 4 57 2 5 2 3" xfId="43025"/>
    <cellStyle name="Normal 4 57 2 5 2 4" xfId="43026"/>
    <cellStyle name="Normal 4 57 2 5 3" xfId="43027"/>
    <cellStyle name="Normal 4 57 2 5 4" xfId="43028"/>
    <cellStyle name="Normal 4 57 2 5 5" xfId="43029"/>
    <cellStyle name="Normal 4 57 2 5 6" xfId="43030"/>
    <cellStyle name="Normal 4 57 2 6" xfId="43031"/>
    <cellStyle name="Normal 4 57 2 6 2" xfId="43032"/>
    <cellStyle name="Normal 4 57 2 6 3" xfId="43033"/>
    <cellStyle name="Normal 4 57 2 6 4" xfId="43034"/>
    <cellStyle name="Normal 4 57 2 7" xfId="43035"/>
    <cellStyle name="Normal 4 57 2 8" xfId="43036"/>
    <cellStyle name="Normal 4 57 2 9" xfId="43037"/>
    <cellStyle name="Normal 4 57 3" xfId="43038"/>
    <cellStyle name="Normal 4 57 3 2" xfId="43039"/>
    <cellStyle name="Normal 4 57 3 2 2" xfId="43040"/>
    <cellStyle name="Normal 4 57 3 2 2 2" xfId="43041"/>
    <cellStyle name="Normal 4 57 3 2 2 2 2" xfId="43042"/>
    <cellStyle name="Normal 4 57 3 2 2 2 2 2" xfId="43043"/>
    <cellStyle name="Normal 4 57 3 2 2 2 2 3" xfId="43044"/>
    <cellStyle name="Normal 4 57 3 2 2 2 2 4" xfId="43045"/>
    <cellStyle name="Normal 4 57 3 2 2 2 3" xfId="43046"/>
    <cellStyle name="Normal 4 57 3 2 2 2 4" xfId="43047"/>
    <cellStyle name="Normal 4 57 3 2 2 2 5" xfId="43048"/>
    <cellStyle name="Normal 4 57 3 2 2 3" xfId="43049"/>
    <cellStyle name="Normal 4 57 3 2 2 3 2" xfId="43050"/>
    <cellStyle name="Normal 4 57 3 2 2 3 3" xfId="43051"/>
    <cellStyle name="Normal 4 57 3 2 2 3 4" xfId="43052"/>
    <cellStyle name="Normal 4 57 3 2 2 4" xfId="43053"/>
    <cellStyle name="Normal 4 57 3 2 2 5" xfId="43054"/>
    <cellStyle name="Normal 4 57 3 2 2 6" xfId="43055"/>
    <cellStyle name="Normal 4 57 3 2 3" xfId="43056"/>
    <cellStyle name="Normal 4 57 3 2 3 2" xfId="43057"/>
    <cellStyle name="Normal 4 57 3 2 3 2 2" xfId="43058"/>
    <cellStyle name="Normal 4 57 3 2 3 2 3" xfId="43059"/>
    <cellStyle name="Normal 4 57 3 2 3 2 4" xfId="43060"/>
    <cellStyle name="Normal 4 57 3 2 3 3" xfId="43061"/>
    <cellStyle name="Normal 4 57 3 2 3 4" xfId="43062"/>
    <cellStyle name="Normal 4 57 3 2 3 5" xfId="43063"/>
    <cellStyle name="Normal 4 57 3 2 3 6" xfId="43064"/>
    <cellStyle name="Normal 4 57 3 2 4" xfId="43065"/>
    <cellStyle name="Normal 4 57 3 2 4 2" xfId="43066"/>
    <cellStyle name="Normal 4 57 3 2 4 3" xfId="43067"/>
    <cellStyle name="Normal 4 57 3 2 4 4" xfId="43068"/>
    <cellStyle name="Normal 4 57 3 2 5" xfId="43069"/>
    <cellStyle name="Normal 4 57 3 2 6" xfId="43070"/>
    <cellStyle name="Normal 4 57 3 2 7" xfId="43071"/>
    <cellStyle name="Normal 4 57 3 2 8" xfId="43072"/>
    <cellStyle name="Normal 4 57 3 3" xfId="43073"/>
    <cellStyle name="Normal 4 57 3 3 2" xfId="43074"/>
    <cellStyle name="Normal 4 57 3 3 2 2" xfId="43075"/>
    <cellStyle name="Normal 4 57 3 3 2 2 2" xfId="43076"/>
    <cellStyle name="Normal 4 57 3 3 2 2 3" xfId="43077"/>
    <cellStyle name="Normal 4 57 3 3 2 2 4" xfId="43078"/>
    <cellStyle name="Normal 4 57 3 3 2 3" xfId="43079"/>
    <cellStyle name="Normal 4 57 3 3 2 4" xfId="43080"/>
    <cellStyle name="Normal 4 57 3 3 2 5" xfId="43081"/>
    <cellStyle name="Normal 4 57 3 3 3" xfId="43082"/>
    <cellStyle name="Normal 4 57 3 3 3 2" xfId="43083"/>
    <cellStyle name="Normal 4 57 3 3 3 3" xfId="43084"/>
    <cellStyle name="Normal 4 57 3 3 3 4" xfId="43085"/>
    <cellStyle name="Normal 4 57 3 3 4" xfId="43086"/>
    <cellStyle name="Normal 4 57 3 3 5" xfId="43087"/>
    <cellStyle name="Normal 4 57 3 3 6" xfId="43088"/>
    <cellStyle name="Normal 4 57 3 4" xfId="43089"/>
    <cellStyle name="Normal 4 57 3 4 2" xfId="43090"/>
    <cellStyle name="Normal 4 57 3 4 2 2" xfId="43091"/>
    <cellStyle name="Normal 4 57 3 4 2 3" xfId="43092"/>
    <cellStyle name="Normal 4 57 3 4 2 4" xfId="43093"/>
    <cellStyle name="Normal 4 57 3 4 3" xfId="43094"/>
    <cellStyle name="Normal 4 57 3 4 4" xfId="43095"/>
    <cellStyle name="Normal 4 57 3 4 5" xfId="43096"/>
    <cellStyle name="Normal 4 57 3 4 6" xfId="43097"/>
    <cellStyle name="Normal 4 57 3 5" xfId="43098"/>
    <cellStyle name="Normal 4 57 3 5 2" xfId="43099"/>
    <cellStyle name="Normal 4 57 3 5 3" xfId="43100"/>
    <cellStyle name="Normal 4 57 3 5 4" xfId="43101"/>
    <cellStyle name="Normal 4 57 3 6" xfId="43102"/>
    <cellStyle name="Normal 4 57 3 7" xfId="43103"/>
    <cellStyle name="Normal 4 57 3 8" xfId="43104"/>
    <cellStyle name="Normal 4 57 3 9" xfId="43105"/>
    <cellStyle name="Normal 4 57 4" xfId="43106"/>
    <cellStyle name="Normal 4 57 4 2" xfId="43107"/>
    <cellStyle name="Normal 4 57 4 2 2" xfId="43108"/>
    <cellStyle name="Normal 4 57 4 2 2 2" xfId="43109"/>
    <cellStyle name="Normal 4 57 4 2 2 2 2" xfId="43110"/>
    <cellStyle name="Normal 4 57 4 2 2 2 2 2" xfId="43111"/>
    <cellStyle name="Normal 4 57 4 2 2 2 2 3" xfId="43112"/>
    <cellStyle name="Normal 4 57 4 2 2 2 2 4" xfId="43113"/>
    <cellStyle name="Normal 4 57 4 2 2 2 3" xfId="43114"/>
    <cellStyle name="Normal 4 57 4 2 2 2 4" xfId="43115"/>
    <cellStyle name="Normal 4 57 4 2 2 2 5" xfId="43116"/>
    <cellStyle name="Normal 4 57 4 2 2 3" xfId="43117"/>
    <cellStyle name="Normal 4 57 4 2 2 3 2" xfId="43118"/>
    <cellStyle name="Normal 4 57 4 2 2 3 3" xfId="43119"/>
    <cellStyle name="Normal 4 57 4 2 2 3 4" xfId="43120"/>
    <cellStyle name="Normal 4 57 4 2 2 4" xfId="43121"/>
    <cellStyle name="Normal 4 57 4 2 2 5" xfId="43122"/>
    <cellStyle name="Normal 4 57 4 2 2 6" xfId="43123"/>
    <cellStyle name="Normal 4 57 4 2 3" xfId="43124"/>
    <cellStyle name="Normal 4 57 4 2 3 2" xfId="43125"/>
    <cellStyle name="Normal 4 57 4 2 3 2 2" xfId="43126"/>
    <cellStyle name="Normal 4 57 4 2 3 2 3" xfId="43127"/>
    <cellStyle name="Normal 4 57 4 2 3 2 4" xfId="43128"/>
    <cellStyle name="Normal 4 57 4 2 3 3" xfId="43129"/>
    <cellStyle name="Normal 4 57 4 2 3 4" xfId="43130"/>
    <cellStyle name="Normal 4 57 4 2 3 5" xfId="43131"/>
    <cellStyle name="Normal 4 57 4 2 3 6" xfId="43132"/>
    <cellStyle name="Normal 4 57 4 2 4" xfId="43133"/>
    <cellStyle name="Normal 4 57 4 2 4 2" xfId="43134"/>
    <cellStyle name="Normal 4 57 4 2 4 3" xfId="43135"/>
    <cellStyle name="Normal 4 57 4 2 4 4" xfId="43136"/>
    <cellStyle name="Normal 4 57 4 2 5" xfId="43137"/>
    <cellStyle name="Normal 4 57 4 2 6" xfId="43138"/>
    <cellStyle name="Normal 4 57 4 2 7" xfId="43139"/>
    <cellStyle name="Normal 4 57 4 2 8" xfId="43140"/>
    <cellStyle name="Normal 4 57 4 3" xfId="43141"/>
    <cellStyle name="Normal 4 57 4 3 2" xfId="43142"/>
    <cellStyle name="Normal 4 57 4 3 2 2" xfId="43143"/>
    <cellStyle name="Normal 4 57 4 3 2 2 2" xfId="43144"/>
    <cellStyle name="Normal 4 57 4 3 2 2 3" xfId="43145"/>
    <cellStyle name="Normal 4 57 4 3 2 2 4" xfId="43146"/>
    <cellStyle name="Normal 4 57 4 3 2 3" xfId="43147"/>
    <cellStyle name="Normal 4 57 4 3 2 4" xfId="43148"/>
    <cellStyle name="Normal 4 57 4 3 2 5" xfId="43149"/>
    <cellStyle name="Normal 4 57 4 3 3" xfId="43150"/>
    <cellStyle name="Normal 4 57 4 3 3 2" xfId="43151"/>
    <cellStyle name="Normal 4 57 4 3 3 3" xfId="43152"/>
    <cellStyle name="Normal 4 57 4 3 3 4" xfId="43153"/>
    <cellStyle name="Normal 4 57 4 3 4" xfId="43154"/>
    <cellStyle name="Normal 4 57 4 3 5" xfId="43155"/>
    <cellStyle name="Normal 4 57 4 3 6" xfId="43156"/>
    <cellStyle name="Normal 4 57 4 4" xfId="43157"/>
    <cellStyle name="Normal 4 57 4 4 2" xfId="43158"/>
    <cellStyle name="Normal 4 57 4 4 2 2" xfId="43159"/>
    <cellStyle name="Normal 4 57 4 4 2 3" xfId="43160"/>
    <cellStyle name="Normal 4 57 4 4 2 4" xfId="43161"/>
    <cellStyle name="Normal 4 57 4 4 3" xfId="43162"/>
    <cellStyle name="Normal 4 57 4 4 4" xfId="43163"/>
    <cellStyle name="Normal 4 57 4 4 5" xfId="43164"/>
    <cellStyle name="Normal 4 57 4 4 6" xfId="43165"/>
    <cellStyle name="Normal 4 57 4 5" xfId="43166"/>
    <cellStyle name="Normal 4 57 4 5 2" xfId="43167"/>
    <cellStyle name="Normal 4 57 4 5 3" xfId="43168"/>
    <cellStyle name="Normal 4 57 4 5 4" xfId="43169"/>
    <cellStyle name="Normal 4 57 4 6" xfId="43170"/>
    <cellStyle name="Normal 4 57 4 7" xfId="43171"/>
    <cellStyle name="Normal 4 57 4 8" xfId="43172"/>
    <cellStyle name="Normal 4 57 4 9" xfId="43173"/>
    <cellStyle name="Normal 4 57 5" xfId="43174"/>
    <cellStyle name="Normal 4 57 5 2" xfId="43175"/>
    <cellStyle name="Normal 4 57 5 2 2" xfId="43176"/>
    <cellStyle name="Normal 4 57 5 2 2 2" xfId="43177"/>
    <cellStyle name="Normal 4 57 5 2 2 2 2" xfId="43178"/>
    <cellStyle name="Normal 4 57 5 2 2 2 3" xfId="43179"/>
    <cellStyle name="Normal 4 57 5 2 2 2 4" xfId="43180"/>
    <cellStyle name="Normal 4 57 5 2 2 3" xfId="43181"/>
    <cellStyle name="Normal 4 57 5 2 2 4" xfId="43182"/>
    <cellStyle name="Normal 4 57 5 2 2 5" xfId="43183"/>
    <cellStyle name="Normal 4 57 5 2 3" xfId="43184"/>
    <cellStyle name="Normal 4 57 5 2 3 2" xfId="43185"/>
    <cellStyle name="Normal 4 57 5 2 3 3" xfId="43186"/>
    <cellStyle name="Normal 4 57 5 2 3 4" xfId="43187"/>
    <cellStyle name="Normal 4 57 5 2 4" xfId="43188"/>
    <cellStyle name="Normal 4 57 5 2 5" xfId="43189"/>
    <cellStyle name="Normal 4 57 5 2 6" xfId="43190"/>
    <cellStyle name="Normal 4 57 5 3" xfId="43191"/>
    <cellStyle name="Normal 4 57 5 3 2" xfId="43192"/>
    <cellStyle name="Normal 4 57 5 3 2 2" xfId="43193"/>
    <cellStyle name="Normal 4 57 5 3 2 3" xfId="43194"/>
    <cellStyle name="Normal 4 57 5 3 2 4" xfId="43195"/>
    <cellStyle name="Normal 4 57 5 3 3" xfId="43196"/>
    <cellStyle name="Normal 4 57 5 3 4" xfId="43197"/>
    <cellStyle name="Normal 4 57 5 3 5" xfId="43198"/>
    <cellStyle name="Normal 4 57 5 3 6" xfId="43199"/>
    <cellStyle name="Normal 4 57 5 4" xfId="43200"/>
    <cellStyle name="Normal 4 57 5 4 2" xfId="43201"/>
    <cellStyle name="Normal 4 57 5 4 3" xfId="43202"/>
    <cellStyle name="Normal 4 57 5 4 4" xfId="43203"/>
    <cellStyle name="Normal 4 57 5 5" xfId="43204"/>
    <cellStyle name="Normal 4 57 5 6" xfId="43205"/>
    <cellStyle name="Normal 4 57 5 7" xfId="43206"/>
    <cellStyle name="Normal 4 57 5 8" xfId="43207"/>
    <cellStyle name="Normal 4 57 6" xfId="43208"/>
    <cellStyle name="Normal 4 57 6 2" xfId="43209"/>
    <cellStyle name="Normal 4 57 6 2 2" xfId="43210"/>
    <cellStyle name="Normal 4 57 6 2 2 2" xfId="43211"/>
    <cellStyle name="Normal 4 57 6 2 2 3" xfId="43212"/>
    <cellStyle name="Normal 4 57 6 2 2 4" xfId="43213"/>
    <cellStyle name="Normal 4 57 6 2 3" xfId="43214"/>
    <cellStyle name="Normal 4 57 6 2 4" xfId="43215"/>
    <cellStyle name="Normal 4 57 6 2 5" xfId="43216"/>
    <cellStyle name="Normal 4 57 6 3" xfId="43217"/>
    <cellStyle name="Normal 4 57 6 3 2" xfId="43218"/>
    <cellStyle name="Normal 4 57 6 3 3" xfId="43219"/>
    <cellStyle name="Normal 4 57 6 3 4" xfId="43220"/>
    <cellStyle name="Normal 4 57 6 4" xfId="43221"/>
    <cellStyle name="Normal 4 57 6 5" xfId="43222"/>
    <cellStyle name="Normal 4 57 6 6" xfId="43223"/>
    <cellStyle name="Normal 4 57 7" xfId="43224"/>
    <cellStyle name="Normal 4 57 7 2" xfId="43225"/>
    <cellStyle name="Normal 4 57 7 2 2" xfId="43226"/>
    <cellStyle name="Normal 4 57 7 2 3" xfId="43227"/>
    <cellStyle name="Normal 4 57 7 2 4" xfId="43228"/>
    <cellStyle name="Normal 4 57 7 3" xfId="43229"/>
    <cellStyle name="Normal 4 57 7 4" xfId="43230"/>
    <cellStyle name="Normal 4 57 7 5" xfId="43231"/>
    <cellStyle name="Normal 4 57 7 6" xfId="43232"/>
    <cellStyle name="Normal 4 57 8" xfId="43233"/>
    <cellStyle name="Normal 4 57 8 2" xfId="43234"/>
    <cellStyle name="Normal 4 57 8 3" xfId="43235"/>
    <cellStyle name="Normal 4 57 8 4" xfId="43236"/>
    <cellStyle name="Normal 4 57 9" xfId="43237"/>
    <cellStyle name="Normal 4 58" xfId="43238"/>
    <cellStyle name="Normal 4 59" xfId="43239"/>
    <cellStyle name="Normal 4 59 10" xfId="43240"/>
    <cellStyle name="Normal 4 59 2" xfId="43241"/>
    <cellStyle name="Normal 4 59 2 2" xfId="43242"/>
    <cellStyle name="Normal 4 59 2 2 2" xfId="43243"/>
    <cellStyle name="Normal 4 59 2 2 2 2" xfId="43244"/>
    <cellStyle name="Normal 4 59 2 2 2 2 2" xfId="43245"/>
    <cellStyle name="Normal 4 59 2 2 2 2 2 2" xfId="43246"/>
    <cellStyle name="Normal 4 59 2 2 2 2 2 3" xfId="43247"/>
    <cellStyle name="Normal 4 59 2 2 2 2 2 4" xfId="43248"/>
    <cellStyle name="Normal 4 59 2 2 2 2 3" xfId="43249"/>
    <cellStyle name="Normal 4 59 2 2 2 2 4" xfId="43250"/>
    <cellStyle name="Normal 4 59 2 2 2 2 5" xfId="43251"/>
    <cellStyle name="Normal 4 59 2 2 2 3" xfId="43252"/>
    <cellStyle name="Normal 4 59 2 2 2 3 2" xfId="43253"/>
    <cellStyle name="Normal 4 59 2 2 2 3 3" xfId="43254"/>
    <cellStyle name="Normal 4 59 2 2 2 3 4" xfId="43255"/>
    <cellStyle name="Normal 4 59 2 2 2 4" xfId="43256"/>
    <cellStyle name="Normal 4 59 2 2 2 5" xfId="43257"/>
    <cellStyle name="Normal 4 59 2 2 2 6" xfId="43258"/>
    <cellStyle name="Normal 4 59 2 2 3" xfId="43259"/>
    <cellStyle name="Normal 4 59 2 2 3 2" xfId="43260"/>
    <cellStyle name="Normal 4 59 2 2 3 2 2" xfId="43261"/>
    <cellStyle name="Normal 4 59 2 2 3 2 3" xfId="43262"/>
    <cellStyle name="Normal 4 59 2 2 3 2 4" xfId="43263"/>
    <cellStyle name="Normal 4 59 2 2 3 3" xfId="43264"/>
    <cellStyle name="Normal 4 59 2 2 3 4" xfId="43265"/>
    <cellStyle name="Normal 4 59 2 2 3 5" xfId="43266"/>
    <cellStyle name="Normal 4 59 2 2 3 6" xfId="43267"/>
    <cellStyle name="Normal 4 59 2 2 4" xfId="43268"/>
    <cellStyle name="Normal 4 59 2 2 4 2" xfId="43269"/>
    <cellStyle name="Normal 4 59 2 2 4 3" xfId="43270"/>
    <cellStyle name="Normal 4 59 2 2 4 4" xfId="43271"/>
    <cellStyle name="Normal 4 59 2 2 5" xfId="43272"/>
    <cellStyle name="Normal 4 59 2 2 6" xfId="43273"/>
    <cellStyle name="Normal 4 59 2 2 7" xfId="43274"/>
    <cellStyle name="Normal 4 59 2 2 8" xfId="43275"/>
    <cellStyle name="Normal 4 59 2 3" xfId="43276"/>
    <cellStyle name="Normal 4 59 2 3 2" xfId="43277"/>
    <cellStyle name="Normal 4 59 2 3 2 2" xfId="43278"/>
    <cellStyle name="Normal 4 59 2 3 2 2 2" xfId="43279"/>
    <cellStyle name="Normal 4 59 2 3 2 2 3" xfId="43280"/>
    <cellStyle name="Normal 4 59 2 3 2 2 4" xfId="43281"/>
    <cellStyle name="Normal 4 59 2 3 2 3" xfId="43282"/>
    <cellStyle name="Normal 4 59 2 3 2 4" xfId="43283"/>
    <cellStyle name="Normal 4 59 2 3 2 5" xfId="43284"/>
    <cellStyle name="Normal 4 59 2 3 3" xfId="43285"/>
    <cellStyle name="Normal 4 59 2 3 3 2" xfId="43286"/>
    <cellStyle name="Normal 4 59 2 3 3 3" xfId="43287"/>
    <cellStyle name="Normal 4 59 2 3 3 4" xfId="43288"/>
    <cellStyle name="Normal 4 59 2 3 4" xfId="43289"/>
    <cellStyle name="Normal 4 59 2 3 5" xfId="43290"/>
    <cellStyle name="Normal 4 59 2 3 6" xfId="43291"/>
    <cellStyle name="Normal 4 59 2 4" xfId="43292"/>
    <cellStyle name="Normal 4 59 2 4 2" xfId="43293"/>
    <cellStyle name="Normal 4 59 2 4 2 2" xfId="43294"/>
    <cellStyle name="Normal 4 59 2 4 2 3" xfId="43295"/>
    <cellStyle name="Normal 4 59 2 4 2 4" xfId="43296"/>
    <cellStyle name="Normal 4 59 2 4 3" xfId="43297"/>
    <cellStyle name="Normal 4 59 2 4 4" xfId="43298"/>
    <cellStyle name="Normal 4 59 2 4 5" xfId="43299"/>
    <cellStyle name="Normal 4 59 2 4 6" xfId="43300"/>
    <cellStyle name="Normal 4 59 2 5" xfId="43301"/>
    <cellStyle name="Normal 4 59 2 5 2" xfId="43302"/>
    <cellStyle name="Normal 4 59 2 5 3" xfId="43303"/>
    <cellStyle name="Normal 4 59 2 5 4" xfId="43304"/>
    <cellStyle name="Normal 4 59 2 6" xfId="43305"/>
    <cellStyle name="Normal 4 59 2 7" xfId="43306"/>
    <cellStyle name="Normal 4 59 2 8" xfId="43307"/>
    <cellStyle name="Normal 4 59 2 9" xfId="43308"/>
    <cellStyle name="Normal 4 59 3" xfId="43309"/>
    <cellStyle name="Normal 4 59 3 2" xfId="43310"/>
    <cellStyle name="Normal 4 59 3 2 2" xfId="43311"/>
    <cellStyle name="Normal 4 59 3 2 2 2" xfId="43312"/>
    <cellStyle name="Normal 4 59 3 2 2 2 2" xfId="43313"/>
    <cellStyle name="Normal 4 59 3 2 2 2 3" xfId="43314"/>
    <cellStyle name="Normal 4 59 3 2 2 2 4" xfId="43315"/>
    <cellStyle name="Normal 4 59 3 2 2 3" xfId="43316"/>
    <cellStyle name="Normal 4 59 3 2 2 4" xfId="43317"/>
    <cellStyle name="Normal 4 59 3 2 2 5" xfId="43318"/>
    <cellStyle name="Normal 4 59 3 2 3" xfId="43319"/>
    <cellStyle name="Normal 4 59 3 2 3 2" xfId="43320"/>
    <cellStyle name="Normal 4 59 3 2 3 3" xfId="43321"/>
    <cellStyle name="Normal 4 59 3 2 3 4" xfId="43322"/>
    <cellStyle name="Normal 4 59 3 2 4" xfId="43323"/>
    <cellStyle name="Normal 4 59 3 2 5" xfId="43324"/>
    <cellStyle name="Normal 4 59 3 2 6" xfId="43325"/>
    <cellStyle name="Normal 4 59 3 3" xfId="43326"/>
    <cellStyle name="Normal 4 59 3 3 2" xfId="43327"/>
    <cellStyle name="Normal 4 59 3 3 2 2" xfId="43328"/>
    <cellStyle name="Normal 4 59 3 3 2 3" xfId="43329"/>
    <cellStyle name="Normal 4 59 3 3 2 4" xfId="43330"/>
    <cellStyle name="Normal 4 59 3 3 3" xfId="43331"/>
    <cellStyle name="Normal 4 59 3 3 4" xfId="43332"/>
    <cellStyle name="Normal 4 59 3 3 5" xfId="43333"/>
    <cellStyle name="Normal 4 59 3 3 6" xfId="43334"/>
    <cellStyle name="Normal 4 59 3 4" xfId="43335"/>
    <cellStyle name="Normal 4 59 3 4 2" xfId="43336"/>
    <cellStyle name="Normal 4 59 3 4 3" xfId="43337"/>
    <cellStyle name="Normal 4 59 3 4 4" xfId="43338"/>
    <cellStyle name="Normal 4 59 3 5" xfId="43339"/>
    <cellStyle name="Normal 4 59 3 6" xfId="43340"/>
    <cellStyle name="Normal 4 59 3 7" xfId="43341"/>
    <cellStyle name="Normal 4 59 3 8" xfId="43342"/>
    <cellStyle name="Normal 4 59 4" xfId="43343"/>
    <cellStyle name="Normal 4 59 4 2" xfId="43344"/>
    <cellStyle name="Normal 4 59 4 2 2" xfId="43345"/>
    <cellStyle name="Normal 4 59 4 2 2 2" xfId="43346"/>
    <cellStyle name="Normal 4 59 4 2 2 3" xfId="43347"/>
    <cellStyle name="Normal 4 59 4 2 2 4" xfId="43348"/>
    <cellStyle name="Normal 4 59 4 2 3" xfId="43349"/>
    <cellStyle name="Normal 4 59 4 2 4" xfId="43350"/>
    <cellStyle name="Normal 4 59 4 2 5" xfId="43351"/>
    <cellStyle name="Normal 4 59 4 3" xfId="43352"/>
    <cellStyle name="Normal 4 59 4 3 2" xfId="43353"/>
    <cellStyle name="Normal 4 59 4 3 3" xfId="43354"/>
    <cellStyle name="Normal 4 59 4 3 4" xfId="43355"/>
    <cellStyle name="Normal 4 59 4 4" xfId="43356"/>
    <cellStyle name="Normal 4 59 4 5" xfId="43357"/>
    <cellStyle name="Normal 4 59 4 6" xfId="43358"/>
    <cellStyle name="Normal 4 59 5" xfId="43359"/>
    <cellStyle name="Normal 4 59 5 2" xfId="43360"/>
    <cellStyle name="Normal 4 59 5 2 2" xfId="43361"/>
    <cellStyle name="Normal 4 59 5 2 3" xfId="43362"/>
    <cellStyle name="Normal 4 59 5 2 4" xfId="43363"/>
    <cellStyle name="Normal 4 59 5 3" xfId="43364"/>
    <cellStyle name="Normal 4 59 5 4" xfId="43365"/>
    <cellStyle name="Normal 4 59 5 5" xfId="43366"/>
    <cellStyle name="Normal 4 59 5 6" xfId="43367"/>
    <cellStyle name="Normal 4 59 6" xfId="43368"/>
    <cellStyle name="Normal 4 59 6 2" xfId="43369"/>
    <cellStyle name="Normal 4 59 6 3" xfId="43370"/>
    <cellStyle name="Normal 4 59 6 4" xfId="43371"/>
    <cellStyle name="Normal 4 59 7" xfId="43372"/>
    <cellStyle name="Normal 4 59 8" xfId="43373"/>
    <cellStyle name="Normal 4 59 9" xfId="43374"/>
    <cellStyle name="Normal 4 6" xfId="43375"/>
    <cellStyle name="Normal 4 60" xfId="43376"/>
    <cellStyle name="Normal 4 60 10" xfId="43377"/>
    <cellStyle name="Normal 4 60 2" xfId="43378"/>
    <cellStyle name="Normal 4 60 2 2" xfId="43379"/>
    <cellStyle name="Normal 4 60 2 2 2" xfId="43380"/>
    <cellStyle name="Normal 4 60 2 2 2 2" xfId="43381"/>
    <cellStyle name="Normal 4 60 2 2 2 2 2" xfId="43382"/>
    <cellStyle name="Normal 4 60 2 2 2 2 2 2" xfId="43383"/>
    <cellStyle name="Normal 4 60 2 2 2 2 2 3" xfId="43384"/>
    <cellStyle name="Normal 4 60 2 2 2 2 2 4" xfId="43385"/>
    <cellStyle name="Normal 4 60 2 2 2 2 3" xfId="43386"/>
    <cellStyle name="Normal 4 60 2 2 2 2 4" xfId="43387"/>
    <cellStyle name="Normal 4 60 2 2 2 2 5" xfId="43388"/>
    <cellStyle name="Normal 4 60 2 2 2 3" xfId="43389"/>
    <cellStyle name="Normal 4 60 2 2 2 3 2" xfId="43390"/>
    <cellStyle name="Normal 4 60 2 2 2 3 3" xfId="43391"/>
    <cellStyle name="Normal 4 60 2 2 2 3 4" xfId="43392"/>
    <cellStyle name="Normal 4 60 2 2 2 4" xfId="43393"/>
    <cellStyle name="Normal 4 60 2 2 2 5" xfId="43394"/>
    <cellStyle name="Normal 4 60 2 2 2 6" xfId="43395"/>
    <cellStyle name="Normal 4 60 2 2 3" xfId="43396"/>
    <cellStyle name="Normal 4 60 2 2 3 2" xfId="43397"/>
    <cellStyle name="Normal 4 60 2 2 3 2 2" xfId="43398"/>
    <cellStyle name="Normal 4 60 2 2 3 2 3" xfId="43399"/>
    <cellStyle name="Normal 4 60 2 2 3 2 4" xfId="43400"/>
    <cellStyle name="Normal 4 60 2 2 3 3" xfId="43401"/>
    <cellStyle name="Normal 4 60 2 2 3 4" xfId="43402"/>
    <cellStyle name="Normal 4 60 2 2 3 5" xfId="43403"/>
    <cellStyle name="Normal 4 60 2 2 3 6" xfId="43404"/>
    <cellStyle name="Normal 4 60 2 2 4" xfId="43405"/>
    <cellStyle name="Normal 4 60 2 2 4 2" xfId="43406"/>
    <cellStyle name="Normal 4 60 2 2 4 3" xfId="43407"/>
    <cellStyle name="Normal 4 60 2 2 4 4" xfId="43408"/>
    <cellStyle name="Normal 4 60 2 2 5" xfId="43409"/>
    <cellStyle name="Normal 4 60 2 2 6" xfId="43410"/>
    <cellStyle name="Normal 4 60 2 2 7" xfId="43411"/>
    <cellStyle name="Normal 4 60 2 2 8" xfId="43412"/>
    <cellStyle name="Normal 4 60 2 3" xfId="43413"/>
    <cellStyle name="Normal 4 60 2 3 2" xfId="43414"/>
    <cellStyle name="Normal 4 60 2 3 2 2" xfId="43415"/>
    <cellStyle name="Normal 4 60 2 3 2 2 2" xfId="43416"/>
    <cellStyle name="Normal 4 60 2 3 2 2 3" xfId="43417"/>
    <cellStyle name="Normal 4 60 2 3 2 2 4" xfId="43418"/>
    <cellStyle name="Normal 4 60 2 3 2 3" xfId="43419"/>
    <cellStyle name="Normal 4 60 2 3 2 4" xfId="43420"/>
    <cellStyle name="Normal 4 60 2 3 2 5" xfId="43421"/>
    <cellStyle name="Normal 4 60 2 3 3" xfId="43422"/>
    <cellStyle name="Normal 4 60 2 3 3 2" xfId="43423"/>
    <cellStyle name="Normal 4 60 2 3 3 3" xfId="43424"/>
    <cellStyle name="Normal 4 60 2 3 3 4" xfId="43425"/>
    <cellStyle name="Normal 4 60 2 3 4" xfId="43426"/>
    <cellStyle name="Normal 4 60 2 3 5" xfId="43427"/>
    <cellStyle name="Normal 4 60 2 3 6" xfId="43428"/>
    <cellStyle name="Normal 4 60 2 4" xfId="43429"/>
    <cellStyle name="Normal 4 60 2 4 2" xfId="43430"/>
    <cellStyle name="Normal 4 60 2 4 2 2" xfId="43431"/>
    <cellStyle name="Normal 4 60 2 4 2 3" xfId="43432"/>
    <cellStyle name="Normal 4 60 2 4 2 4" xfId="43433"/>
    <cellStyle name="Normal 4 60 2 4 3" xfId="43434"/>
    <cellStyle name="Normal 4 60 2 4 4" xfId="43435"/>
    <cellStyle name="Normal 4 60 2 4 5" xfId="43436"/>
    <cellStyle name="Normal 4 60 2 4 6" xfId="43437"/>
    <cellStyle name="Normal 4 60 2 5" xfId="43438"/>
    <cellStyle name="Normal 4 60 2 5 2" xfId="43439"/>
    <cellStyle name="Normal 4 60 2 5 3" xfId="43440"/>
    <cellStyle name="Normal 4 60 2 5 4" xfId="43441"/>
    <cellStyle name="Normal 4 60 2 6" xfId="43442"/>
    <cellStyle name="Normal 4 60 2 7" xfId="43443"/>
    <cellStyle name="Normal 4 60 2 8" xfId="43444"/>
    <cellStyle name="Normal 4 60 2 9" xfId="43445"/>
    <cellStyle name="Normal 4 60 3" xfId="43446"/>
    <cellStyle name="Normal 4 60 3 2" xfId="43447"/>
    <cellStyle name="Normal 4 60 3 2 2" xfId="43448"/>
    <cellStyle name="Normal 4 60 3 2 2 2" xfId="43449"/>
    <cellStyle name="Normal 4 60 3 2 2 2 2" xfId="43450"/>
    <cellStyle name="Normal 4 60 3 2 2 2 3" xfId="43451"/>
    <cellStyle name="Normal 4 60 3 2 2 2 4" xfId="43452"/>
    <cellStyle name="Normal 4 60 3 2 2 3" xfId="43453"/>
    <cellStyle name="Normal 4 60 3 2 2 4" xfId="43454"/>
    <cellStyle name="Normal 4 60 3 2 2 5" xfId="43455"/>
    <cellStyle name="Normal 4 60 3 2 3" xfId="43456"/>
    <cellStyle name="Normal 4 60 3 2 3 2" xfId="43457"/>
    <cellStyle name="Normal 4 60 3 2 3 3" xfId="43458"/>
    <cellStyle name="Normal 4 60 3 2 3 4" xfId="43459"/>
    <cellStyle name="Normal 4 60 3 2 4" xfId="43460"/>
    <cellStyle name="Normal 4 60 3 2 5" xfId="43461"/>
    <cellStyle name="Normal 4 60 3 2 6" xfId="43462"/>
    <cellStyle name="Normal 4 60 3 3" xfId="43463"/>
    <cellStyle name="Normal 4 60 3 3 2" xfId="43464"/>
    <cellStyle name="Normal 4 60 3 3 2 2" xfId="43465"/>
    <cellStyle name="Normal 4 60 3 3 2 3" xfId="43466"/>
    <cellStyle name="Normal 4 60 3 3 2 4" xfId="43467"/>
    <cellStyle name="Normal 4 60 3 3 3" xfId="43468"/>
    <cellStyle name="Normal 4 60 3 3 4" xfId="43469"/>
    <cellStyle name="Normal 4 60 3 3 5" xfId="43470"/>
    <cellStyle name="Normal 4 60 3 3 6" xfId="43471"/>
    <cellStyle name="Normal 4 60 3 4" xfId="43472"/>
    <cellStyle name="Normal 4 60 3 4 2" xfId="43473"/>
    <cellStyle name="Normal 4 60 3 4 3" xfId="43474"/>
    <cellStyle name="Normal 4 60 3 4 4" xfId="43475"/>
    <cellStyle name="Normal 4 60 3 5" xfId="43476"/>
    <cellStyle name="Normal 4 60 3 6" xfId="43477"/>
    <cellStyle name="Normal 4 60 3 7" xfId="43478"/>
    <cellStyle name="Normal 4 60 3 8" xfId="43479"/>
    <cellStyle name="Normal 4 60 4" xfId="43480"/>
    <cellStyle name="Normal 4 60 4 2" xfId="43481"/>
    <cellStyle name="Normal 4 60 4 2 2" xfId="43482"/>
    <cellStyle name="Normal 4 60 4 2 2 2" xfId="43483"/>
    <cellStyle name="Normal 4 60 4 2 2 3" xfId="43484"/>
    <cellStyle name="Normal 4 60 4 2 2 4" xfId="43485"/>
    <cellStyle name="Normal 4 60 4 2 3" xfId="43486"/>
    <cellStyle name="Normal 4 60 4 2 4" xfId="43487"/>
    <cellStyle name="Normal 4 60 4 2 5" xfId="43488"/>
    <cellStyle name="Normal 4 60 4 3" xfId="43489"/>
    <cellStyle name="Normal 4 60 4 3 2" xfId="43490"/>
    <cellStyle name="Normal 4 60 4 3 3" xfId="43491"/>
    <cellStyle name="Normal 4 60 4 3 4" xfId="43492"/>
    <cellStyle name="Normal 4 60 4 4" xfId="43493"/>
    <cellStyle name="Normal 4 60 4 5" xfId="43494"/>
    <cellStyle name="Normal 4 60 4 6" xfId="43495"/>
    <cellStyle name="Normal 4 60 5" xfId="43496"/>
    <cellStyle name="Normal 4 60 5 2" xfId="43497"/>
    <cellStyle name="Normal 4 60 5 2 2" xfId="43498"/>
    <cellStyle name="Normal 4 60 5 2 3" xfId="43499"/>
    <cellStyle name="Normal 4 60 5 2 4" xfId="43500"/>
    <cellStyle name="Normal 4 60 5 3" xfId="43501"/>
    <cellStyle name="Normal 4 60 5 4" xfId="43502"/>
    <cellStyle name="Normal 4 60 5 5" xfId="43503"/>
    <cellStyle name="Normal 4 60 5 6" xfId="43504"/>
    <cellStyle name="Normal 4 60 6" xfId="43505"/>
    <cellStyle name="Normal 4 60 6 2" xfId="43506"/>
    <cellStyle name="Normal 4 60 6 3" xfId="43507"/>
    <cellStyle name="Normal 4 60 6 4" xfId="43508"/>
    <cellStyle name="Normal 4 60 7" xfId="43509"/>
    <cellStyle name="Normal 4 60 8" xfId="43510"/>
    <cellStyle name="Normal 4 60 9" xfId="43511"/>
    <cellStyle name="Normal 4 61" xfId="43512"/>
    <cellStyle name="Normal 4 61 2" xfId="43513"/>
    <cellStyle name="Normal 4 61 2 2" xfId="43514"/>
    <cellStyle name="Normal 4 61 2 2 2" xfId="43515"/>
    <cellStyle name="Normal 4 61 2 2 2 2" xfId="43516"/>
    <cellStyle name="Normal 4 61 2 2 2 2 2" xfId="43517"/>
    <cellStyle name="Normal 4 61 2 2 2 2 3" xfId="43518"/>
    <cellStyle name="Normal 4 61 2 2 2 2 4" xfId="43519"/>
    <cellStyle name="Normal 4 61 2 2 2 3" xfId="43520"/>
    <cellStyle name="Normal 4 61 2 2 2 4" xfId="43521"/>
    <cellStyle name="Normal 4 61 2 2 2 5" xfId="43522"/>
    <cellStyle name="Normal 4 61 2 2 3" xfId="43523"/>
    <cellStyle name="Normal 4 61 2 2 3 2" xfId="43524"/>
    <cellStyle name="Normal 4 61 2 2 3 3" xfId="43525"/>
    <cellStyle name="Normal 4 61 2 2 3 4" xfId="43526"/>
    <cellStyle name="Normal 4 61 2 2 4" xfId="43527"/>
    <cellStyle name="Normal 4 61 2 2 5" xfId="43528"/>
    <cellStyle name="Normal 4 61 2 2 6" xfId="43529"/>
    <cellStyle name="Normal 4 61 2 3" xfId="43530"/>
    <cellStyle name="Normal 4 61 2 3 2" xfId="43531"/>
    <cellStyle name="Normal 4 61 2 3 2 2" xfId="43532"/>
    <cellStyle name="Normal 4 61 2 3 2 3" xfId="43533"/>
    <cellStyle name="Normal 4 61 2 3 2 4" xfId="43534"/>
    <cellStyle name="Normal 4 61 2 3 3" xfId="43535"/>
    <cellStyle name="Normal 4 61 2 3 4" xfId="43536"/>
    <cellStyle name="Normal 4 61 2 3 5" xfId="43537"/>
    <cellStyle name="Normal 4 61 2 3 6" xfId="43538"/>
    <cellStyle name="Normal 4 61 2 4" xfId="43539"/>
    <cellStyle name="Normal 4 61 2 4 2" xfId="43540"/>
    <cellStyle name="Normal 4 61 2 4 3" xfId="43541"/>
    <cellStyle name="Normal 4 61 2 4 4" xfId="43542"/>
    <cellStyle name="Normal 4 61 2 5" xfId="43543"/>
    <cellStyle name="Normal 4 61 2 6" xfId="43544"/>
    <cellStyle name="Normal 4 61 2 7" xfId="43545"/>
    <cellStyle name="Normal 4 61 2 8" xfId="43546"/>
    <cellStyle name="Normal 4 61 3" xfId="43547"/>
    <cellStyle name="Normal 4 61 3 2" xfId="43548"/>
    <cellStyle name="Normal 4 61 3 2 2" xfId="43549"/>
    <cellStyle name="Normal 4 61 3 2 2 2" xfId="43550"/>
    <cellStyle name="Normal 4 61 3 2 2 3" xfId="43551"/>
    <cellStyle name="Normal 4 61 3 2 2 4" xfId="43552"/>
    <cellStyle name="Normal 4 61 3 2 3" xfId="43553"/>
    <cellStyle name="Normal 4 61 3 2 4" xfId="43554"/>
    <cellStyle name="Normal 4 61 3 2 5" xfId="43555"/>
    <cellStyle name="Normal 4 61 3 3" xfId="43556"/>
    <cellStyle name="Normal 4 61 3 3 2" xfId="43557"/>
    <cellStyle name="Normal 4 61 3 3 3" xfId="43558"/>
    <cellStyle name="Normal 4 61 3 3 4" xfId="43559"/>
    <cellStyle name="Normal 4 61 3 4" xfId="43560"/>
    <cellStyle name="Normal 4 61 3 5" xfId="43561"/>
    <cellStyle name="Normal 4 61 3 6" xfId="43562"/>
    <cellStyle name="Normal 4 61 4" xfId="43563"/>
    <cellStyle name="Normal 4 61 4 2" xfId="43564"/>
    <cellStyle name="Normal 4 61 4 2 2" xfId="43565"/>
    <cellStyle name="Normal 4 61 4 2 3" xfId="43566"/>
    <cellStyle name="Normal 4 61 4 2 4" xfId="43567"/>
    <cellStyle name="Normal 4 61 4 3" xfId="43568"/>
    <cellStyle name="Normal 4 61 4 4" xfId="43569"/>
    <cellStyle name="Normal 4 61 4 5" xfId="43570"/>
    <cellStyle name="Normal 4 61 4 6" xfId="43571"/>
    <cellStyle name="Normal 4 61 5" xfId="43572"/>
    <cellStyle name="Normal 4 61 5 2" xfId="43573"/>
    <cellStyle name="Normal 4 61 5 3" xfId="43574"/>
    <cellStyle name="Normal 4 61 5 4" xfId="43575"/>
    <cellStyle name="Normal 4 61 6" xfId="43576"/>
    <cellStyle name="Normal 4 61 7" xfId="43577"/>
    <cellStyle name="Normal 4 61 8" xfId="43578"/>
    <cellStyle name="Normal 4 61 9" xfId="43579"/>
    <cellStyle name="Normal 4 62" xfId="43580"/>
    <cellStyle name="Normal 4 62 2" xfId="43581"/>
    <cellStyle name="Normal 4 62 2 2" xfId="43582"/>
    <cellStyle name="Normal 4 62 2 2 2" xfId="43583"/>
    <cellStyle name="Normal 4 62 2 2 2 2" xfId="43584"/>
    <cellStyle name="Normal 4 62 2 2 2 2 2" xfId="43585"/>
    <cellStyle name="Normal 4 62 2 2 2 2 3" xfId="43586"/>
    <cellStyle name="Normal 4 62 2 2 2 2 4" xfId="43587"/>
    <cellStyle name="Normal 4 62 2 2 2 3" xfId="43588"/>
    <cellStyle name="Normal 4 62 2 2 2 4" xfId="43589"/>
    <cellStyle name="Normal 4 62 2 2 2 5" xfId="43590"/>
    <cellStyle name="Normal 4 62 2 2 3" xfId="43591"/>
    <cellStyle name="Normal 4 62 2 2 3 2" xfId="43592"/>
    <cellStyle name="Normal 4 62 2 2 3 3" xfId="43593"/>
    <cellStyle name="Normal 4 62 2 2 3 4" xfId="43594"/>
    <cellStyle name="Normal 4 62 2 2 4" xfId="43595"/>
    <cellStyle name="Normal 4 62 2 2 5" xfId="43596"/>
    <cellStyle name="Normal 4 62 2 2 6" xfId="43597"/>
    <cellStyle name="Normal 4 62 2 3" xfId="43598"/>
    <cellStyle name="Normal 4 62 2 3 2" xfId="43599"/>
    <cellStyle name="Normal 4 62 2 3 2 2" xfId="43600"/>
    <cellStyle name="Normal 4 62 2 3 2 3" xfId="43601"/>
    <cellStyle name="Normal 4 62 2 3 2 4" xfId="43602"/>
    <cellStyle name="Normal 4 62 2 3 3" xfId="43603"/>
    <cellStyle name="Normal 4 62 2 3 4" xfId="43604"/>
    <cellStyle name="Normal 4 62 2 3 5" xfId="43605"/>
    <cellStyle name="Normal 4 62 2 3 6" xfId="43606"/>
    <cellStyle name="Normal 4 62 2 4" xfId="43607"/>
    <cellStyle name="Normal 4 62 2 4 2" xfId="43608"/>
    <cellStyle name="Normal 4 62 2 4 3" xfId="43609"/>
    <cellStyle name="Normal 4 62 2 4 4" xfId="43610"/>
    <cellStyle name="Normal 4 62 2 5" xfId="43611"/>
    <cellStyle name="Normal 4 62 2 6" xfId="43612"/>
    <cellStyle name="Normal 4 62 2 7" xfId="43613"/>
    <cellStyle name="Normal 4 62 2 8" xfId="43614"/>
    <cellStyle name="Normal 4 62 3" xfId="43615"/>
    <cellStyle name="Normal 4 62 3 2" xfId="43616"/>
    <cellStyle name="Normal 4 62 3 2 2" xfId="43617"/>
    <cellStyle name="Normal 4 62 3 2 2 2" xfId="43618"/>
    <cellStyle name="Normal 4 62 3 2 2 3" xfId="43619"/>
    <cellStyle name="Normal 4 62 3 2 2 4" xfId="43620"/>
    <cellStyle name="Normal 4 62 3 2 3" xfId="43621"/>
    <cellStyle name="Normal 4 62 3 2 4" xfId="43622"/>
    <cellStyle name="Normal 4 62 3 2 5" xfId="43623"/>
    <cellStyle name="Normal 4 62 3 3" xfId="43624"/>
    <cellStyle name="Normal 4 62 3 3 2" xfId="43625"/>
    <cellStyle name="Normal 4 62 3 3 3" xfId="43626"/>
    <cellStyle name="Normal 4 62 3 3 4" xfId="43627"/>
    <cellStyle name="Normal 4 62 3 4" xfId="43628"/>
    <cellStyle name="Normal 4 62 3 5" xfId="43629"/>
    <cellStyle name="Normal 4 62 3 6" xfId="43630"/>
    <cellStyle name="Normal 4 62 4" xfId="43631"/>
    <cellStyle name="Normal 4 62 4 2" xfId="43632"/>
    <cellStyle name="Normal 4 62 4 2 2" xfId="43633"/>
    <cellStyle name="Normal 4 62 4 2 3" xfId="43634"/>
    <cellStyle name="Normal 4 62 4 2 4" xfId="43635"/>
    <cellStyle name="Normal 4 62 4 3" xfId="43636"/>
    <cellStyle name="Normal 4 62 4 4" xfId="43637"/>
    <cellStyle name="Normal 4 62 4 5" xfId="43638"/>
    <cellStyle name="Normal 4 62 4 6" xfId="43639"/>
    <cellStyle name="Normal 4 62 5" xfId="43640"/>
    <cellStyle name="Normal 4 62 5 2" xfId="43641"/>
    <cellStyle name="Normal 4 62 5 3" xfId="43642"/>
    <cellStyle name="Normal 4 62 5 4" xfId="43643"/>
    <cellStyle name="Normal 4 62 6" xfId="43644"/>
    <cellStyle name="Normal 4 62 7" xfId="43645"/>
    <cellStyle name="Normal 4 62 8" xfId="43646"/>
    <cellStyle name="Normal 4 62 9" xfId="43647"/>
    <cellStyle name="Normal 4 63" xfId="43648"/>
    <cellStyle name="Normal 4 64" xfId="43649"/>
    <cellStyle name="Normal 4 65" xfId="43650"/>
    <cellStyle name="Normal 4 66" xfId="43651"/>
    <cellStyle name="Normal 4 67" xfId="43652"/>
    <cellStyle name="Normal 4 68" xfId="43653"/>
    <cellStyle name="Normal 4 69" xfId="43654"/>
    <cellStyle name="Normal 4 7" xfId="43655"/>
    <cellStyle name="Normal 4 70" xfId="43656"/>
    <cellStyle name="Normal 4 70 2" xfId="43657"/>
    <cellStyle name="Normal 4 70 2 2" xfId="43658"/>
    <cellStyle name="Normal 4 70 2 2 2" xfId="43659"/>
    <cellStyle name="Normal 4 70 2 2 3" xfId="43660"/>
    <cellStyle name="Normal 4 70 2 2 4" xfId="43661"/>
    <cellStyle name="Normal 4 70 2 3" xfId="43662"/>
    <cellStyle name="Normal 4 70 2 4" xfId="43663"/>
    <cellStyle name="Normal 4 70 2 5" xfId="43664"/>
    <cellStyle name="Normal 4 70 2 6" xfId="43665"/>
    <cellStyle name="Normal 4 70 3" xfId="43666"/>
    <cellStyle name="Normal 4 70 3 2" xfId="43667"/>
    <cellStyle name="Normal 4 70 3 3" xfId="43668"/>
    <cellStyle name="Normal 4 70 3 4" xfId="43669"/>
    <cellStyle name="Normal 4 70 4" xfId="43670"/>
    <cellStyle name="Normal 4 70 5" xfId="43671"/>
    <cellStyle name="Normal 4 70 6" xfId="43672"/>
    <cellStyle name="Normal 4 70 7" xfId="43673"/>
    <cellStyle name="Normal 4 71" xfId="43674"/>
    <cellStyle name="Normal 4 71 2" xfId="62977"/>
    <cellStyle name="Normal 4 72" xfId="43675"/>
    <cellStyle name="Normal 4 73" xfId="43676"/>
    <cellStyle name="Normal 4 74" xfId="43677"/>
    <cellStyle name="Normal 4 75" xfId="43678"/>
    <cellStyle name="Normal 4 76" xfId="43679"/>
    <cellStyle name="Normal 4 77" xfId="43680"/>
    <cellStyle name="Normal 4 78" xfId="43681"/>
    <cellStyle name="Normal 4 79" xfId="43682"/>
    <cellStyle name="Normal 4 8" xfId="43683"/>
    <cellStyle name="Normal 4 80" xfId="43684"/>
    <cellStyle name="Normal 4 81" xfId="43685"/>
    <cellStyle name="Normal 4 81 2" xfId="43686"/>
    <cellStyle name="Normal 4 81 2 2" xfId="43687"/>
    <cellStyle name="Normal 4 81 3" xfId="43688"/>
    <cellStyle name="Normal 4 82" xfId="43689"/>
    <cellStyle name="Normal 4 82 2" xfId="43690"/>
    <cellStyle name="Normal 4 82 2 2" xfId="43691"/>
    <cellStyle name="Normal 4 82 3" xfId="43692"/>
    <cellStyle name="Normal 4 83" xfId="43693"/>
    <cellStyle name="Normal 4 83 2" xfId="43694"/>
    <cellStyle name="Normal 4 83 2 2" xfId="43695"/>
    <cellStyle name="Normal 4 84" xfId="43696"/>
    <cellStyle name="Normal 4 84 2" xfId="43697"/>
    <cellStyle name="Normal 4 84 2 2" xfId="43698"/>
    <cellStyle name="Normal 4 85" xfId="43699"/>
    <cellStyle name="Normal 4 85 2" xfId="43700"/>
    <cellStyle name="Normal 4 85 3" xfId="43701"/>
    <cellStyle name="Normal 4 86" xfId="43702"/>
    <cellStyle name="Normal 4 87" xfId="43703"/>
    <cellStyle name="Normal 4 88" xfId="43704"/>
    <cellStyle name="Normal 4 89" xfId="43705"/>
    <cellStyle name="Normal 4 9" xfId="43706"/>
    <cellStyle name="Normal 4 90" xfId="43707"/>
    <cellStyle name="Normal 4 91" xfId="43708"/>
    <cellStyle name="Normal 4 92" xfId="43709"/>
    <cellStyle name="Normal 4 93" xfId="43710"/>
    <cellStyle name="Normal 4 93 2" xfId="43711"/>
    <cellStyle name="Normal 4 94" xfId="43712"/>
    <cellStyle name="Normal 4 95" xfId="43713"/>
    <cellStyle name="Normal 4 96" xfId="43714"/>
    <cellStyle name="Normal 4 97" xfId="43715"/>
    <cellStyle name="Normal 4 98" xfId="43716"/>
    <cellStyle name="Normal 4 99" xfId="43717"/>
    <cellStyle name="Normal 4_Rec Tributaria" xfId="43718"/>
    <cellStyle name="Normal 40" xfId="43719"/>
    <cellStyle name="Normal 400" xfId="62978"/>
    <cellStyle name="Normal 401" xfId="62979"/>
    <cellStyle name="Normal 402" xfId="62980"/>
    <cellStyle name="Normal 403" xfId="62981"/>
    <cellStyle name="Normal 404" xfId="62982"/>
    <cellStyle name="Normal 405" xfId="62983"/>
    <cellStyle name="Normal 406" xfId="62984"/>
    <cellStyle name="Normal 407" xfId="62985"/>
    <cellStyle name="Normal 408" xfId="62986"/>
    <cellStyle name="Normal 409" xfId="62987"/>
    <cellStyle name="Normal 41" xfId="43720"/>
    <cellStyle name="Normal 410" xfId="62988"/>
    <cellStyle name="Normal 411" xfId="62989"/>
    <cellStyle name="Normal 412" xfId="62990"/>
    <cellStyle name="Normal 413" xfId="62991"/>
    <cellStyle name="Normal 414" xfId="62992"/>
    <cellStyle name="Normal 415" xfId="62993"/>
    <cellStyle name="Normal 416" xfId="62994"/>
    <cellStyle name="Normal 417" xfId="62995"/>
    <cellStyle name="Normal 418" xfId="62996"/>
    <cellStyle name="Normal 419" xfId="62997"/>
    <cellStyle name="Normal 42" xfId="43721"/>
    <cellStyle name="Normal 420" xfId="62998"/>
    <cellStyle name="Normal 421" xfId="62999"/>
    <cellStyle name="Normal 422" xfId="63000"/>
    <cellStyle name="Normal 423" xfId="63001"/>
    <cellStyle name="Normal 424" xfId="63002"/>
    <cellStyle name="Normal 425" xfId="63003"/>
    <cellStyle name="Normal 426" xfId="63004"/>
    <cellStyle name="Normal 427" xfId="63005"/>
    <cellStyle name="Normal 428" xfId="63006"/>
    <cellStyle name="Normal 429" xfId="63007"/>
    <cellStyle name="Normal 43" xfId="43722"/>
    <cellStyle name="Normal 430" xfId="63008"/>
    <cellStyle name="Normal 431" xfId="63009"/>
    <cellStyle name="Normal 432" xfId="63010"/>
    <cellStyle name="Normal 433" xfId="63011"/>
    <cellStyle name="Normal 434" xfId="63012"/>
    <cellStyle name="Normal 435" xfId="63013"/>
    <cellStyle name="Normal 436" xfId="63014"/>
    <cellStyle name="Normal 437" xfId="63015"/>
    <cellStyle name="Normal 438" xfId="63016"/>
    <cellStyle name="Normal 439" xfId="63017"/>
    <cellStyle name="Normal 44" xfId="43723"/>
    <cellStyle name="Normal 44 2" xfId="43724"/>
    <cellStyle name="Normal 440" xfId="63018"/>
    <cellStyle name="Normal 441" xfId="63019"/>
    <cellStyle name="Normal 442" xfId="63020"/>
    <cellStyle name="Normal 443" xfId="63021"/>
    <cellStyle name="Normal 444" xfId="63022"/>
    <cellStyle name="Normal 445" xfId="63023"/>
    <cellStyle name="Normal 446" xfId="63024"/>
    <cellStyle name="Normal 447" xfId="63025"/>
    <cellStyle name="Normal 448" xfId="63026"/>
    <cellStyle name="Normal 449" xfId="63027"/>
    <cellStyle name="Normal 45" xfId="43725"/>
    <cellStyle name="Normal 45 2" xfId="43726"/>
    <cellStyle name="Normal 450" xfId="63028"/>
    <cellStyle name="Normal 451" xfId="63029"/>
    <cellStyle name="Normal 452" xfId="63030"/>
    <cellStyle name="Normal 453" xfId="63031"/>
    <cellStyle name="Normal 454" xfId="63032"/>
    <cellStyle name="Normal 455" xfId="63033"/>
    <cellStyle name="Normal 456" xfId="63034"/>
    <cellStyle name="Normal 457" xfId="63035"/>
    <cellStyle name="Normal 458" xfId="63036"/>
    <cellStyle name="Normal 459" xfId="63037"/>
    <cellStyle name="Normal 46" xfId="43727"/>
    <cellStyle name="Normal 46 2" xfId="43728"/>
    <cellStyle name="Normal 46 2 2" xfId="43729"/>
    <cellStyle name="Normal 46 2 2 2" xfId="43730"/>
    <cellStyle name="Normal 46 2 2 2 2" xfId="43731"/>
    <cellStyle name="Normal 46 2 2 2 2 2" xfId="43732"/>
    <cellStyle name="Normal 46 2 2 2 2 3" xfId="43733"/>
    <cellStyle name="Normal 46 2 2 2 2 4" xfId="43734"/>
    <cellStyle name="Normal 46 2 2 2 3" xfId="43735"/>
    <cellStyle name="Normal 46 2 2 2 4" xfId="43736"/>
    <cellStyle name="Normal 46 2 2 2 5" xfId="43737"/>
    <cellStyle name="Normal 46 2 2 3" xfId="43738"/>
    <cellStyle name="Normal 46 2 2 3 2" xfId="43739"/>
    <cellStyle name="Normal 46 2 2 3 3" xfId="43740"/>
    <cellStyle name="Normal 46 2 2 3 4" xfId="43741"/>
    <cellStyle name="Normal 46 2 2 4" xfId="43742"/>
    <cellStyle name="Normal 46 2 2 5" xfId="43743"/>
    <cellStyle name="Normal 46 2 2 6" xfId="43744"/>
    <cellStyle name="Normal 46 2 3" xfId="43745"/>
    <cellStyle name="Normal 46 2 3 2" xfId="43746"/>
    <cellStyle name="Normal 46 2 3 2 2" xfId="43747"/>
    <cellStyle name="Normal 46 2 3 2 3" xfId="43748"/>
    <cellStyle name="Normal 46 2 3 2 4" xfId="43749"/>
    <cellStyle name="Normal 46 2 3 3" xfId="43750"/>
    <cellStyle name="Normal 46 2 3 4" xfId="43751"/>
    <cellStyle name="Normal 46 2 3 5" xfId="43752"/>
    <cellStyle name="Normal 46 2 3 6" xfId="43753"/>
    <cellStyle name="Normal 46 2 4" xfId="43754"/>
    <cellStyle name="Normal 46 2 4 2" xfId="43755"/>
    <cellStyle name="Normal 46 2 4 3" xfId="43756"/>
    <cellStyle name="Normal 46 2 4 4" xfId="43757"/>
    <cellStyle name="Normal 46 2 5" xfId="43758"/>
    <cellStyle name="Normal 46 2 6" xfId="43759"/>
    <cellStyle name="Normal 46 2 7" xfId="43760"/>
    <cellStyle name="Normal 46 2 8" xfId="43761"/>
    <cellStyle name="Normal 46 3" xfId="43762"/>
    <cellStyle name="Normal 46 3 2" xfId="43763"/>
    <cellStyle name="Normal 46 3 2 2" xfId="43764"/>
    <cellStyle name="Normal 46 3 2 2 2" xfId="43765"/>
    <cellStyle name="Normal 46 3 2 2 3" xfId="43766"/>
    <cellStyle name="Normal 46 3 2 2 4" xfId="43767"/>
    <cellStyle name="Normal 46 3 2 3" xfId="43768"/>
    <cellStyle name="Normal 46 3 2 4" xfId="43769"/>
    <cellStyle name="Normal 46 3 2 5" xfId="43770"/>
    <cellStyle name="Normal 46 3 3" xfId="43771"/>
    <cellStyle name="Normal 46 3 3 2" xfId="43772"/>
    <cellStyle name="Normal 46 3 3 3" xfId="43773"/>
    <cellStyle name="Normal 46 3 3 4" xfId="43774"/>
    <cellStyle name="Normal 46 3 4" xfId="43775"/>
    <cellStyle name="Normal 46 3 5" xfId="43776"/>
    <cellStyle name="Normal 46 3 6" xfId="43777"/>
    <cellStyle name="Normal 46 4" xfId="43778"/>
    <cellStyle name="Normal 46 4 2" xfId="43779"/>
    <cellStyle name="Normal 46 4 2 2" xfId="43780"/>
    <cellStyle name="Normal 46 4 2 3" xfId="43781"/>
    <cellStyle name="Normal 46 4 2 4" xfId="43782"/>
    <cellStyle name="Normal 46 4 3" xfId="43783"/>
    <cellStyle name="Normal 46 4 4" xfId="43784"/>
    <cellStyle name="Normal 46 4 5" xfId="43785"/>
    <cellStyle name="Normal 46 4 6" xfId="43786"/>
    <cellStyle name="Normal 46 5" xfId="43787"/>
    <cellStyle name="Normal 46 5 2" xfId="43788"/>
    <cellStyle name="Normal 46 5 3" xfId="43789"/>
    <cellStyle name="Normal 46 5 4" xfId="43790"/>
    <cellStyle name="Normal 46 6" xfId="43791"/>
    <cellStyle name="Normal 46 7" xfId="43792"/>
    <cellStyle name="Normal 46 8" xfId="43793"/>
    <cellStyle name="Normal 46 9" xfId="43794"/>
    <cellStyle name="Normal 460" xfId="63038"/>
    <cellStyle name="Normal 461" xfId="63039"/>
    <cellStyle name="Normal 462" xfId="63040"/>
    <cellStyle name="Normal 463" xfId="63041"/>
    <cellStyle name="Normal 464" xfId="63042"/>
    <cellStyle name="Normal 465" xfId="63043"/>
    <cellStyle name="Normal 466" xfId="63044"/>
    <cellStyle name="Normal 467" xfId="63045"/>
    <cellStyle name="Normal 468" xfId="63046"/>
    <cellStyle name="Normal 469" xfId="63047"/>
    <cellStyle name="Normal 47" xfId="43795"/>
    <cellStyle name="Normal 47 2" xfId="43796"/>
    <cellStyle name="Normal 47 2 2" xfId="43797"/>
    <cellStyle name="Normal 47 2 2 2" xfId="43798"/>
    <cellStyle name="Normal 47 2 2 2 2" xfId="43799"/>
    <cellStyle name="Normal 47 2 2 2 2 2" xfId="43800"/>
    <cellStyle name="Normal 47 2 2 2 2 3" xfId="43801"/>
    <cellStyle name="Normal 47 2 2 2 2 4" xfId="43802"/>
    <cellStyle name="Normal 47 2 2 2 3" xfId="43803"/>
    <cellStyle name="Normal 47 2 2 2 4" xfId="43804"/>
    <cellStyle name="Normal 47 2 2 2 5" xfId="43805"/>
    <cellStyle name="Normal 47 2 2 3" xfId="43806"/>
    <cellStyle name="Normal 47 2 2 3 2" xfId="43807"/>
    <cellStyle name="Normal 47 2 2 3 3" xfId="43808"/>
    <cellStyle name="Normal 47 2 2 3 4" xfId="43809"/>
    <cellStyle name="Normal 47 2 2 4" xfId="43810"/>
    <cellStyle name="Normal 47 2 2 5" xfId="43811"/>
    <cellStyle name="Normal 47 2 2 6" xfId="43812"/>
    <cellStyle name="Normal 47 2 3" xfId="43813"/>
    <cellStyle name="Normal 47 2 3 2" xfId="43814"/>
    <cellStyle name="Normal 47 2 3 2 2" xfId="43815"/>
    <cellStyle name="Normal 47 2 3 2 3" xfId="43816"/>
    <cellStyle name="Normal 47 2 3 2 4" xfId="43817"/>
    <cellStyle name="Normal 47 2 3 3" xfId="43818"/>
    <cellStyle name="Normal 47 2 3 4" xfId="43819"/>
    <cellStyle name="Normal 47 2 3 5" xfId="43820"/>
    <cellStyle name="Normal 47 2 3 6" xfId="43821"/>
    <cellStyle name="Normal 47 2 4" xfId="43822"/>
    <cellStyle name="Normal 47 2 4 2" xfId="43823"/>
    <cellStyle name="Normal 47 2 4 3" xfId="43824"/>
    <cellStyle name="Normal 47 2 4 4" xfId="43825"/>
    <cellStyle name="Normal 47 2 5" xfId="43826"/>
    <cellStyle name="Normal 47 2 6" xfId="43827"/>
    <cellStyle name="Normal 47 2 7" xfId="43828"/>
    <cellStyle name="Normal 47 2 8" xfId="43829"/>
    <cellStyle name="Normal 47 3" xfId="43830"/>
    <cellStyle name="Normal 47 3 2" xfId="43831"/>
    <cellStyle name="Normal 47 3 2 2" xfId="43832"/>
    <cellStyle name="Normal 47 3 2 2 2" xfId="43833"/>
    <cellStyle name="Normal 47 3 2 2 3" xfId="43834"/>
    <cellStyle name="Normal 47 3 2 2 4" xfId="43835"/>
    <cellStyle name="Normal 47 3 2 3" xfId="43836"/>
    <cellStyle name="Normal 47 3 2 4" xfId="43837"/>
    <cellStyle name="Normal 47 3 2 5" xfId="43838"/>
    <cellStyle name="Normal 47 3 3" xfId="43839"/>
    <cellStyle name="Normal 47 3 3 2" xfId="43840"/>
    <cellStyle name="Normal 47 3 3 3" xfId="43841"/>
    <cellStyle name="Normal 47 3 3 4" xfId="43842"/>
    <cellStyle name="Normal 47 3 4" xfId="43843"/>
    <cellStyle name="Normal 47 3 5" xfId="43844"/>
    <cellStyle name="Normal 47 3 6" xfId="43845"/>
    <cellStyle name="Normal 47 4" xfId="43846"/>
    <cellStyle name="Normal 47 4 2" xfId="43847"/>
    <cellStyle name="Normal 47 4 2 2" xfId="43848"/>
    <cellStyle name="Normal 47 4 2 3" xfId="43849"/>
    <cellStyle name="Normal 47 4 2 4" xfId="43850"/>
    <cellStyle name="Normal 47 4 3" xfId="43851"/>
    <cellStyle name="Normal 47 4 4" xfId="43852"/>
    <cellStyle name="Normal 47 4 5" xfId="43853"/>
    <cellStyle name="Normal 47 4 6" xfId="43854"/>
    <cellStyle name="Normal 47 5" xfId="43855"/>
    <cellStyle name="Normal 47 5 2" xfId="43856"/>
    <cellStyle name="Normal 47 5 3" xfId="43857"/>
    <cellStyle name="Normal 47 5 4" xfId="43858"/>
    <cellStyle name="Normal 47 6" xfId="43859"/>
    <cellStyle name="Normal 47 7" xfId="43860"/>
    <cellStyle name="Normal 47 8" xfId="43861"/>
    <cellStyle name="Normal 47 9" xfId="43862"/>
    <cellStyle name="Normal 470" xfId="63048"/>
    <cellStyle name="Normal 471" xfId="63049"/>
    <cellStyle name="Normal 472" xfId="63050"/>
    <cellStyle name="Normal 473" xfId="63051"/>
    <cellStyle name="Normal 474" xfId="63052"/>
    <cellStyle name="Normal 475" xfId="63053"/>
    <cellStyle name="Normal 476" xfId="63054"/>
    <cellStyle name="Normal 477" xfId="63055"/>
    <cellStyle name="Normal 478" xfId="63056"/>
    <cellStyle name="Normal 479" xfId="63057"/>
    <cellStyle name="Normal 48" xfId="43863"/>
    <cellStyle name="Normal 48 2" xfId="43864"/>
    <cellStyle name="Normal 48 2 2" xfId="43865"/>
    <cellStyle name="Normal 48 2 2 2" xfId="43866"/>
    <cellStyle name="Normal 48 2 2 2 2" xfId="43867"/>
    <cellStyle name="Normal 48 2 2 2 2 2" xfId="43868"/>
    <cellStyle name="Normal 48 2 2 2 2 3" xfId="43869"/>
    <cellStyle name="Normal 48 2 2 2 2 4" xfId="43870"/>
    <cellStyle name="Normal 48 2 2 2 3" xfId="43871"/>
    <cellStyle name="Normal 48 2 2 2 4" xfId="43872"/>
    <cellStyle name="Normal 48 2 2 2 5" xfId="43873"/>
    <cellStyle name="Normal 48 2 2 3" xfId="43874"/>
    <cellStyle name="Normal 48 2 2 3 2" xfId="43875"/>
    <cellStyle name="Normal 48 2 2 3 3" xfId="43876"/>
    <cellStyle name="Normal 48 2 2 3 4" xfId="43877"/>
    <cellStyle name="Normal 48 2 2 4" xfId="43878"/>
    <cellStyle name="Normal 48 2 2 5" xfId="43879"/>
    <cellStyle name="Normal 48 2 2 6" xfId="43880"/>
    <cellStyle name="Normal 48 2 3" xfId="43881"/>
    <cellStyle name="Normal 48 2 3 2" xfId="43882"/>
    <cellStyle name="Normal 48 2 3 2 2" xfId="43883"/>
    <cellStyle name="Normal 48 2 3 2 3" xfId="43884"/>
    <cellStyle name="Normal 48 2 3 2 4" xfId="43885"/>
    <cellStyle name="Normal 48 2 3 3" xfId="43886"/>
    <cellStyle name="Normal 48 2 3 4" xfId="43887"/>
    <cellStyle name="Normal 48 2 3 5" xfId="43888"/>
    <cellStyle name="Normal 48 2 3 6" xfId="43889"/>
    <cellStyle name="Normal 48 2 4" xfId="43890"/>
    <cellStyle name="Normal 48 2 4 2" xfId="43891"/>
    <cellStyle name="Normal 48 2 4 3" xfId="43892"/>
    <cellStyle name="Normal 48 2 4 4" xfId="43893"/>
    <cellStyle name="Normal 48 2 5" xfId="43894"/>
    <cellStyle name="Normal 48 2 6" xfId="43895"/>
    <cellStyle name="Normal 48 2 7" xfId="43896"/>
    <cellStyle name="Normal 48 2 8" xfId="43897"/>
    <cellStyle name="Normal 48 3" xfId="43898"/>
    <cellStyle name="Normal 48 3 2" xfId="43899"/>
    <cellStyle name="Normal 48 3 2 2" xfId="43900"/>
    <cellStyle name="Normal 48 3 2 2 2" xfId="43901"/>
    <cellStyle name="Normal 48 3 2 2 3" xfId="43902"/>
    <cellStyle name="Normal 48 3 2 2 4" xfId="43903"/>
    <cellStyle name="Normal 48 3 2 3" xfId="43904"/>
    <cellStyle name="Normal 48 3 2 4" xfId="43905"/>
    <cellStyle name="Normal 48 3 2 5" xfId="43906"/>
    <cellStyle name="Normal 48 3 3" xfId="43907"/>
    <cellStyle name="Normal 48 3 3 2" xfId="43908"/>
    <cellStyle name="Normal 48 3 3 3" xfId="43909"/>
    <cellStyle name="Normal 48 3 3 4" xfId="43910"/>
    <cellStyle name="Normal 48 3 4" xfId="43911"/>
    <cellStyle name="Normal 48 3 5" xfId="43912"/>
    <cellStyle name="Normal 48 3 6" xfId="43913"/>
    <cellStyle name="Normal 48 4" xfId="43914"/>
    <cellStyle name="Normal 48 4 2" xfId="43915"/>
    <cellStyle name="Normal 48 4 2 2" xfId="43916"/>
    <cellStyle name="Normal 48 4 2 3" xfId="43917"/>
    <cellStyle name="Normal 48 4 2 4" xfId="43918"/>
    <cellStyle name="Normal 48 4 3" xfId="43919"/>
    <cellStyle name="Normal 48 4 4" xfId="43920"/>
    <cellStyle name="Normal 48 4 5" xfId="43921"/>
    <cellStyle name="Normal 48 4 6" xfId="43922"/>
    <cellStyle name="Normal 48 5" xfId="43923"/>
    <cellStyle name="Normal 48 5 2" xfId="43924"/>
    <cellStyle name="Normal 48 5 3" xfId="43925"/>
    <cellStyle name="Normal 48 5 4" xfId="43926"/>
    <cellStyle name="Normal 48 6" xfId="43927"/>
    <cellStyle name="Normal 48 7" xfId="43928"/>
    <cellStyle name="Normal 48 8" xfId="43929"/>
    <cellStyle name="Normal 48 9" xfId="43930"/>
    <cellStyle name="Normal 480" xfId="63058"/>
    <cellStyle name="Normal 481" xfId="63059"/>
    <cellStyle name="Normal 482" xfId="63060"/>
    <cellStyle name="Normal 483" xfId="63061"/>
    <cellStyle name="Normal 484" xfId="63062"/>
    <cellStyle name="Normal 485" xfId="63063"/>
    <cellStyle name="Normal 486" xfId="63064"/>
    <cellStyle name="Normal 487" xfId="63065"/>
    <cellStyle name="Normal 488" xfId="63066"/>
    <cellStyle name="Normal 489" xfId="63067"/>
    <cellStyle name="Normal 49" xfId="43931"/>
    <cellStyle name="Normal 49 2" xfId="43932"/>
    <cellStyle name="Normal 49 2 2" xfId="43933"/>
    <cellStyle name="Normal 49 2 2 2" xfId="43934"/>
    <cellStyle name="Normal 49 2 2 2 2" xfId="43935"/>
    <cellStyle name="Normal 49 2 2 2 2 2" xfId="43936"/>
    <cellStyle name="Normal 49 2 2 2 2 3" xfId="43937"/>
    <cellStyle name="Normal 49 2 2 2 2 4" xfId="43938"/>
    <cellStyle name="Normal 49 2 2 2 3" xfId="43939"/>
    <cellStyle name="Normal 49 2 2 2 4" xfId="43940"/>
    <cellStyle name="Normal 49 2 2 2 5" xfId="43941"/>
    <cellStyle name="Normal 49 2 2 3" xfId="43942"/>
    <cellStyle name="Normal 49 2 2 3 2" xfId="43943"/>
    <cellStyle name="Normal 49 2 2 3 3" xfId="43944"/>
    <cellStyle name="Normal 49 2 2 3 4" xfId="43945"/>
    <cellStyle name="Normal 49 2 2 4" xfId="43946"/>
    <cellStyle name="Normal 49 2 2 5" xfId="43947"/>
    <cellStyle name="Normal 49 2 2 6" xfId="43948"/>
    <cellStyle name="Normal 49 2 3" xfId="43949"/>
    <cellStyle name="Normal 49 2 3 2" xfId="43950"/>
    <cellStyle name="Normal 49 2 3 2 2" xfId="43951"/>
    <cellStyle name="Normal 49 2 3 2 3" xfId="43952"/>
    <cellStyle name="Normal 49 2 3 2 4" xfId="43953"/>
    <cellStyle name="Normal 49 2 3 3" xfId="43954"/>
    <cellStyle name="Normal 49 2 3 4" xfId="43955"/>
    <cellStyle name="Normal 49 2 3 5" xfId="43956"/>
    <cellStyle name="Normal 49 2 3 6" xfId="43957"/>
    <cellStyle name="Normal 49 2 4" xfId="43958"/>
    <cellStyle name="Normal 49 2 4 2" xfId="43959"/>
    <cellStyle name="Normal 49 2 4 3" xfId="43960"/>
    <cellStyle name="Normal 49 2 4 4" xfId="43961"/>
    <cellStyle name="Normal 49 2 5" xfId="43962"/>
    <cellStyle name="Normal 49 2 6" xfId="43963"/>
    <cellStyle name="Normal 49 2 7" xfId="43964"/>
    <cellStyle name="Normal 49 2 8" xfId="43965"/>
    <cellStyle name="Normal 49 3" xfId="43966"/>
    <cellStyle name="Normal 49 3 2" xfId="43967"/>
    <cellStyle name="Normal 49 3 2 2" xfId="43968"/>
    <cellStyle name="Normal 49 3 2 2 2" xfId="43969"/>
    <cellStyle name="Normal 49 3 2 2 3" xfId="43970"/>
    <cellStyle name="Normal 49 3 2 2 4" xfId="43971"/>
    <cellStyle name="Normal 49 3 2 3" xfId="43972"/>
    <cellStyle name="Normal 49 3 2 4" xfId="43973"/>
    <cellStyle name="Normal 49 3 2 5" xfId="43974"/>
    <cellStyle name="Normal 49 3 3" xfId="43975"/>
    <cellStyle name="Normal 49 3 3 2" xfId="43976"/>
    <cellStyle name="Normal 49 3 3 3" xfId="43977"/>
    <cellStyle name="Normal 49 3 3 4" xfId="43978"/>
    <cellStyle name="Normal 49 3 4" xfId="43979"/>
    <cellStyle name="Normal 49 3 5" xfId="43980"/>
    <cellStyle name="Normal 49 3 6" xfId="43981"/>
    <cellStyle name="Normal 49 4" xfId="43982"/>
    <cellStyle name="Normal 49 4 2" xfId="43983"/>
    <cellStyle name="Normal 49 4 2 2" xfId="43984"/>
    <cellStyle name="Normal 49 4 2 3" xfId="43985"/>
    <cellStyle name="Normal 49 4 2 4" xfId="43986"/>
    <cellStyle name="Normal 49 4 3" xfId="43987"/>
    <cellStyle name="Normal 49 4 4" xfId="43988"/>
    <cellStyle name="Normal 49 4 5" xfId="43989"/>
    <cellStyle name="Normal 49 4 6" xfId="43990"/>
    <cellStyle name="Normal 49 5" xfId="43991"/>
    <cellStyle name="Normal 49 5 2" xfId="43992"/>
    <cellStyle name="Normal 49 5 3" xfId="43993"/>
    <cellStyle name="Normal 49 5 4" xfId="43994"/>
    <cellStyle name="Normal 49 6" xfId="43995"/>
    <cellStyle name="Normal 49 7" xfId="43996"/>
    <cellStyle name="Normal 49 8" xfId="43997"/>
    <cellStyle name="Normal 49 9" xfId="43998"/>
    <cellStyle name="Normal 490" xfId="63068"/>
    <cellStyle name="Normal 491" xfId="63069"/>
    <cellStyle name="Normal 492" xfId="63070"/>
    <cellStyle name="Normal 493" xfId="63071"/>
    <cellStyle name="Normal 494" xfId="63072"/>
    <cellStyle name="Normal 495" xfId="63073"/>
    <cellStyle name="Normal 496" xfId="63074"/>
    <cellStyle name="Normal 497" xfId="63075"/>
    <cellStyle name="Normal 498" xfId="63076"/>
    <cellStyle name="Normal 499" xfId="63077"/>
    <cellStyle name="Normal 5" xfId="43999"/>
    <cellStyle name="Normal 5 10" xfId="44000"/>
    <cellStyle name="Normal 5 11" xfId="44001"/>
    <cellStyle name="Normal 5 12" xfId="44002"/>
    <cellStyle name="Normal 5 13" xfId="44003"/>
    <cellStyle name="Normal 5 14" xfId="44004"/>
    <cellStyle name="Normal 5 15" xfId="44005"/>
    <cellStyle name="Normal 5 16" xfId="44006"/>
    <cellStyle name="Normal 5 17" xfId="44007"/>
    <cellStyle name="Normal 5 18" xfId="44008"/>
    <cellStyle name="Normal 5 19" xfId="44009"/>
    <cellStyle name="Normal 5 2" xfId="44010"/>
    <cellStyle name="Normal 5 2 2" xfId="44011"/>
    <cellStyle name="Normal 5 2 2 10" xfId="44012"/>
    <cellStyle name="Normal 5 2 2 11" xfId="44013"/>
    <cellStyle name="Normal 5 2 2 12" xfId="44014"/>
    <cellStyle name="Normal 5 2 2 2" xfId="44015"/>
    <cellStyle name="Normal 5 2 2 2 2" xfId="44016"/>
    <cellStyle name="Normal 5 2 2 2 2 2" xfId="44017"/>
    <cellStyle name="Normal 5 2 2 2 2 2 2" xfId="44018"/>
    <cellStyle name="Normal 5 2 2 2 2 2 2 2" xfId="44019"/>
    <cellStyle name="Normal 5 2 2 2 2 2 2 2 2" xfId="44020"/>
    <cellStyle name="Normal 5 2 2 2 2 2 2 2 3" xfId="44021"/>
    <cellStyle name="Normal 5 2 2 2 2 2 2 2 4" xfId="44022"/>
    <cellStyle name="Normal 5 2 2 2 2 2 2 3" xfId="44023"/>
    <cellStyle name="Normal 5 2 2 2 2 2 2 4" xfId="44024"/>
    <cellStyle name="Normal 5 2 2 2 2 2 2 5" xfId="44025"/>
    <cellStyle name="Normal 5 2 2 2 2 2 3" xfId="44026"/>
    <cellStyle name="Normal 5 2 2 2 2 2 3 2" xfId="44027"/>
    <cellStyle name="Normal 5 2 2 2 2 2 3 3" xfId="44028"/>
    <cellStyle name="Normal 5 2 2 2 2 2 3 4" xfId="44029"/>
    <cellStyle name="Normal 5 2 2 2 2 2 4" xfId="44030"/>
    <cellStyle name="Normal 5 2 2 2 2 2 5" xfId="44031"/>
    <cellStyle name="Normal 5 2 2 2 2 2 6" xfId="44032"/>
    <cellStyle name="Normal 5 2 2 2 2 3" xfId="44033"/>
    <cellStyle name="Normal 5 2 2 2 2 3 2" xfId="44034"/>
    <cellStyle name="Normal 5 2 2 2 2 3 2 2" xfId="44035"/>
    <cellStyle name="Normal 5 2 2 2 2 3 2 3" xfId="44036"/>
    <cellStyle name="Normal 5 2 2 2 2 3 2 4" xfId="44037"/>
    <cellStyle name="Normal 5 2 2 2 2 3 3" xfId="44038"/>
    <cellStyle name="Normal 5 2 2 2 2 3 4" xfId="44039"/>
    <cellStyle name="Normal 5 2 2 2 2 3 5" xfId="44040"/>
    <cellStyle name="Normal 5 2 2 2 2 3 6" xfId="44041"/>
    <cellStyle name="Normal 5 2 2 2 2 4" xfId="44042"/>
    <cellStyle name="Normal 5 2 2 2 2 4 2" xfId="44043"/>
    <cellStyle name="Normal 5 2 2 2 2 4 3" xfId="44044"/>
    <cellStyle name="Normal 5 2 2 2 2 4 4" xfId="44045"/>
    <cellStyle name="Normal 5 2 2 2 2 5" xfId="44046"/>
    <cellStyle name="Normal 5 2 2 2 2 6" xfId="44047"/>
    <cellStyle name="Normal 5 2 2 2 2 7" xfId="44048"/>
    <cellStyle name="Normal 5 2 2 2 2 8" xfId="44049"/>
    <cellStyle name="Normal 5 2 2 2 3" xfId="44050"/>
    <cellStyle name="Normal 5 2 2 2 3 2" xfId="44051"/>
    <cellStyle name="Normal 5 2 2 2 3 2 2" xfId="44052"/>
    <cellStyle name="Normal 5 2 2 2 3 2 2 2" xfId="44053"/>
    <cellStyle name="Normal 5 2 2 2 3 2 2 3" xfId="44054"/>
    <cellStyle name="Normal 5 2 2 2 3 2 2 4" xfId="44055"/>
    <cellStyle name="Normal 5 2 2 2 3 2 3" xfId="44056"/>
    <cellStyle name="Normal 5 2 2 2 3 2 4" xfId="44057"/>
    <cellStyle name="Normal 5 2 2 2 3 2 5" xfId="44058"/>
    <cellStyle name="Normal 5 2 2 2 3 3" xfId="44059"/>
    <cellStyle name="Normal 5 2 2 2 3 3 2" xfId="44060"/>
    <cellStyle name="Normal 5 2 2 2 3 3 3" xfId="44061"/>
    <cellStyle name="Normal 5 2 2 2 3 3 4" xfId="44062"/>
    <cellStyle name="Normal 5 2 2 2 3 4" xfId="44063"/>
    <cellStyle name="Normal 5 2 2 2 3 5" xfId="44064"/>
    <cellStyle name="Normal 5 2 2 2 3 6" xfId="44065"/>
    <cellStyle name="Normal 5 2 2 2 4" xfId="44066"/>
    <cellStyle name="Normal 5 2 2 2 4 2" xfId="44067"/>
    <cellStyle name="Normal 5 2 2 2 4 2 2" xfId="44068"/>
    <cellStyle name="Normal 5 2 2 2 4 2 3" xfId="44069"/>
    <cellStyle name="Normal 5 2 2 2 4 2 4" xfId="44070"/>
    <cellStyle name="Normal 5 2 2 2 4 3" xfId="44071"/>
    <cellStyle name="Normal 5 2 2 2 4 4" xfId="44072"/>
    <cellStyle name="Normal 5 2 2 2 4 5" xfId="44073"/>
    <cellStyle name="Normal 5 2 2 2 4 6" xfId="44074"/>
    <cellStyle name="Normal 5 2 2 2 5" xfId="44075"/>
    <cellStyle name="Normal 5 2 2 2 5 2" xfId="44076"/>
    <cellStyle name="Normal 5 2 2 2 5 3" xfId="44077"/>
    <cellStyle name="Normal 5 2 2 2 5 4" xfId="44078"/>
    <cellStyle name="Normal 5 2 2 2 6" xfId="44079"/>
    <cellStyle name="Normal 5 2 2 2 7" xfId="44080"/>
    <cellStyle name="Normal 5 2 2 2 8" xfId="44081"/>
    <cellStyle name="Normal 5 2 2 2 9" xfId="44082"/>
    <cellStyle name="Normal 5 2 2 3" xfId="44083"/>
    <cellStyle name="Normal 5 2 2 3 2" xfId="44084"/>
    <cellStyle name="Normal 5 2 2 3 2 2" xfId="44085"/>
    <cellStyle name="Normal 5 2 2 3 2 2 2" xfId="44086"/>
    <cellStyle name="Normal 5 2 2 3 2 2 2 2" xfId="44087"/>
    <cellStyle name="Normal 5 2 2 3 2 2 2 2 2" xfId="44088"/>
    <cellStyle name="Normal 5 2 2 3 2 2 2 2 3" xfId="44089"/>
    <cellStyle name="Normal 5 2 2 3 2 2 2 2 4" xfId="44090"/>
    <cellStyle name="Normal 5 2 2 3 2 2 2 3" xfId="44091"/>
    <cellStyle name="Normal 5 2 2 3 2 2 2 4" xfId="44092"/>
    <cellStyle name="Normal 5 2 2 3 2 2 2 5" xfId="44093"/>
    <cellStyle name="Normal 5 2 2 3 2 2 3" xfId="44094"/>
    <cellStyle name="Normal 5 2 2 3 2 2 3 2" xfId="44095"/>
    <cellStyle name="Normal 5 2 2 3 2 2 3 3" xfId="44096"/>
    <cellStyle name="Normal 5 2 2 3 2 2 3 4" xfId="44097"/>
    <cellStyle name="Normal 5 2 2 3 2 2 4" xfId="44098"/>
    <cellStyle name="Normal 5 2 2 3 2 2 5" xfId="44099"/>
    <cellStyle name="Normal 5 2 2 3 2 2 6" xfId="44100"/>
    <cellStyle name="Normal 5 2 2 3 2 3" xfId="44101"/>
    <cellStyle name="Normal 5 2 2 3 2 3 2" xfId="44102"/>
    <cellStyle name="Normal 5 2 2 3 2 3 2 2" xfId="44103"/>
    <cellStyle name="Normal 5 2 2 3 2 3 2 3" xfId="44104"/>
    <cellStyle name="Normal 5 2 2 3 2 3 2 4" xfId="44105"/>
    <cellStyle name="Normal 5 2 2 3 2 3 3" xfId="44106"/>
    <cellStyle name="Normal 5 2 2 3 2 3 4" xfId="44107"/>
    <cellStyle name="Normal 5 2 2 3 2 3 5" xfId="44108"/>
    <cellStyle name="Normal 5 2 2 3 2 3 6" xfId="44109"/>
    <cellStyle name="Normal 5 2 2 3 2 4" xfId="44110"/>
    <cellStyle name="Normal 5 2 2 3 2 4 2" xfId="44111"/>
    <cellStyle name="Normal 5 2 2 3 2 4 3" xfId="44112"/>
    <cellStyle name="Normal 5 2 2 3 2 4 4" xfId="44113"/>
    <cellStyle name="Normal 5 2 2 3 2 5" xfId="44114"/>
    <cellStyle name="Normal 5 2 2 3 2 6" xfId="44115"/>
    <cellStyle name="Normal 5 2 2 3 2 7" xfId="44116"/>
    <cellStyle name="Normal 5 2 2 3 2 8" xfId="44117"/>
    <cellStyle name="Normal 5 2 2 3 3" xfId="44118"/>
    <cellStyle name="Normal 5 2 2 3 3 2" xfId="44119"/>
    <cellStyle name="Normal 5 2 2 3 3 2 2" xfId="44120"/>
    <cellStyle name="Normal 5 2 2 3 3 2 2 2" xfId="44121"/>
    <cellStyle name="Normal 5 2 2 3 3 2 2 3" xfId="44122"/>
    <cellStyle name="Normal 5 2 2 3 3 2 2 4" xfId="44123"/>
    <cellStyle name="Normal 5 2 2 3 3 2 3" xfId="44124"/>
    <cellStyle name="Normal 5 2 2 3 3 2 4" xfId="44125"/>
    <cellStyle name="Normal 5 2 2 3 3 2 5" xfId="44126"/>
    <cellStyle name="Normal 5 2 2 3 3 3" xfId="44127"/>
    <cellStyle name="Normal 5 2 2 3 3 3 2" xfId="44128"/>
    <cellStyle name="Normal 5 2 2 3 3 3 3" xfId="44129"/>
    <cellStyle name="Normal 5 2 2 3 3 3 4" xfId="44130"/>
    <cellStyle name="Normal 5 2 2 3 3 4" xfId="44131"/>
    <cellStyle name="Normal 5 2 2 3 3 5" xfId="44132"/>
    <cellStyle name="Normal 5 2 2 3 3 6" xfId="44133"/>
    <cellStyle name="Normal 5 2 2 3 4" xfId="44134"/>
    <cellStyle name="Normal 5 2 2 3 4 2" xfId="44135"/>
    <cellStyle name="Normal 5 2 2 3 4 2 2" xfId="44136"/>
    <cellStyle name="Normal 5 2 2 3 4 2 3" xfId="44137"/>
    <cellStyle name="Normal 5 2 2 3 4 2 4" xfId="44138"/>
    <cellStyle name="Normal 5 2 2 3 4 3" xfId="44139"/>
    <cellStyle name="Normal 5 2 2 3 4 4" xfId="44140"/>
    <cellStyle name="Normal 5 2 2 3 4 5" xfId="44141"/>
    <cellStyle name="Normal 5 2 2 3 4 6" xfId="44142"/>
    <cellStyle name="Normal 5 2 2 3 5" xfId="44143"/>
    <cellStyle name="Normal 5 2 2 3 5 2" xfId="44144"/>
    <cellStyle name="Normal 5 2 2 3 5 3" xfId="44145"/>
    <cellStyle name="Normal 5 2 2 3 5 4" xfId="44146"/>
    <cellStyle name="Normal 5 2 2 3 6" xfId="44147"/>
    <cellStyle name="Normal 5 2 2 3 7" xfId="44148"/>
    <cellStyle name="Normal 5 2 2 3 8" xfId="44149"/>
    <cellStyle name="Normal 5 2 2 3 9" xfId="44150"/>
    <cellStyle name="Normal 5 2 2 4" xfId="44151"/>
    <cellStyle name="Normal 5 2 2 4 2" xfId="44152"/>
    <cellStyle name="Normal 5 2 2 4 2 2" xfId="44153"/>
    <cellStyle name="Normal 5 2 2 4 2 2 2" xfId="44154"/>
    <cellStyle name="Normal 5 2 2 4 2 2 2 2" xfId="44155"/>
    <cellStyle name="Normal 5 2 2 4 2 2 2 3" xfId="44156"/>
    <cellStyle name="Normal 5 2 2 4 2 2 2 4" xfId="44157"/>
    <cellStyle name="Normal 5 2 2 4 2 2 3" xfId="44158"/>
    <cellStyle name="Normal 5 2 2 4 2 2 4" xfId="44159"/>
    <cellStyle name="Normal 5 2 2 4 2 2 5" xfId="44160"/>
    <cellStyle name="Normal 5 2 2 4 2 3" xfId="44161"/>
    <cellStyle name="Normal 5 2 2 4 2 3 2" xfId="44162"/>
    <cellStyle name="Normal 5 2 2 4 2 3 3" xfId="44163"/>
    <cellStyle name="Normal 5 2 2 4 2 3 4" xfId="44164"/>
    <cellStyle name="Normal 5 2 2 4 2 4" xfId="44165"/>
    <cellStyle name="Normal 5 2 2 4 2 5" xfId="44166"/>
    <cellStyle name="Normal 5 2 2 4 2 6" xfId="44167"/>
    <cellStyle name="Normal 5 2 2 4 3" xfId="44168"/>
    <cellStyle name="Normal 5 2 2 4 3 2" xfId="44169"/>
    <cellStyle name="Normal 5 2 2 4 3 2 2" xfId="44170"/>
    <cellStyle name="Normal 5 2 2 4 3 2 3" xfId="44171"/>
    <cellStyle name="Normal 5 2 2 4 3 2 4" xfId="44172"/>
    <cellStyle name="Normal 5 2 2 4 3 3" xfId="44173"/>
    <cellStyle name="Normal 5 2 2 4 3 4" xfId="44174"/>
    <cellStyle name="Normal 5 2 2 4 3 5" xfId="44175"/>
    <cellStyle name="Normal 5 2 2 4 3 6" xfId="44176"/>
    <cellStyle name="Normal 5 2 2 4 4" xfId="44177"/>
    <cellStyle name="Normal 5 2 2 4 4 2" xfId="44178"/>
    <cellStyle name="Normal 5 2 2 4 4 3" xfId="44179"/>
    <cellStyle name="Normal 5 2 2 4 4 4" xfId="44180"/>
    <cellStyle name="Normal 5 2 2 4 5" xfId="44181"/>
    <cellStyle name="Normal 5 2 2 4 6" xfId="44182"/>
    <cellStyle name="Normal 5 2 2 4 7" xfId="44183"/>
    <cellStyle name="Normal 5 2 2 4 8" xfId="44184"/>
    <cellStyle name="Normal 5 2 2 5" xfId="44185"/>
    <cellStyle name="Normal 5 2 2 5 2" xfId="44186"/>
    <cellStyle name="Normal 5 2 2 5 2 2" xfId="44187"/>
    <cellStyle name="Normal 5 2 2 5 2 2 2" xfId="44188"/>
    <cellStyle name="Normal 5 2 2 5 2 2 3" xfId="44189"/>
    <cellStyle name="Normal 5 2 2 5 2 2 4" xfId="44190"/>
    <cellStyle name="Normal 5 2 2 5 2 3" xfId="44191"/>
    <cellStyle name="Normal 5 2 2 5 2 4" xfId="44192"/>
    <cellStyle name="Normal 5 2 2 5 2 5" xfId="44193"/>
    <cellStyle name="Normal 5 2 2 5 2 6" xfId="44194"/>
    <cellStyle name="Normal 5 2 2 5 3" xfId="44195"/>
    <cellStyle name="Normal 5 2 2 5 3 2" xfId="44196"/>
    <cellStyle name="Normal 5 2 2 5 3 3" xfId="44197"/>
    <cellStyle name="Normal 5 2 2 5 3 4" xfId="44198"/>
    <cellStyle name="Normal 5 2 2 5 4" xfId="44199"/>
    <cellStyle name="Normal 5 2 2 5 5" xfId="44200"/>
    <cellStyle name="Normal 5 2 2 5 6" xfId="44201"/>
    <cellStyle name="Normal 5 2 2 5 7" xfId="44202"/>
    <cellStyle name="Normal 5 2 2 6" xfId="44203"/>
    <cellStyle name="Normal 5 2 2 6 2" xfId="44204"/>
    <cellStyle name="Normal 5 2 2 6 2 2" xfId="44205"/>
    <cellStyle name="Normal 5 2 2 6 2 2 2" xfId="44206"/>
    <cellStyle name="Normal 5 2 2 6 2 2 3" xfId="44207"/>
    <cellStyle name="Normal 5 2 2 6 2 2 4" xfId="44208"/>
    <cellStyle name="Normal 5 2 2 6 2 3" xfId="44209"/>
    <cellStyle name="Normal 5 2 2 6 2 4" xfId="44210"/>
    <cellStyle name="Normal 5 2 2 6 2 5" xfId="44211"/>
    <cellStyle name="Normal 5 2 2 6 3" xfId="44212"/>
    <cellStyle name="Normal 5 2 2 6 3 2" xfId="44213"/>
    <cellStyle name="Normal 5 2 2 6 3 3" xfId="44214"/>
    <cellStyle name="Normal 5 2 2 6 3 4" xfId="44215"/>
    <cellStyle name="Normal 5 2 2 6 4" xfId="44216"/>
    <cellStyle name="Normal 5 2 2 6 5" xfId="44217"/>
    <cellStyle name="Normal 5 2 2 6 6" xfId="44218"/>
    <cellStyle name="Normal 5 2 2 7" xfId="44219"/>
    <cellStyle name="Normal 5 2 2 7 2" xfId="44220"/>
    <cellStyle name="Normal 5 2 2 7 2 2" xfId="44221"/>
    <cellStyle name="Normal 5 2 2 7 2 3" xfId="44222"/>
    <cellStyle name="Normal 5 2 2 7 2 4" xfId="44223"/>
    <cellStyle name="Normal 5 2 2 7 3" xfId="44224"/>
    <cellStyle name="Normal 5 2 2 7 4" xfId="44225"/>
    <cellStyle name="Normal 5 2 2 7 5" xfId="44226"/>
    <cellStyle name="Normal 5 2 2 7 6" xfId="44227"/>
    <cellStyle name="Normal 5 2 2 8" xfId="44228"/>
    <cellStyle name="Normal 5 2 2 8 2" xfId="44229"/>
    <cellStyle name="Normal 5 2 2 8 3" xfId="44230"/>
    <cellStyle name="Normal 5 2 2 8 4" xfId="44231"/>
    <cellStyle name="Normal 5 2 2 9" xfId="44232"/>
    <cellStyle name="Normal 5 2 3" xfId="44233"/>
    <cellStyle name="Normal 5 2 3 10" xfId="44234"/>
    <cellStyle name="Normal 5 2 3 2" xfId="44235"/>
    <cellStyle name="Normal 5 2 3 2 2" xfId="44236"/>
    <cellStyle name="Normal 5 2 3 2 2 2" xfId="44237"/>
    <cellStyle name="Normal 5 2 3 2 2 2 2" xfId="44238"/>
    <cellStyle name="Normal 5 2 3 2 2 2 2 2" xfId="44239"/>
    <cellStyle name="Normal 5 2 3 2 2 2 2 2 2" xfId="44240"/>
    <cellStyle name="Normal 5 2 3 2 2 2 2 2 3" xfId="44241"/>
    <cellStyle name="Normal 5 2 3 2 2 2 2 2 4" xfId="44242"/>
    <cellStyle name="Normal 5 2 3 2 2 2 2 3" xfId="44243"/>
    <cellStyle name="Normal 5 2 3 2 2 2 2 4" xfId="44244"/>
    <cellStyle name="Normal 5 2 3 2 2 2 2 5" xfId="44245"/>
    <cellStyle name="Normal 5 2 3 2 2 2 3" xfId="44246"/>
    <cellStyle name="Normal 5 2 3 2 2 2 3 2" xfId="44247"/>
    <cellStyle name="Normal 5 2 3 2 2 2 3 3" xfId="44248"/>
    <cellStyle name="Normal 5 2 3 2 2 2 3 4" xfId="44249"/>
    <cellStyle name="Normal 5 2 3 2 2 2 4" xfId="44250"/>
    <cellStyle name="Normal 5 2 3 2 2 2 5" xfId="44251"/>
    <cellStyle name="Normal 5 2 3 2 2 2 6" xfId="44252"/>
    <cellStyle name="Normal 5 2 3 2 2 3" xfId="44253"/>
    <cellStyle name="Normal 5 2 3 2 2 3 2" xfId="44254"/>
    <cellStyle name="Normal 5 2 3 2 2 3 2 2" xfId="44255"/>
    <cellStyle name="Normal 5 2 3 2 2 3 2 3" xfId="44256"/>
    <cellStyle name="Normal 5 2 3 2 2 3 2 4" xfId="44257"/>
    <cellStyle name="Normal 5 2 3 2 2 3 3" xfId="44258"/>
    <cellStyle name="Normal 5 2 3 2 2 3 4" xfId="44259"/>
    <cellStyle name="Normal 5 2 3 2 2 3 5" xfId="44260"/>
    <cellStyle name="Normal 5 2 3 2 2 3 6" xfId="44261"/>
    <cellStyle name="Normal 5 2 3 2 2 4" xfId="44262"/>
    <cellStyle name="Normal 5 2 3 2 2 4 2" xfId="44263"/>
    <cellStyle name="Normal 5 2 3 2 2 4 3" xfId="44264"/>
    <cellStyle name="Normal 5 2 3 2 2 4 4" xfId="44265"/>
    <cellStyle name="Normal 5 2 3 2 2 5" xfId="44266"/>
    <cellStyle name="Normal 5 2 3 2 2 6" xfId="44267"/>
    <cellStyle name="Normal 5 2 3 2 2 7" xfId="44268"/>
    <cellStyle name="Normal 5 2 3 2 2 8" xfId="44269"/>
    <cellStyle name="Normal 5 2 3 2 3" xfId="44270"/>
    <cellStyle name="Normal 5 2 3 2 3 2" xfId="44271"/>
    <cellStyle name="Normal 5 2 3 2 3 2 2" xfId="44272"/>
    <cellStyle name="Normal 5 2 3 2 3 2 2 2" xfId="44273"/>
    <cellStyle name="Normal 5 2 3 2 3 2 2 3" xfId="44274"/>
    <cellStyle name="Normal 5 2 3 2 3 2 2 4" xfId="44275"/>
    <cellStyle name="Normal 5 2 3 2 3 2 3" xfId="44276"/>
    <cellStyle name="Normal 5 2 3 2 3 2 4" xfId="44277"/>
    <cellStyle name="Normal 5 2 3 2 3 2 5" xfId="44278"/>
    <cellStyle name="Normal 5 2 3 2 3 3" xfId="44279"/>
    <cellStyle name="Normal 5 2 3 2 3 3 2" xfId="44280"/>
    <cellStyle name="Normal 5 2 3 2 3 3 3" xfId="44281"/>
    <cellStyle name="Normal 5 2 3 2 3 3 4" xfId="44282"/>
    <cellStyle name="Normal 5 2 3 2 3 4" xfId="44283"/>
    <cellStyle name="Normal 5 2 3 2 3 5" xfId="44284"/>
    <cellStyle name="Normal 5 2 3 2 3 6" xfId="44285"/>
    <cellStyle name="Normal 5 2 3 2 4" xfId="44286"/>
    <cellStyle name="Normal 5 2 3 2 4 2" xfId="44287"/>
    <cellStyle name="Normal 5 2 3 2 4 2 2" xfId="44288"/>
    <cellStyle name="Normal 5 2 3 2 4 2 3" xfId="44289"/>
    <cellStyle name="Normal 5 2 3 2 4 2 4" xfId="44290"/>
    <cellStyle name="Normal 5 2 3 2 4 3" xfId="44291"/>
    <cellStyle name="Normal 5 2 3 2 4 4" xfId="44292"/>
    <cellStyle name="Normal 5 2 3 2 4 5" xfId="44293"/>
    <cellStyle name="Normal 5 2 3 2 4 6" xfId="44294"/>
    <cellStyle name="Normal 5 2 3 2 5" xfId="44295"/>
    <cellStyle name="Normal 5 2 3 2 5 2" xfId="44296"/>
    <cellStyle name="Normal 5 2 3 2 5 3" xfId="44297"/>
    <cellStyle name="Normal 5 2 3 2 5 4" xfId="44298"/>
    <cellStyle name="Normal 5 2 3 2 6" xfId="44299"/>
    <cellStyle name="Normal 5 2 3 2 7" xfId="44300"/>
    <cellStyle name="Normal 5 2 3 2 8" xfId="44301"/>
    <cellStyle name="Normal 5 2 3 2 9" xfId="44302"/>
    <cellStyle name="Normal 5 2 3 3" xfId="44303"/>
    <cellStyle name="Normal 5 2 3 3 2" xfId="44304"/>
    <cellStyle name="Normal 5 2 3 3 2 2" xfId="44305"/>
    <cellStyle name="Normal 5 2 3 3 2 2 2" xfId="44306"/>
    <cellStyle name="Normal 5 2 3 3 2 2 2 2" xfId="44307"/>
    <cellStyle name="Normal 5 2 3 3 2 2 2 3" xfId="44308"/>
    <cellStyle name="Normal 5 2 3 3 2 2 2 4" xfId="44309"/>
    <cellStyle name="Normal 5 2 3 3 2 2 3" xfId="44310"/>
    <cellStyle name="Normal 5 2 3 3 2 2 4" xfId="44311"/>
    <cellStyle name="Normal 5 2 3 3 2 2 5" xfId="44312"/>
    <cellStyle name="Normal 5 2 3 3 2 3" xfId="44313"/>
    <cellStyle name="Normal 5 2 3 3 2 3 2" xfId="44314"/>
    <cellStyle name="Normal 5 2 3 3 2 3 3" xfId="44315"/>
    <cellStyle name="Normal 5 2 3 3 2 3 4" xfId="44316"/>
    <cellStyle name="Normal 5 2 3 3 2 4" xfId="44317"/>
    <cellStyle name="Normal 5 2 3 3 2 5" xfId="44318"/>
    <cellStyle name="Normal 5 2 3 3 2 6" xfId="44319"/>
    <cellStyle name="Normal 5 2 3 3 3" xfId="44320"/>
    <cellStyle name="Normal 5 2 3 3 3 2" xfId="44321"/>
    <cellStyle name="Normal 5 2 3 3 3 2 2" xfId="44322"/>
    <cellStyle name="Normal 5 2 3 3 3 2 3" xfId="44323"/>
    <cellStyle name="Normal 5 2 3 3 3 2 4" xfId="44324"/>
    <cellStyle name="Normal 5 2 3 3 3 3" xfId="44325"/>
    <cellStyle name="Normal 5 2 3 3 3 4" xfId="44326"/>
    <cellStyle name="Normal 5 2 3 3 3 5" xfId="44327"/>
    <cellStyle name="Normal 5 2 3 3 3 6" xfId="44328"/>
    <cellStyle name="Normal 5 2 3 3 4" xfId="44329"/>
    <cellStyle name="Normal 5 2 3 3 4 2" xfId="44330"/>
    <cellStyle name="Normal 5 2 3 3 4 3" xfId="44331"/>
    <cellStyle name="Normal 5 2 3 3 4 4" xfId="44332"/>
    <cellStyle name="Normal 5 2 3 3 5" xfId="44333"/>
    <cellStyle name="Normal 5 2 3 3 6" xfId="44334"/>
    <cellStyle name="Normal 5 2 3 3 7" xfId="44335"/>
    <cellStyle name="Normal 5 2 3 3 8" xfId="44336"/>
    <cellStyle name="Normal 5 2 3 4" xfId="44337"/>
    <cellStyle name="Normal 5 2 3 4 2" xfId="44338"/>
    <cellStyle name="Normal 5 2 3 4 2 2" xfId="44339"/>
    <cellStyle name="Normal 5 2 3 4 2 2 2" xfId="44340"/>
    <cellStyle name="Normal 5 2 3 4 2 2 3" xfId="44341"/>
    <cellStyle name="Normal 5 2 3 4 2 2 4" xfId="44342"/>
    <cellStyle name="Normal 5 2 3 4 2 3" xfId="44343"/>
    <cellStyle name="Normal 5 2 3 4 2 4" xfId="44344"/>
    <cellStyle name="Normal 5 2 3 4 2 5" xfId="44345"/>
    <cellStyle name="Normal 5 2 3 4 3" xfId="44346"/>
    <cellStyle name="Normal 5 2 3 4 3 2" xfId="44347"/>
    <cellStyle name="Normal 5 2 3 4 3 3" xfId="44348"/>
    <cellStyle name="Normal 5 2 3 4 3 4" xfId="44349"/>
    <cellStyle name="Normal 5 2 3 4 4" xfId="44350"/>
    <cellStyle name="Normal 5 2 3 4 5" xfId="44351"/>
    <cellStyle name="Normal 5 2 3 4 6" xfId="44352"/>
    <cellStyle name="Normal 5 2 3 5" xfId="44353"/>
    <cellStyle name="Normal 5 2 3 5 2" xfId="44354"/>
    <cellStyle name="Normal 5 2 3 5 2 2" xfId="44355"/>
    <cellStyle name="Normal 5 2 3 5 2 3" xfId="44356"/>
    <cellStyle name="Normal 5 2 3 5 2 4" xfId="44357"/>
    <cellStyle name="Normal 5 2 3 5 3" xfId="44358"/>
    <cellStyle name="Normal 5 2 3 5 4" xfId="44359"/>
    <cellStyle name="Normal 5 2 3 5 5" xfId="44360"/>
    <cellStyle name="Normal 5 2 3 5 6" xfId="44361"/>
    <cellStyle name="Normal 5 2 3 6" xfId="44362"/>
    <cellStyle name="Normal 5 2 3 6 2" xfId="44363"/>
    <cellStyle name="Normal 5 2 3 6 3" xfId="44364"/>
    <cellStyle name="Normal 5 2 3 6 4" xfId="44365"/>
    <cellStyle name="Normal 5 2 3 7" xfId="44366"/>
    <cellStyle name="Normal 5 2 3 8" xfId="44367"/>
    <cellStyle name="Normal 5 2 3 9" xfId="44368"/>
    <cellStyle name="Normal 5 2 4" xfId="44369"/>
    <cellStyle name="Normal 5 2 4 2" xfId="44370"/>
    <cellStyle name="Normal 5 2 4 2 2" xfId="44371"/>
    <cellStyle name="Normal 5 2 4 2 2 2" xfId="44372"/>
    <cellStyle name="Normal 5 2 4 2 2 2 2" xfId="44373"/>
    <cellStyle name="Normal 5 2 4 2 2 2 2 2" xfId="44374"/>
    <cellStyle name="Normal 5 2 4 2 2 2 2 3" xfId="44375"/>
    <cellStyle name="Normal 5 2 4 2 2 2 2 4" xfId="44376"/>
    <cellStyle name="Normal 5 2 4 2 2 2 3" xfId="44377"/>
    <cellStyle name="Normal 5 2 4 2 2 2 4" xfId="44378"/>
    <cellStyle name="Normal 5 2 4 2 2 2 5" xfId="44379"/>
    <cellStyle name="Normal 5 2 4 2 2 3" xfId="44380"/>
    <cellStyle name="Normal 5 2 4 2 2 3 2" xfId="44381"/>
    <cellStyle name="Normal 5 2 4 2 2 3 3" xfId="44382"/>
    <cellStyle name="Normal 5 2 4 2 2 3 4" xfId="44383"/>
    <cellStyle name="Normal 5 2 4 2 2 4" xfId="44384"/>
    <cellStyle name="Normal 5 2 4 2 2 5" xfId="44385"/>
    <cellStyle name="Normal 5 2 4 2 2 6" xfId="44386"/>
    <cellStyle name="Normal 5 2 4 2 3" xfId="44387"/>
    <cellStyle name="Normal 5 2 4 2 3 2" xfId="44388"/>
    <cellStyle name="Normal 5 2 4 2 3 2 2" xfId="44389"/>
    <cellStyle name="Normal 5 2 4 2 3 2 3" xfId="44390"/>
    <cellStyle name="Normal 5 2 4 2 3 2 4" xfId="44391"/>
    <cellStyle name="Normal 5 2 4 2 3 3" xfId="44392"/>
    <cellStyle name="Normal 5 2 4 2 3 4" xfId="44393"/>
    <cellStyle name="Normal 5 2 4 2 3 5" xfId="44394"/>
    <cellStyle name="Normal 5 2 4 2 3 6" xfId="44395"/>
    <cellStyle name="Normal 5 2 4 2 4" xfId="44396"/>
    <cellStyle name="Normal 5 2 4 2 4 2" xfId="44397"/>
    <cellStyle name="Normal 5 2 4 2 4 3" xfId="44398"/>
    <cellStyle name="Normal 5 2 4 2 4 4" xfId="44399"/>
    <cellStyle name="Normal 5 2 4 2 5" xfId="44400"/>
    <cellStyle name="Normal 5 2 4 2 6" xfId="44401"/>
    <cellStyle name="Normal 5 2 4 2 7" xfId="44402"/>
    <cellStyle name="Normal 5 2 4 2 8" xfId="44403"/>
    <cellStyle name="Normal 5 2 4 3" xfId="44404"/>
    <cellStyle name="Normal 5 2 4 3 2" xfId="44405"/>
    <cellStyle name="Normal 5 2 4 3 2 2" xfId="44406"/>
    <cellStyle name="Normal 5 2 4 3 2 2 2" xfId="44407"/>
    <cellStyle name="Normal 5 2 4 3 2 2 3" xfId="44408"/>
    <cellStyle name="Normal 5 2 4 3 2 2 4" xfId="44409"/>
    <cellStyle name="Normal 5 2 4 3 2 3" xfId="44410"/>
    <cellStyle name="Normal 5 2 4 3 2 4" xfId="44411"/>
    <cellStyle name="Normal 5 2 4 3 2 5" xfId="44412"/>
    <cellStyle name="Normal 5 2 4 3 3" xfId="44413"/>
    <cellStyle name="Normal 5 2 4 3 3 2" xfId="44414"/>
    <cellStyle name="Normal 5 2 4 3 3 3" xfId="44415"/>
    <cellStyle name="Normal 5 2 4 3 3 4" xfId="44416"/>
    <cellStyle name="Normal 5 2 4 3 4" xfId="44417"/>
    <cellStyle name="Normal 5 2 4 3 5" xfId="44418"/>
    <cellStyle name="Normal 5 2 4 3 6" xfId="44419"/>
    <cellStyle name="Normal 5 2 4 4" xfId="44420"/>
    <cellStyle name="Normal 5 2 4 4 2" xfId="44421"/>
    <cellStyle name="Normal 5 2 4 4 2 2" xfId="44422"/>
    <cellStyle name="Normal 5 2 4 4 2 3" xfId="44423"/>
    <cellStyle name="Normal 5 2 4 4 2 4" xfId="44424"/>
    <cellStyle name="Normal 5 2 4 4 3" xfId="44425"/>
    <cellStyle name="Normal 5 2 4 4 4" xfId="44426"/>
    <cellStyle name="Normal 5 2 4 4 5" xfId="44427"/>
    <cellStyle name="Normal 5 2 4 4 6" xfId="44428"/>
    <cellStyle name="Normal 5 2 4 5" xfId="44429"/>
    <cellStyle name="Normal 5 2 4 5 2" xfId="44430"/>
    <cellStyle name="Normal 5 2 4 5 3" xfId="44431"/>
    <cellStyle name="Normal 5 2 4 5 4" xfId="44432"/>
    <cellStyle name="Normal 5 2 4 6" xfId="44433"/>
    <cellStyle name="Normal 5 2 4 7" xfId="44434"/>
    <cellStyle name="Normal 5 2 4 8" xfId="44435"/>
    <cellStyle name="Normal 5 2 4 9" xfId="44436"/>
    <cellStyle name="Normal 5 2 5" xfId="44437"/>
    <cellStyle name="Normal 5 2 5 2" xfId="44438"/>
    <cellStyle name="Normal 5 2 5 2 2" xfId="44439"/>
    <cellStyle name="Normal 5 2 5 2 2 2" xfId="44440"/>
    <cellStyle name="Normal 5 2 5 2 2 3" xfId="44441"/>
    <cellStyle name="Normal 5 2 5 2 2 4" xfId="44442"/>
    <cellStyle name="Normal 5 2 5 2 3" xfId="44443"/>
    <cellStyle name="Normal 5 2 5 2 4" xfId="44444"/>
    <cellStyle name="Normal 5 2 5 2 5" xfId="44445"/>
    <cellStyle name="Normal 5 2 5 2 6" xfId="44446"/>
    <cellStyle name="Normal 5 2 5 3" xfId="44447"/>
    <cellStyle name="Normal 5 2 5 3 2" xfId="44448"/>
    <cellStyle name="Normal 5 2 5 3 3" xfId="44449"/>
    <cellStyle name="Normal 5 2 5 3 4" xfId="44450"/>
    <cellStyle name="Normal 5 2 5 4" xfId="44451"/>
    <cellStyle name="Normal 5 2 5 5" xfId="44452"/>
    <cellStyle name="Normal 5 2 5 6" xfId="44453"/>
    <cellStyle name="Normal 5 2 5 7" xfId="44454"/>
    <cellStyle name="Normal 5 2_Rec Tributaria" xfId="44455"/>
    <cellStyle name="Normal 5 20" xfId="44456"/>
    <cellStyle name="Normal 5 21" xfId="44457"/>
    <cellStyle name="Normal 5 22" xfId="44458"/>
    <cellStyle name="Normal 5 23" xfId="44459"/>
    <cellStyle name="Normal 5 24" xfId="44460"/>
    <cellStyle name="Normal 5 25" xfId="44461"/>
    <cellStyle name="Normal 5 26" xfId="44462"/>
    <cellStyle name="Normal 5 27" xfId="44463"/>
    <cellStyle name="Normal 5 28" xfId="44464"/>
    <cellStyle name="Normal 5 29" xfId="44465"/>
    <cellStyle name="Normal 5 3" xfId="44466"/>
    <cellStyle name="Normal 5 3 2" xfId="44467"/>
    <cellStyle name="Normal 5 3 2 2" xfId="44468"/>
    <cellStyle name="Normal 5 3 2 2 2" xfId="44469"/>
    <cellStyle name="Normal 5 3 2 2 2 2" xfId="44470"/>
    <cellStyle name="Normal 5 3 2 2 2 2 2" xfId="44471"/>
    <cellStyle name="Normal 5 3 2 2 2 2 2 2" xfId="44472"/>
    <cellStyle name="Normal 5 3 2 2 2 2 2 3" xfId="44473"/>
    <cellStyle name="Normal 5 3 2 2 2 2 2 4" xfId="44474"/>
    <cellStyle name="Normal 5 3 2 2 2 2 3" xfId="44475"/>
    <cellStyle name="Normal 5 3 2 2 2 2 4" xfId="44476"/>
    <cellStyle name="Normal 5 3 2 2 2 2 5" xfId="44477"/>
    <cellStyle name="Normal 5 3 2 2 2 3" xfId="44478"/>
    <cellStyle name="Normal 5 3 2 2 2 3 2" xfId="44479"/>
    <cellStyle name="Normal 5 3 2 2 2 3 3" xfId="44480"/>
    <cellStyle name="Normal 5 3 2 2 2 3 4" xfId="44481"/>
    <cellStyle name="Normal 5 3 2 2 2 4" xfId="44482"/>
    <cellStyle name="Normal 5 3 2 2 2 5" xfId="44483"/>
    <cellStyle name="Normal 5 3 2 2 2 6" xfId="44484"/>
    <cellStyle name="Normal 5 3 2 2 3" xfId="44485"/>
    <cellStyle name="Normal 5 3 2 2 3 2" xfId="44486"/>
    <cellStyle name="Normal 5 3 2 2 3 2 2" xfId="44487"/>
    <cellStyle name="Normal 5 3 2 2 3 2 3" xfId="44488"/>
    <cellStyle name="Normal 5 3 2 2 3 2 4" xfId="44489"/>
    <cellStyle name="Normal 5 3 2 2 3 3" xfId="44490"/>
    <cellStyle name="Normal 5 3 2 2 3 4" xfId="44491"/>
    <cellStyle name="Normal 5 3 2 2 3 5" xfId="44492"/>
    <cellStyle name="Normal 5 3 2 2 3 6" xfId="44493"/>
    <cellStyle name="Normal 5 3 2 2 4" xfId="44494"/>
    <cellStyle name="Normal 5 3 2 2 4 2" xfId="44495"/>
    <cellStyle name="Normal 5 3 2 2 4 3" xfId="44496"/>
    <cellStyle name="Normal 5 3 2 2 4 4" xfId="44497"/>
    <cellStyle name="Normal 5 3 2 2 5" xfId="44498"/>
    <cellStyle name="Normal 5 3 2 2 6" xfId="44499"/>
    <cellStyle name="Normal 5 3 2 2 7" xfId="44500"/>
    <cellStyle name="Normal 5 3 2 2 8" xfId="44501"/>
    <cellStyle name="Normal 5 3 2 3" xfId="44502"/>
    <cellStyle name="Normal 5 3 2 3 2" xfId="44503"/>
    <cellStyle name="Normal 5 3 2 3 2 2" xfId="44504"/>
    <cellStyle name="Normal 5 3 2 3 2 2 2" xfId="44505"/>
    <cellStyle name="Normal 5 3 2 3 2 2 3" xfId="44506"/>
    <cellStyle name="Normal 5 3 2 3 2 2 4" xfId="44507"/>
    <cellStyle name="Normal 5 3 2 3 2 3" xfId="44508"/>
    <cellStyle name="Normal 5 3 2 3 2 4" xfId="44509"/>
    <cellStyle name="Normal 5 3 2 3 2 5" xfId="44510"/>
    <cellStyle name="Normal 5 3 2 3 3" xfId="44511"/>
    <cellStyle name="Normal 5 3 2 3 3 2" xfId="44512"/>
    <cellStyle name="Normal 5 3 2 3 3 3" xfId="44513"/>
    <cellStyle name="Normal 5 3 2 3 3 4" xfId="44514"/>
    <cellStyle name="Normal 5 3 2 3 4" xfId="44515"/>
    <cellStyle name="Normal 5 3 2 3 5" xfId="44516"/>
    <cellStyle name="Normal 5 3 2 3 6" xfId="44517"/>
    <cellStyle name="Normal 5 3 2 4" xfId="44518"/>
    <cellStyle name="Normal 5 3 2 4 2" xfId="44519"/>
    <cellStyle name="Normal 5 3 2 4 2 2" xfId="44520"/>
    <cellStyle name="Normal 5 3 2 4 2 3" xfId="44521"/>
    <cellStyle name="Normal 5 3 2 4 2 4" xfId="44522"/>
    <cellStyle name="Normal 5 3 2 4 3" xfId="44523"/>
    <cellStyle name="Normal 5 3 2 4 4" xfId="44524"/>
    <cellStyle name="Normal 5 3 2 4 5" xfId="44525"/>
    <cellStyle name="Normal 5 3 2 4 6" xfId="44526"/>
    <cellStyle name="Normal 5 3 2 5" xfId="44527"/>
    <cellStyle name="Normal 5 3 2 5 2" xfId="44528"/>
    <cellStyle name="Normal 5 3 2 5 3" xfId="44529"/>
    <cellStyle name="Normal 5 3 2 5 4" xfId="44530"/>
    <cellStyle name="Normal 5 3 2 6" xfId="44531"/>
    <cellStyle name="Normal 5 3 2 7" xfId="44532"/>
    <cellStyle name="Normal 5 3 2 8" xfId="44533"/>
    <cellStyle name="Normal 5 3 2 9" xfId="44534"/>
    <cellStyle name="Normal 5 3 3" xfId="44535"/>
    <cellStyle name="Normal 5 3 3 2" xfId="44536"/>
    <cellStyle name="Normal 5 3 3 2 2" xfId="44537"/>
    <cellStyle name="Normal 5 3 3 2 2 2" xfId="44538"/>
    <cellStyle name="Normal 5 3 3 2 2 3" xfId="44539"/>
    <cellStyle name="Normal 5 3 3 2 2 4" xfId="44540"/>
    <cellStyle name="Normal 5 3 3 2 3" xfId="44541"/>
    <cellStyle name="Normal 5 3 3 2 4" xfId="44542"/>
    <cellStyle name="Normal 5 3 3 2 5" xfId="44543"/>
    <cellStyle name="Normal 5 3 3 2 6" xfId="44544"/>
    <cellStyle name="Normal 5 3 3 3" xfId="44545"/>
    <cellStyle name="Normal 5 3 3 3 2" xfId="44546"/>
    <cellStyle name="Normal 5 3 3 3 3" xfId="44547"/>
    <cellStyle name="Normal 5 3 3 3 4" xfId="44548"/>
    <cellStyle name="Normal 5 3 3 4" xfId="44549"/>
    <cellStyle name="Normal 5 3 3 5" xfId="44550"/>
    <cellStyle name="Normal 5 3 3 6" xfId="44551"/>
    <cellStyle name="Normal 5 3 3 7" xfId="44552"/>
    <cellStyle name="Normal 5 30" xfId="44553"/>
    <cellStyle name="Normal 5 31" xfId="44554"/>
    <cellStyle name="Normal 5 32" xfId="44555"/>
    <cellStyle name="Normal 5 33" xfId="44556"/>
    <cellStyle name="Normal 5 34" xfId="44557"/>
    <cellStyle name="Normal 5 35" xfId="44558"/>
    <cellStyle name="Normal 5 36" xfId="44559"/>
    <cellStyle name="Normal 5 37" xfId="44560"/>
    <cellStyle name="Normal 5 38" xfId="44561"/>
    <cellStyle name="Normal 5 39" xfId="44562"/>
    <cellStyle name="Normal 5 4" xfId="44563"/>
    <cellStyle name="Normal 5 40" xfId="44564"/>
    <cellStyle name="Normal 5 41" xfId="44565"/>
    <cellStyle name="Normal 5 42" xfId="44566"/>
    <cellStyle name="Normal 5 43" xfId="44567"/>
    <cellStyle name="Normal 5 44" xfId="44568"/>
    <cellStyle name="Normal 5 45" xfId="44569"/>
    <cellStyle name="Normal 5 46" xfId="44570"/>
    <cellStyle name="Normal 5 47" xfId="44571"/>
    <cellStyle name="Normal 5 48" xfId="44572"/>
    <cellStyle name="Normal 5 49" xfId="44573"/>
    <cellStyle name="Normal 5 5" xfId="44574"/>
    <cellStyle name="Normal 5 50" xfId="44575"/>
    <cellStyle name="Normal 5 51" xfId="44576"/>
    <cellStyle name="Normal 5 52" xfId="44577"/>
    <cellStyle name="Normal 5 53" xfId="44578"/>
    <cellStyle name="Normal 5 54" xfId="44579"/>
    <cellStyle name="Normal 5 55" xfId="44580"/>
    <cellStyle name="Normal 5 56" xfId="44581"/>
    <cellStyle name="Normal 5 57" xfId="44582"/>
    <cellStyle name="Normal 5 58" xfId="44583"/>
    <cellStyle name="Normal 5 58 10" xfId="44584"/>
    <cellStyle name="Normal 5 58 11" xfId="44585"/>
    <cellStyle name="Normal 5 58 12" xfId="44586"/>
    <cellStyle name="Normal 5 58 13" xfId="44587"/>
    <cellStyle name="Normal 5 58 2" xfId="44588"/>
    <cellStyle name="Normal 5 58 2 10" xfId="44589"/>
    <cellStyle name="Normal 5 58 2 2" xfId="44590"/>
    <cellStyle name="Normal 5 58 2 2 2" xfId="44591"/>
    <cellStyle name="Normal 5 58 2 2 2 2" xfId="44592"/>
    <cellStyle name="Normal 5 58 2 2 2 2 2" xfId="44593"/>
    <cellStyle name="Normal 5 58 2 2 2 2 2 2" xfId="44594"/>
    <cellStyle name="Normal 5 58 2 2 2 2 2 2 2" xfId="44595"/>
    <cellStyle name="Normal 5 58 2 2 2 2 2 2 3" xfId="44596"/>
    <cellStyle name="Normal 5 58 2 2 2 2 2 2 4" xfId="44597"/>
    <cellStyle name="Normal 5 58 2 2 2 2 2 3" xfId="44598"/>
    <cellStyle name="Normal 5 58 2 2 2 2 2 4" xfId="44599"/>
    <cellStyle name="Normal 5 58 2 2 2 2 2 5" xfId="44600"/>
    <cellStyle name="Normal 5 58 2 2 2 2 3" xfId="44601"/>
    <cellStyle name="Normal 5 58 2 2 2 2 3 2" xfId="44602"/>
    <cellStyle name="Normal 5 58 2 2 2 2 3 3" xfId="44603"/>
    <cellStyle name="Normal 5 58 2 2 2 2 3 4" xfId="44604"/>
    <cellStyle name="Normal 5 58 2 2 2 2 4" xfId="44605"/>
    <cellStyle name="Normal 5 58 2 2 2 2 5" xfId="44606"/>
    <cellStyle name="Normal 5 58 2 2 2 2 6" xfId="44607"/>
    <cellStyle name="Normal 5 58 2 2 2 3" xfId="44608"/>
    <cellStyle name="Normal 5 58 2 2 2 3 2" xfId="44609"/>
    <cellStyle name="Normal 5 58 2 2 2 3 2 2" xfId="44610"/>
    <cellStyle name="Normal 5 58 2 2 2 3 2 3" xfId="44611"/>
    <cellStyle name="Normal 5 58 2 2 2 3 2 4" xfId="44612"/>
    <cellStyle name="Normal 5 58 2 2 2 3 3" xfId="44613"/>
    <cellStyle name="Normal 5 58 2 2 2 3 4" xfId="44614"/>
    <cellStyle name="Normal 5 58 2 2 2 3 5" xfId="44615"/>
    <cellStyle name="Normal 5 58 2 2 2 3 6" xfId="44616"/>
    <cellStyle name="Normal 5 58 2 2 2 4" xfId="44617"/>
    <cellStyle name="Normal 5 58 2 2 2 4 2" xfId="44618"/>
    <cellStyle name="Normal 5 58 2 2 2 4 3" xfId="44619"/>
    <cellStyle name="Normal 5 58 2 2 2 4 4" xfId="44620"/>
    <cellStyle name="Normal 5 58 2 2 2 5" xfId="44621"/>
    <cellStyle name="Normal 5 58 2 2 2 6" xfId="44622"/>
    <cellStyle name="Normal 5 58 2 2 2 7" xfId="44623"/>
    <cellStyle name="Normal 5 58 2 2 2 8" xfId="44624"/>
    <cellStyle name="Normal 5 58 2 2 3" xfId="44625"/>
    <cellStyle name="Normal 5 58 2 2 3 2" xfId="44626"/>
    <cellStyle name="Normal 5 58 2 2 3 2 2" xfId="44627"/>
    <cellStyle name="Normal 5 58 2 2 3 2 2 2" xfId="44628"/>
    <cellStyle name="Normal 5 58 2 2 3 2 2 3" xfId="44629"/>
    <cellStyle name="Normal 5 58 2 2 3 2 2 4" xfId="44630"/>
    <cellStyle name="Normal 5 58 2 2 3 2 3" xfId="44631"/>
    <cellStyle name="Normal 5 58 2 2 3 2 4" xfId="44632"/>
    <cellStyle name="Normal 5 58 2 2 3 2 5" xfId="44633"/>
    <cellStyle name="Normal 5 58 2 2 3 3" xfId="44634"/>
    <cellStyle name="Normal 5 58 2 2 3 3 2" xfId="44635"/>
    <cellStyle name="Normal 5 58 2 2 3 3 3" xfId="44636"/>
    <cellStyle name="Normal 5 58 2 2 3 3 4" xfId="44637"/>
    <cellStyle name="Normal 5 58 2 2 3 4" xfId="44638"/>
    <cellStyle name="Normal 5 58 2 2 3 5" xfId="44639"/>
    <cellStyle name="Normal 5 58 2 2 3 6" xfId="44640"/>
    <cellStyle name="Normal 5 58 2 2 4" xfId="44641"/>
    <cellStyle name="Normal 5 58 2 2 4 2" xfId="44642"/>
    <cellStyle name="Normal 5 58 2 2 4 2 2" xfId="44643"/>
    <cellStyle name="Normal 5 58 2 2 4 2 3" xfId="44644"/>
    <cellStyle name="Normal 5 58 2 2 4 2 4" xfId="44645"/>
    <cellStyle name="Normal 5 58 2 2 4 3" xfId="44646"/>
    <cellStyle name="Normal 5 58 2 2 4 4" xfId="44647"/>
    <cellStyle name="Normal 5 58 2 2 4 5" xfId="44648"/>
    <cellStyle name="Normal 5 58 2 2 4 6" xfId="44649"/>
    <cellStyle name="Normal 5 58 2 2 5" xfId="44650"/>
    <cellStyle name="Normal 5 58 2 2 5 2" xfId="44651"/>
    <cellStyle name="Normal 5 58 2 2 5 3" xfId="44652"/>
    <cellStyle name="Normal 5 58 2 2 5 4" xfId="44653"/>
    <cellStyle name="Normal 5 58 2 2 6" xfId="44654"/>
    <cellStyle name="Normal 5 58 2 2 7" xfId="44655"/>
    <cellStyle name="Normal 5 58 2 2 8" xfId="44656"/>
    <cellStyle name="Normal 5 58 2 2 9" xfId="44657"/>
    <cellStyle name="Normal 5 58 2 3" xfId="44658"/>
    <cellStyle name="Normal 5 58 2 3 2" xfId="44659"/>
    <cellStyle name="Normal 5 58 2 3 2 2" xfId="44660"/>
    <cellStyle name="Normal 5 58 2 3 2 2 2" xfId="44661"/>
    <cellStyle name="Normal 5 58 2 3 2 2 2 2" xfId="44662"/>
    <cellStyle name="Normal 5 58 2 3 2 2 2 3" xfId="44663"/>
    <cellStyle name="Normal 5 58 2 3 2 2 2 4" xfId="44664"/>
    <cellStyle name="Normal 5 58 2 3 2 2 3" xfId="44665"/>
    <cellStyle name="Normal 5 58 2 3 2 2 4" xfId="44666"/>
    <cellStyle name="Normal 5 58 2 3 2 2 5" xfId="44667"/>
    <cellStyle name="Normal 5 58 2 3 2 3" xfId="44668"/>
    <cellStyle name="Normal 5 58 2 3 2 3 2" xfId="44669"/>
    <cellStyle name="Normal 5 58 2 3 2 3 3" xfId="44670"/>
    <cellStyle name="Normal 5 58 2 3 2 3 4" xfId="44671"/>
    <cellStyle name="Normal 5 58 2 3 2 4" xfId="44672"/>
    <cellStyle name="Normal 5 58 2 3 2 5" xfId="44673"/>
    <cellStyle name="Normal 5 58 2 3 2 6" xfId="44674"/>
    <cellStyle name="Normal 5 58 2 3 3" xfId="44675"/>
    <cellStyle name="Normal 5 58 2 3 3 2" xfId="44676"/>
    <cellStyle name="Normal 5 58 2 3 3 2 2" xfId="44677"/>
    <cellStyle name="Normal 5 58 2 3 3 2 3" xfId="44678"/>
    <cellStyle name="Normal 5 58 2 3 3 2 4" xfId="44679"/>
    <cellStyle name="Normal 5 58 2 3 3 3" xfId="44680"/>
    <cellStyle name="Normal 5 58 2 3 3 4" xfId="44681"/>
    <cellStyle name="Normal 5 58 2 3 3 5" xfId="44682"/>
    <cellStyle name="Normal 5 58 2 3 3 6" xfId="44683"/>
    <cellStyle name="Normal 5 58 2 3 4" xfId="44684"/>
    <cellStyle name="Normal 5 58 2 3 4 2" xfId="44685"/>
    <cellStyle name="Normal 5 58 2 3 4 3" xfId="44686"/>
    <cellStyle name="Normal 5 58 2 3 4 4" xfId="44687"/>
    <cellStyle name="Normal 5 58 2 3 5" xfId="44688"/>
    <cellStyle name="Normal 5 58 2 3 6" xfId="44689"/>
    <cellStyle name="Normal 5 58 2 3 7" xfId="44690"/>
    <cellStyle name="Normal 5 58 2 3 8" xfId="44691"/>
    <cellStyle name="Normal 5 58 2 4" xfId="44692"/>
    <cellStyle name="Normal 5 58 2 4 2" xfId="44693"/>
    <cellStyle name="Normal 5 58 2 4 2 2" xfId="44694"/>
    <cellStyle name="Normal 5 58 2 4 2 2 2" xfId="44695"/>
    <cellStyle name="Normal 5 58 2 4 2 2 3" xfId="44696"/>
    <cellStyle name="Normal 5 58 2 4 2 2 4" xfId="44697"/>
    <cellStyle name="Normal 5 58 2 4 2 3" xfId="44698"/>
    <cellStyle name="Normal 5 58 2 4 2 4" xfId="44699"/>
    <cellStyle name="Normal 5 58 2 4 2 5" xfId="44700"/>
    <cellStyle name="Normal 5 58 2 4 3" xfId="44701"/>
    <cellStyle name="Normal 5 58 2 4 3 2" xfId="44702"/>
    <cellStyle name="Normal 5 58 2 4 3 3" xfId="44703"/>
    <cellStyle name="Normal 5 58 2 4 3 4" xfId="44704"/>
    <cellStyle name="Normal 5 58 2 4 4" xfId="44705"/>
    <cellStyle name="Normal 5 58 2 4 5" xfId="44706"/>
    <cellStyle name="Normal 5 58 2 4 6" xfId="44707"/>
    <cellStyle name="Normal 5 58 2 5" xfId="44708"/>
    <cellStyle name="Normal 5 58 2 5 2" xfId="44709"/>
    <cellStyle name="Normal 5 58 2 5 2 2" xfId="44710"/>
    <cellStyle name="Normal 5 58 2 5 2 3" xfId="44711"/>
    <cellStyle name="Normal 5 58 2 5 2 4" xfId="44712"/>
    <cellStyle name="Normal 5 58 2 5 3" xfId="44713"/>
    <cellStyle name="Normal 5 58 2 5 4" xfId="44714"/>
    <cellStyle name="Normal 5 58 2 5 5" xfId="44715"/>
    <cellStyle name="Normal 5 58 2 5 6" xfId="44716"/>
    <cellStyle name="Normal 5 58 2 6" xfId="44717"/>
    <cellStyle name="Normal 5 58 2 6 2" xfId="44718"/>
    <cellStyle name="Normal 5 58 2 6 3" xfId="44719"/>
    <cellStyle name="Normal 5 58 2 6 4" xfId="44720"/>
    <cellStyle name="Normal 5 58 2 7" xfId="44721"/>
    <cellStyle name="Normal 5 58 2 8" xfId="44722"/>
    <cellStyle name="Normal 5 58 2 9" xfId="44723"/>
    <cellStyle name="Normal 5 58 3" xfId="44724"/>
    <cellStyle name="Normal 5 58 3 2" xfId="44725"/>
    <cellStyle name="Normal 5 58 3 2 2" xfId="44726"/>
    <cellStyle name="Normal 5 58 3 2 2 2" xfId="44727"/>
    <cellStyle name="Normal 5 58 3 2 2 2 2" xfId="44728"/>
    <cellStyle name="Normal 5 58 3 2 2 2 2 2" xfId="44729"/>
    <cellStyle name="Normal 5 58 3 2 2 2 2 3" xfId="44730"/>
    <cellStyle name="Normal 5 58 3 2 2 2 2 4" xfId="44731"/>
    <cellStyle name="Normal 5 58 3 2 2 2 3" xfId="44732"/>
    <cellStyle name="Normal 5 58 3 2 2 2 4" xfId="44733"/>
    <cellStyle name="Normal 5 58 3 2 2 2 5" xfId="44734"/>
    <cellStyle name="Normal 5 58 3 2 2 3" xfId="44735"/>
    <cellStyle name="Normal 5 58 3 2 2 3 2" xfId="44736"/>
    <cellStyle name="Normal 5 58 3 2 2 3 3" xfId="44737"/>
    <cellStyle name="Normal 5 58 3 2 2 3 4" xfId="44738"/>
    <cellStyle name="Normal 5 58 3 2 2 4" xfId="44739"/>
    <cellStyle name="Normal 5 58 3 2 2 5" xfId="44740"/>
    <cellStyle name="Normal 5 58 3 2 2 6" xfId="44741"/>
    <cellStyle name="Normal 5 58 3 2 3" xfId="44742"/>
    <cellStyle name="Normal 5 58 3 2 3 2" xfId="44743"/>
    <cellStyle name="Normal 5 58 3 2 3 2 2" xfId="44744"/>
    <cellStyle name="Normal 5 58 3 2 3 2 3" xfId="44745"/>
    <cellStyle name="Normal 5 58 3 2 3 2 4" xfId="44746"/>
    <cellStyle name="Normal 5 58 3 2 3 3" xfId="44747"/>
    <cellStyle name="Normal 5 58 3 2 3 4" xfId="44748"/>
    <cellStyle name="Normal 5 58 3 2 3 5" xfId="44749"/>
    <cellStyle name="Normal 5 58 3 2 3 6" xfId="44750"/>
    <cellStyle name="Normal 5 58 3 2 4" xfId="44751"/>
    <cellStyle name="Normal 5 58 3 2 4 2" xfId="44752"/>
    <cellStyle name="Normal 5 58 3 2 4 3" xfId="44753"/>
    <cellStyle name="Normal 5 58 3 2 4 4" xfId="44754"/>
    <cellStyle name="Normal 5 58 3 2 5" xfId="44755"/>
    <cellStyle name="Normal 5 58 3 2 6" xfId="44756"/>
    <cellStyle name="Normal 5 58 3 2 7" xfId="44757"/>
    <cellStyle name="Normal 5 58 3 2 8" xfId="44758"/>
    <cellStyle name="Normal 5 58 3 3" xfId="44759"/>
    <cellStyle name="Normal 5 58 3 3 2" xfId="44760"/>
    <cellStyle name="Normal 5 58 3 3 2 2" xfId="44761"/>
    <cellStyle name="Normal 5 58 3 3 2 2 2" xfId="44762"/>
    <cellStyle name="Normal 5 58 3 3 2 2 3" xfId="44763"/>
    <cellStyle name="Normal 5 58 3 3 2 2 4" xfId="44764"/>
    <cellStyle name="Normal 5 58 3 3 2 3" xfId="44765"/>
    <cellStyle name="Normal 5 58 3 3 2 4" xfId="44766"/>
    <cellStyle name="Normal 5 58 3 3 2 5" xfId="44767"/>
    <cellStyle name="Normal 5 58 3 3 3" xfId="44768"/>
    <cellStyle name="Normal 5 58 3 3 3 2" xfId="44769"/>
    <cellStyle name="Normal 5 58 3 3 3 3" xfId="44770"/>
    <cellStyle name="Normal 5 58 3 3 3 4" xfId="44771"/>
    <cellStyle name="Normal 5 58 3 3 4" xfId="44772"/>
    <cellStyle name="Normal 5 58 3 3 5" xfId="44773"/>
    <cellStyle name="Normal 5 58 3 3 6" xfId="44774"/>
    <cellStyle name="Normal 5 58 3 4" xfId="44775"/>
    <cellStyle name="Normal 5 58 3 4 2" xfId="44776"/>
    <cellStyle name="Normal 5 58 3 4 2 2" xfId="44777"/>
    <cellStyle name="Normal 5 58 3 4 2 3" xfId="44778"/>
    <cellStyle name="Normal 5 58 3 4 2 4" xfId="44779"/>
    <cellStyle name="Normal 5 58 3 4 3" xfId="44780"/>
    <cellStyle name="Normal 5 58 3 4 4" xfId="44781"/>
    <cellStyle name="Normal 5 58 3 4 5" xfId="44782"/>
    <cellStyle name="Normal 5 58 3 4 6" xfId="44783"/>
    <cellStyle name="Normal 5 58 3 5" xfId="44784"/>
    <cellStyle name="Normal 5 58 3 5 2" xfId="44785"/>
    <cellStyle name="Normal 5 58 3 5 3" xfId="44786"/>
    <cellStyle name="Normal 5 58 3 5 4" xfId="44787"/>
    <cellStyle name="Normal 5 58 3 6" xfId="44788"/>
    <cellStyle name="Normal 5 58 3 7" xfId="44789"/>
    <cellStyle name="Normal 5 58 3 8" xfId="44790"/>
    <cellStyle name="Normal 5 58 3 9" xfId="44791"/>
    <cellStyle name="Normal 5 58 4" xfId="44792"/>
    <cellStyle name="Normal 5 58 4 2" xfId="44793"/>
    <cellStyle name="Normal 5 58 4 2 2" xfId="44794"/>
    <cellStyle name="Normal 5 58 4 2 2 2" xfId="44795"/>
    <cellStyle name="Normal 5 58 4 2 2 2 2" xfId="44796"/>
    <cellStyle name="Normal 5 58 4 2 2 2 2 2" xfId="44797"/>
    <cellStyle name="Normal 5 58 4 2 2 2 2 3" xfId="44798"/>
    <cellStyle name="Normal 5 58 4 2 2 2 2 4" xfId="44799"/>
    <cellStyle name="Normal 5 58 4 2 2 2 3" xfId="44800"/>
    <cellStyle name="Normal 5 58 4 2 2 2 4" xfId="44801"/>
    <cellStyle name="Normal 5 58 4 2 2 2 5" xfId="44802"/>
    <cellStyle name="Normal 5 58 4 2 2 3" xfId="44803"/>
    <cellStyle name="Normal 5 58 4 2 2 3 2" xfId="44804"/>
    <cellStyle name="Normal 5 58 4 2 2 3 3" xfId="44805"/>
    <cellStyle name="Normal 5 58 4 2 2 3 4" xfId="44806"/>
    <cellStyle name="Normal 5 58 4 2 2 4" xfId="44807"/>
    <cellStyle name="Normal 5 58 4 2 2 5" xfId="44808"/>
    <cellStyle name="Normal 5 58 4 2 2 6" xfId="44809"/>
    <cellStyle name="Normal 5 58 4 2 3" xfId="44810"/>
    <cellStyle name="Normal 5 58 4 2 3 2" xfId="44811"/>
    <cellStyle name="Normal 5 58 4 2 3 2 2" xfId="44812"/>
    <cellStyle name="Normal 5 58 4 2 3 2 3" xfId="44813"/>
    <cellStyle name="Normal 5 58 4 2 3 2 4" xfId="44814"/>
    <cellStyle name="Normal 5 58 4 2 3 3" xfId="44815"/>
    <cellStyle name="Normal 5 58 4 2 3 4" xfId="44816"/>
    <cellStyle name="Normal 5 58 4 2 3 5" xfId="44817"/>
    <cellStyle name="Normal 5 58 4 2 3 6" xfId="44818"/>
    <cellStyle name="Normal 5 58 4 2 4" xfId="44819"/>
    <cellStyle name="Normal 5 58 4 2 4 2" xfId="44820"/>
    <cellStyle name="Normal 5 58 4 2 4 3" xfId="44821"/>
    <cellStyle name="Normal 5 58 4 2 4 4" xfId="44822"/>
    <cellStyle name="Normal 5 58 4 2 5" xfId="44823"/>
    <cellStyle name="Normal 5 58 4 2 6" xfId="44824"/>
    <cellStyle name="Normal 5 58 4 2 7" xfId="44825"/>
    <cellStyle name="Normal 5 58 4 2 8" xfId="44826"/>
    <cellStyle name="Normal 5 58 4 3" xfId="44827"/>
    <cellStyle name="Normal 5 58 4 3 2" xfId="44828"/>
    <cellStyle name="Normal 5 58 4 3 2 2" xfId="44829"/>
    <cellStyle name="Normal 5 58 4 3 2 2 2" xfId="44830"/>
    <cellStyle name="Normal 5 58 4 3 2 2 3" xfId="44831"/>
    <cellStyle name="Normal 5 58 4 3 2 2 4" xfId="44832"/>
    <cellStyle name="Normal 5 58 4 3 2 3" xfId="44833"/>
    <cellStyle name="Normal 5 58 4 3 2 4" xfId="44834"/>
    <cellStyle name="Normal 5 58 4 3 2 5" xfId="44835"/>
    <cellStyle name="Normal 5 58 4 3 3" xfId="44836"/>
    <cellStyle name="Normal 5 58 4 3 3 2" xfId="44837"/>
    <cellStyle name="Normal 5 58 4 3 3 3" xfId="44838"/>
    <cellStyle name="Normal 5 58 4 3 3 4" xfId="44839"/>
    <cellStyle name="Normal 5 58 4 3 4" xfId="44840"/>
    <cellStyle name="Normal 5 58 4 3 5" xfId="44841"/>
    <cellStyle name="Normal 5 58 4 3 6" xfId="44842"/>
    <cellStyle name="Normal 5 58 4 4" xfId="44843"/>
    <cellStyle name="Normal 5 58 4 4 2" xfId="44844"/>
    <cellStyle name="Normal 5 58 4 4 2 2" xfId="44845"/>
    <cellStyle name="Normal 5 58 4 4 2 3" xfId="44846"/>
    <cellStyle name="Normal 5 58 4 4 2 4" xfId="44847"/>
    <cellStyle name="Normal 5 58 4 4 3" xfId="44848"/>
    <cellStyle name="Normal 5 58 4 4 4" xfId="44849"/>
    <cellStyle name="Normal 5 58 4 4 5" xfId="44850"/>
    <cellStyle name="Normal 5 58 4 4 6" xfId="44851"/>
    <cellStyle name="Normal 5 58 4 5" xfId="44852"/>
    <cellStyle name="Normal 5 58 4 5 2" xfId="44853"/>
    <cellStyle name="Normal 5 58 4 5 3" xfId="44854"/>
    <cellStyle name="Normal 5 58 4 5 4" xfId="44855"/>
    <cellStyle name="Normal 5 58 4 6" xfId="44856"/>
    <cellStyle name="Normal 5 58 4 7" xfId="44857"/>
    <cellStyle name="Normal 5 58 4 8" xfId="44858"/>
    <cellStyle name="Normal 5 58 4 9" xfId="44859"/>
    <cellStyle name="Normal 5 58 5" xfId="44860"/>
    <cellStyle name="Normal 5 58 5 2" xfId="44861"/>
    <cellStyle name="Normal 5 58 5 2 2" xfId="44862"/>
    <cellStyle name="Normal 5 58 5 2 2 2" xfId="44863"/>
    <cellStyle name="Normal 5 58 5 2 2 2 2" xfId="44864"/>
    <cellStyle name="Normal 5 58 5 2 2 2 2 2" xfId="44865"/>
    <cellStyle name="Normal 5 58 5 2 2 2 2 3" xfId="44866"/>
    <cellStyle name="Normal 5 58 5 2 2 2 2 4" xfId="44867"/>
    <cellStyle name="Normal 5 58 5 2 2 2 3" xfId="44868"/>
    <cellStyle name="Normal 5 58 5 2 2 2 4" xfId="44869"/>
    <cellStyle name="Normal 5 58 5 2 2 2 5" xfId="44870"/>
    <cellStyle name="Normal 5 58 5 2 2 3" xfId="44871"/>
    <cellStyle name="Normal 5 58 5 2 2 3 2" xfId="44872"/>
    <cellStyle name="Normal 5 58 5 2 2 3 3" xfId="44873"/>
    <cellStyle name="Normal 5 58 5 2 2 3 4" xfId="44874"/>
    <cellStyle name="Normal 5 58 5 2 2 4" xfId="44875"/>
    <cellStyle name="Normal 5 58 5 2 2 5" xfId="44876"/>
    <cellStyle name="Normal 5 58 5 2 2 6" xfId="44877"/>
    <cellStyle name="Normal 5 58 5 2 3" xfId="44878"/>
    <cellStyle name="Normal 5 58 5 2 3 2" xfId="44879"/>
    <cellStyle name="Normal 5 58 5 2 3 2 2" xfId="44880"/>
    <cellStyle name="Normal 5 58 5 2 3 2 3" xfId="44881"/>
    <cellStyle name="Normal 5 58 5 2 3 2 4" xfId="44882"/>
    <cellStyle name="Normal 5 58 5 2 3 3" xfId="44883"/>
    <cellStyle name="Normal 5 58 5 2 3 4" xfId="44884"/>
    <cellStyle name="Normal 5 58 5 2 3 5" xfId="44885"/>
    <cellStyle name="Normal 5 58 5 2 3 6" xfId="44886"/>
    <cellStyle name="Normal 5 58 5 2 4" xfId="44887"/>
    <cellStyle name="Normal 5 58 5 2 4 2" xfId="44888"/>
    <cellStyle name="Normal 5 58 5 2 4 3" xfId="44889"/>
    <cellStyle name="Normal 5 58 5 2 4 4" xfId="44890"/>
    <cellStyle name="Normal 5 58 5 2 5" xfId="44891"/>
    <cellStyle name="Normal 5 58 5 2 6" xfId="44892"/>
    <cellStyle name="Normal 5 58 5 2 7" xfId="44893"/>
    <cellStyle name="Normal 5 58 5 2 8" xfId="44894"/>
    <cellStyle name="Normal 5 58 5 3" xfId="44895"/>
    <cellStyle name="Normal 5 58 5 3 2" xfId="44896"/>
    <cellStyle name="Normal 5 58 5 3 2 2" xfId="44897"/>
    <cellStyle name="Normal 5 58 5 3 2 2 2" xfId="44898"/>
    <cellStyle name="Normal 5 58 5 3 2 2 3" xfId="44899"/>
    <cellStyle name="Normal 5 58 5 3 2 2 4" xfId="44900"/>
    <cellStyle name="Normal 5 58 5 3 2 3" xfId="44901"/>
    <cellStyle name="Normal 5 58 5 3 2 4" xfId="44902"/>
    <cellStyle name="Normal 5 58 5 3 2 5" xfId="44903"/>
    <cellStyle name="Normal 5 58 5 3 3" xfId="44904"/>
    <cellStyle name="Normal 5 58 5 3 3 2" xfId="44905"/>
    <cellStyle name="Normal 5 58 5 3 3 3" xfId="44906"/>
    <cellStyle name="Normal 5 58 5 3 3 4" xfId="44907"/>
    <cellStyle name="Normal 5 58 5 3 4" xfId="44908"/>
    <cellStyle name="Normal 5 58 5 3 5" xfId="44909"/>
    <cellStyle name="Normal 5 58 5 3 6" xfId="44910"/>
    <cellStyle name="Normal 5 58 5 4" xfId="44911"/>
    <cellStyle name="Normal 5 58 5 4 2" xfId="44912"/>
    <cellStyle name="Normal 5 58 5 4 2 2" xfId="44913"/>
    <cellStyle name="Normal 5 58 5 4 2 3" xfId="44914"/>
    <cellStyle name="Normal 5 58 5 4 2 4" xfId="44915"/>
    <cellStyle name="Normal 5 58 5 4 3" xfId="44916"/>
    <cellStyle name="Normal 5 58 5 4 4" xfId="44917"/>
    <cellStyle name="Normal 5 58 5 4 5" xfId="44918"/>
    <cellStyle name="Normal 5 58 5 4 6" xfId="44919"/>
    <cellStyle name="Normal 5 58 5 5" xfId="44920"/>
    <cellStyle name="Normal 5 58 5 5 2" xfId="44921"/>
    <cellStyle name="Normal 5 58 5 5 3" xfId="44922"/>
    <cellStyle name="Normal 5 58 5 5 4" xfId="44923"/>
    <cellStyle name="Normal 5 58 5 6" xfId="44924"/>
    <cellStyle name="Normal 5 58 5 7" xfId="44925"/>
    <cellStyle name="Normal 5 58 5 8" xfId="44926"/>
    <cellStyle name="Normal 5 58 5 9" xfId="44927"/>
    <cellStyle name="Normal 5 58 6" xfId="44928"/>
    <cellStyle name="Normal 5 58 6 2" xfId="44929"/>
    <cellStyle name="Normal 5 58 6 2 2" xfId="44930"/>
    <cellStyle name="Normal 5 58 6 2 2 2" xfId="44931"/>
    <cellStyle name="Normal 5 58 6 2 2 2 2" xfId="44932"/>
    <cellStyle name="Normal 5 58 6 2 2 2 3" xfId="44933"/>
    <cellStyle name="Normal 5 58 6 2 2 2 4" xfId="44934"/>
    <cellStyle name="Normal 5 58 6 2 2 3" xfId="44935"/>
    <cellStyle name="Normal 5 58 6 2 2 4" xfId="44936"/>
    <cellStyle name="Normal 5 58 6 2 2 5" xfId="44937"/>
    <cellStyle name="Normal 5 58 6 2 3" xfId="44938"/>
    <cellStyle name="Normal 5 58 6 2 3 2" xfId="44939"/>
    <cellStyle name="Normal 5 58 6 2 3 3" xfId="44940"/>
    <cellStyle name="Normal 5 58 6 2 3 4" xfId="44941"/>
    <cellStyle name="Normal 5 58 6 2 4" xfId="44942"/>
    <cellStyle name="Normal 5 58 6 2 5" xfId="44943"/>
    <cellStyle name="Normal 5 58 6 2 6" xfId="44944"/>
    <cellStyle name="Normal 5 58 6 3" xfId="44945"/>
    <cellStyle name="Normal 5 58 6 3 2" xfId="44946"/>
    <cellStyle name="Normal 5 58 6 3 2 2" xfId="44947"/>
    <cellStyle name="Normal 5 58 6 3 2 3" xfId="44948"/>
    <cellStyle name="Normal 5 58 6 3 2 4" xfId="44949"/>
    <cellStyle name="Normal 5 58 6 3 3" xfId="44950"/>
    <cellStyle name="Normal 5 58 6 3 4" xfId="44951"/>
    <cellStyle name="Normal 5 58 6 3 5" xfId="44952"/>
    <cellStyle name="Normal 5 58 6 3 6" xfId="44953"/>
    <cellStyle name="Normal 5 58 6 4" xfId="44954"/>
    <cellStyle name="Normal 5 58 6 4 2" xfId="44955"/>
    <cellStyle name="Normal 5 58 6 4 3" xfId="44956"/>
    <cellStyle name="Normal 5 58 6 4 4" xfId="44957"/>
    <cellStyle name="Normal 5 58 6 5" xfId="44958"/>
    <cellStyle name="Normal 5 58 6 6" xfId="44959"/>
    <cellStyle name="Normal 5 58 6 7" xfId="44960"/>
    <cellStyle name="Normal 5 58 6 8" xfId="44961"/>
    <cellStyle name="Normal 5 58 7" xfId="44962"/>
    <cellStyle name="Normal 5 58 7 2" xfId="44963"/>
    <cellStyle name="Normal 5 58 7 2 2" xfId="44964"/>
    <cellStyle name="Normal 5 58 7 2 2 2" xfId="44965"/>
    <cellStyle name="Normal 5 58 7 2 2 3" xfId="44966"/>
    <cellStyle name="Normal 5 58 7 2 2 4" xfId="44967"/>
    <cellStyle name="Normal 5 58 7 2 3" xfId="44968"/>
    <cellStyle name="Normal 5 58 7 2 4" xfId="44969"/>
    <cellStyle name="Normal 5 58 7 2 5" xfId="44970"/>
    <cellStyle name="Normal 5 58 7 3" xfId="44971"/>
    <cellStyle name="Normal 5 58 7 3 2" xfId="44972"/>
    <cellStyle name="Normal 5 58 7 3 3" xfId="44973"/>
    <cellStyle name="Normal 5 58 7 3 4" xfId="44974"/>
    <cellStyle name="Normal 5 58 7 4" xfId="44975"/>
    <cellStyle name="Normal 5 58 7 5" xfId="44976"/>
    <cellStyle name="Normal 5 58 7 6" xfId="44977"/>
    <cellStyle name="Normal 5 58 8" xfId="44978"/>
    <cellStyle name="Normal 5 58 8 2" xfId="44979"/>
    <cellStyle name="Normal 5 58 8 2 2" xfId="44980"/>
    <cellStyle name="Normal 5 58 8 2 3" xfId="44981"/>
    <cellStyle name="Normal 5 58 8 2 4" xfId="44982"/>
    <cellStyle name="Normal 5 58 8 3" xfId="44983"/>
    <cellStyle name="Normal 5 58 8 4" xfId="44984"/>
    <cellStyle name="Normal 5 58 8 5" xfId="44985"/>
    <cellStyle name="Normal 5 58 8 6" xfId="44986"/>
    <cellStyle name="Normal 5 58 9" xfId="44987"/>
    <cellStyle name="Normal 5 58 9 2" xfId="44988"/>
    <cellStyle name="Normal 5 58 9 3" xfId="44989"/>
    <cellStyle name="Normal 5 58 9 4" xfId="44990"/>
    <cellStyle name="Normal 5 59" xfId="44991"/>
    <cellStyle name="Normal 5 59 10" xfId="44992"/>
    <cellStyle name="Normal 5 59 11" xfId="44993"/>
    <cellStyle name="Normal 5 59 12" xfId="44994"/>
    <cellStyle name="Normal 5 59 2" xfId="44995"/>
    <cellStyle name="Normal 5 59 2 10" xfId="44996"/>
    <cellStyle name="Normal 5 59 2 2" xfId="44997"/>
    <cellStyle name="Normal 5 59 2 2 2" xfId="44998"/>
    <cellStyle name="Normal 5 59 2 2 2 2" xfId="44999"/>
    <cellStyle name="Normal 5 59 2 2 2 2 2" xfId="45000"/>
    <cellStyle name="Normal 5 59 2 2 2 2 2 2" xfId="45001"/>
    <cellStyle name="Normal 5 59 2 2 2 2 2 2 2" xfId="45002"/>
    <cellStyle name="Normal 5 59 2 2 2 2 2 2 3" xfId="45003"/>
    <cellStyle name="Normal 5 59 2 2 2 2 2 2 4" xfId="45004"/>
    <cellStyle name="Normal 5 59 2 2 2 2 2 3" xfId="45005"/>
    <cellStyle name="Normal 5 59 2 2 2 2 2 4" xfId="45006"/>
    <cellStyle name="Normal 5 59 2 2 2 2 2 5" xfId="45007"/>
    <cellStyle name="Normal 5 59 2 2 2 2 3" xfId="45008"/>
    <cellStyle name="Normal 5 59 2 2 2 2 3 2" xfId="45009"/>
    <cellStyle name="Normal 5 59 2 2 2 2 3 3" xfId="45010"/>
    <cellStyle name="Normal 5 59 2 2 2 2 3 4" xfId="45011"/>
    <cellStyle name="Normal 5 59 2 2 2 2 4" xfId="45012"/>
    <cellStyle name="Normal 5 59 2 2 2 2 5" xfId="45013"/>
    <cellStyle name="Normal 5 59 2 2 2 2 6" xfId="45014"/>
    <cellStyle name="Normal 5 59 2 2 2 3" xfId="45015"/>
    <cellStyle name="Normal 5 59 2 2 2 3 2" xfId="45016"/>
    <cellStyle name="Normal 5 59 2 2 2 3 2 2" xfId="45017"/>
    <cellStyle name="Normal 5 59 2 2 2 3 2 3" xfId="45018"/>
    <cellStyle name="Normal 5 59 2 2 2 3 2 4" xfId="45019"/>
    <cellStyle name="Normal 5 59 2 2 2 3 3" xfId="45020"/>
    <cellStyle name="Normal 5 59 2 2 2 3 4" xfId="45021"/>
    <cellStyle name="Normal 5 59 2 2 2 3 5" xfId="45022"/>
    <cellStyle name="Normal 5 59 2 2 2 3 6" xfId="45023"/>
    <cellStyle name="Normal 5 59 2 2 2 4" xfId="45024"/>
    <cellStyle name="Normal 5 59 2 2 2 4 2" xfId="45025"/>
    <cellStyle name="Normal 5 59 2 2 2 4 3" xfId="45026"/>
    <cellStyle name="Normal 5 59 2 2 2 4 4" xfId="45027"/>
    <cellStyle name="Normal 5 59 2 2 2 5" xfId="45028"/>
    <cellStyle name="Normal 5 59 2 2 2 6" xfId="45029"/>
    <cellStyle name="Normal 5 59 2 2 2 7" xfId="45030"/>
    <cellStyle name="Normal 5 59 2 2 2 8" xfId="45031"/>
    <cellStyle name="Normal 5 59 2 2 3" xfId="45032"/>
    <cellStyle name="Normal 5 59 2 2 3 2" xfId="45033"/>
    <cellStyle name="Normal 5 59 2 2 3 2 2" xfId="45034"/>
    <cellStyle name="Normal 5 59 2 2 3 2 2 2" xfId="45035"/>
    <cellStyle name="Normal 5 59 2 2 3 2 2 3" xfId="45036"/>
    <cellStyle name="Normal 5 59 2 2 3 2 2 4" xfId="45037"/>
    <cellStyle name="Normal 5 59 2 2 3 2 3" xfId="45038"/>
    <cellStyle name="Normal 5 59 2 2 3 2 4" xfId="45039"/>
    <cellStyle name="Normal 5 59 2 2 3 2 5" xfId="45040"/>
    <cellStyle name="Normal 5 59 2 2 3 3" xfId="45041"/>
    <cellStyle name="Normal 5 59 2 2 3 3 2" xfId="45042"/>
    <cellStyle name="Normal 5 59 2 2 3 3 3" xfId="45043"/>
    <cellStyle name="Normal 5 59 2 2 3 3 4" xfId="45044"/>
    <cellStyle name="Normal 5 59 2 2 3 4" xfId="45045"/>
    <cellStyle name="Normal 5 59 2 2 3 5" xfId="45046"/>
    <cellStyle name="Normal 5 59 2 2 3 6" xfId="45047"/>
    <cellStyle name="Normal 5 59 2 2 4" xfId="45048"/>
    <cellStyle name="Normal 5 59 2 2 4 2" xfId="45049"/>
    <cellStyle name="Normal 5 59 2 2 4 2 2" xfId="45050"/>
    <cellStyle name="Normal 5 59 2 2 4 2 3" xfId="45051"/>
    <cellStyle name="Normal 5 59 2 2 4 2 4" xfId="45052"/>
    <cellStyle name="Normal 5 59 2 2 4 3" xfId="45053"/>
    <cellStyle name="Normal 5 59 2 2 4 4" xfId="45054"/>
    <cellStyle name="Normal 5 59 2 2 4 5" xfId="45055"/>
    <cellStyle name="Normal 5 59 2 2 4 6" xfId="45056"/>
    <cellStyle name="Normal 5 59 2 2 5" xfId="45057"/>
    <cellStyle name="Normal 5 59 2 2 5 2" xfId="45058"/>
    <cellStyle name="Normal 5 59 2 2 5 3" xfId="45059"/>
    <cellStyle name="Normal 5 59 2 2 5 4" xfId="45060"/>
    <cellStyle name="Normal 5 59 2 2 6" xfId="45061"/>
    <cellStyle name="Normal 5 59 2 2 7" xfId="45062"/>
    <cellStyle name="Normal 5 59 2 2 8" xfId="45063"/>
    <cellStyle name="Normal 5 59 2 2 9" xfId="45064"/>
    <cellStyle name="Normal 5 59 2 3" xfId="45065"/>
    <cellStyle name="Normal 5 59 2 3 2" xfId="45066"/>
    <cellStyle name="Normal 5 59 2 3 2 2" xfId="45067"/>
    <cellStyle name="Normal 5 59 2 3 2 2 2" xfId="45068"/>
    <cellStyle name="Normal 5 59 2 3 2 2 2 2" xfId="45069"/>
    <cellStyle name="Normal 5 59 2 3 2 2 2 3" xfId="45070"/>
    <cellStyle name="Normal 5 59 2 3 2 2 2 4" xfId="45071"/>
    <cellStyle name="Normal 5 59 2 3 2 2 3" xfId="45072"/>
    <cellStyle name="Normal 5 59 2 3 2 2 4" xfId="45073"/>
    <cellStyle name="Normal 5 59 2 3 2 2 5" xfId="45074"/>
    <cellStyle name="Normal 5 59 2 3 2 3" xfId="45075"/>
    <cellStyle name="Normal 5 59 2 3 2 3 2" xfId="45076"/>
    <cellStyle name="Normal 5 59 2 3 2 3 3" xfId="45077"/>
    <cellStyle name="Normal 5 59 2 3 2 3 4" xfId="45078"/>
    <cellStyle name="Normal 5 59 2 3 2 4" xfId="45079"/>
    <cellStyle name="Normal 5 59 2 3 2 5" xfId="45080"/>
    <cellStyle name="Normal 5 59 2 3 2 6" xfId="45081"/>
    <cellStyle name="Normal 5 59 2 3 3" xfId="45082"/>
    <cellStyle name="Normal 5 59 2 3 3 2" xfId="45083"/>
    <cellStyle name="Normal 5 59 2 3 3 2 2" xfId="45084"/>
    <cellStyle name="Normal 5 59 2 3 3 2 3" xfId="45085"/>
    <cellStyle name="Normal 5 59 2 3 3 2 4" xfId="45086"/>
    <cellStyle name="Normal 5 59 2 3 3 3" xfId="45087"/>
    <cellStyle name="Normal 5 59 2 3 3 4" xfId="45088"/>
    <cellStyle name="Normal 5 59 2 3 3 5" xfId="45089"/>
    <cellStyle name="Normal 5 59 2 3 3 6" xfId="45090"/>
    <cellStyle name="Normal 5 59 2 3 4" xfId="45091"/>
    <cellStyle name="Normal 5 59 2 3 4 2" xfId="45092"/>
    <cellStyle name="Normal 5 59 2 3 4 3" xfId="45093"/>
    <cellStyle name="Normal 5 59 2 3 4 4" xfId="45094"/>
    <cellStyle name="Normal 5 59 2 3 5" xfId="45095"/>
    <cellStyle name="Normal 5 59 2 3 6" xfId="45096"/>
    <cellStyle name="Normal 5 59 2 3 7" xfId="45097"/>
    <cellStyle name="Normal 5 59 2 3 8" xfId="45098"/>
    <cellStyle name="Normal 5 59 2 4" xfId="45099"/>
    <cellStyle name="Normal 5 59 2 4 2" xfId="45100"/>
    <cellStyle name="Normal 5 59 2 4 2 2" xfId="45101"/>
    <cellStyle name="Normal 5 59 2 4 2 2 2" xfId="45102"/>
    <cellStyle name="Normal 5 59 2 4 2 2 3" xfId="45103"/>
    <cellStyle name="Normal 5 59 2 4 2 2 4" xfId="45104"/>
    <cellStyle name="Normal 5 59 2 4 2 3" xfId="45105"/>
    <cellStyle name="Normal 5 59 2 4 2 4" xfId="45106"/>
    <cellStyle name="Normal 5 59 2 4 2 5" xfId="45107"/>
    <cellStyle name="Normal 5 59 2 4 3" xfId="45108"/>
    <cellStyle name="Normal 5 59 2 4 3 2" xfId="45109"/>
    <cellStyle name="Normal 5 59 2 4 3 3" xfId="45110"/>
    <cellStyle name="Normal 5 59 2 4 3 4" xfId="45111"/>
    <cellStyle name="Normal 5 59 2 4 4" xfId="45112"/>
    <cellStyle name="Normal 5 59 2 4 5" xfId="45113"/>
    <cellStyle name="Normal 5 59 2 4 6" xfId="45114"/>
    <cellStyle name="Normal 5 59 2 5" xfId="45115"/>
    <cellStyle name="Normal 5 59 2 5 2" xfId="45116"/>
    <cellStyle name="Normal 5 59 2 5 2 2" xfId="45117"/>
    <cellStyle name="Normal 5 59 2 5 2 3" xfId="45118"/>
    <cellStyle name="Normal 5 59 2 5 2 4" xfId="45119"/>
    <cellStyle name="Normal 5 59 2 5 3" xfId="45120"/>
    <cellStyle name="Normal 5 59 2 5 4" xfId="45121"/>
    <cellStyle name="Normal 5 59 2 5 5" xfId="45122"/>
    <cellStyle name="Normal 5 59 2 5 6" xfId="45123"/>
    <cellStyle name="Normal 5 59 2 6" xfId="45124"/>
    <cellStyle name="Normal 5 59 2 6 2" xfId="45125"/>
    <cellStyle name="Normal 5 59 2 6 3" xfId="45126"/>
    <cellStyle name="Normal 5 59 2 6 4" xfId="45127"/>
    <cellStyle name="Normal 5 59 2 7" xfId="45128"/>
    <cellStyle name="Normal 5 59 2 8" xfId="45129"/>
    <cellStyle name="Normal 5 59 2 9" xfId="45130"/>
    <cellStyle name="Normal 5 59 3" xfId="45131"/>
    <cellStyle name="Normal 5 59 3 2" xfId="45132"/>
    <cellStyle name="Normal 5 59 3 2 2" xfId="45133"/>
    <cellStyle name="Normal 5 59 3 2 2 2" xfId="45134"/>
    <cellStyle name="Normal 5 59 3 2 2 2 2" xfId="45135"/>
    <cellStyle name="Normal 5 59 3 2 2 2 2 2" xfId="45136"/>
    <cellStyle name="Normal 5 59 3 2 2 2 2 3" xfId="45137"/>
    <cellStyle name="Normal 5 59 3 2 2 2 2 4" xfId="45138"/>
    <cellStyle name="Normal 5 59 3 2 2 2 3" xfId="45139"/>
    <cellStyle name="Normal 5 59 3 2 2 2 4" xfId="45140"/>
    <cellStyle name="Normal 5 59 3 2 2 2 5" xfId="45141"/>
    <cellStyle name="Normal 5 59 3 2 2 3" xfId="45142"/>
    <cellStyle name="Normal 5 59 3 2 2 3 2" xfId="45143"/>
    <cellStyle name="Normal 5 59 3 2 2 3 3" xfId="45144"/>
    <cellStyle name="Normal 5 59 3 2 2 3 4" xfId="45145"/>
    <cellStyle name="Normal 5 59 3 2 2 4" xfId="45146"/>
    <cellStyle name="Normal 5 59 3 2 2 5" xfId="45147"/>
    <cellStyle name="Normal 5 59 3 2 2 6" xfId="45148"/>
    <cellStyle name="Normal 5 59 3 2 3" xfId="45149"/>
    <cellStyle name="Normal 5 59 3 2 3 2" xfId="45150"/>
    <cellStyle name="Normal 5 59 3 2 3 2 2" xfId="45151"/>
    <cellStyle name="Normal 5 59 3 2 3 2 3" xfId="45152"/>
    <cellStyle name="Normal 5 59 3 2 3 2 4" xfId="45153"/>
    <cellStyle name="Normal 5 59 3 2 3 3" xfId="45154"/>
    <cellStyle name="Normal 5 59 3 2 3 4" xfId="45155"/>
    <cellStyle name="Normal 5 59 3 2 3 5" xfId="45156"/>
    <cellStyle name="Normal 5 59 3 2 3 6" xfId="45157"/>
    <cellStyle name="Normal 5 59 3 2 4" xfId="45158"/>
    <cellStyle name="Normal 5 59 3 2 4 2" xfId="45159"/>
    <cellStyle name="Normal 5 59 3 2 4 3" xfId="45160"/>
    <cellStyle name="Normal 5 59 3 2 4 4" xfId="45161"/>
    <cellStyle name="Normal 5 59 3 2 5" xfId="45162"/>
    <cellStyle name="Normal 5 59 3 2 6" xfId="45163"/>
    <cellStyle name="Normal 5 59 3 2 7" xfId="45164"/>
    <cellStyle name="Normal 5 59 3 2 8" xfId="45165"/>
    <cellStyle name="Normal 5 59 3 3" xfId="45166"/>
    <cellStyle name="Normal 5 59 3 3 2" xfId="45167"/>
    <cellStyle name="Normal 5 59 3 3 2 2" xfId="45168"/>
    <cellStyle name="Normal 5 59 3 3 2 2 2" xfId="45169"/>
    <cellStyle name="Normal 5 59 3 3 2 2 3" xfId="45170"/>
    <cellStyle name="Normal 5 59 3 3 2 2 4" xfId="45171"/>
    <cellStyle name="Normal 5 59 3 3 2 3" xfId="45172"/>
    <cellStyle name="Normal 5 59 3 3 2 4" xfId="45173"/>
    <cellStyle name="Normal 5 59 3 3 2 5" xfId="45174"/>
    <cellStyle name="Normal 5 59 3 3 3" xfId="45175"/>
    <cellStyle name="Normal 5 59 3 3 3 2" xfId="45176"/>
    <cellStyle name="Normal 5 59 3 3 3 3" xfId="45177"/>
    <cellStyle name="Normal 5 59 3 3 3 4" xfId="45178"/>
    <cellStyle name="Normal 5 59 3 3 4" xfId="45179"/>
    <cellStyle name="Normal 5 59 3 3 5" xfId="45180"/>
    <cellStyle name="Normal 5 59 3 3 6" xfId="45181"/>
    <cellStyle name="Normal 5 59 3 4" xfId="45182"/>
    <cellStyle name="Normal 5 59 3 4 2" xfId="45183"/>
    <cellStyle name="Normal 5 59 3 4 2 2" xfId="45184"/>
    <cellStyle name="Normal 5 59 3 4 2 3" xfId="45185"/>
    <cellStyle name="Normal 5 59 3 4 2 4" xfId="45186"/>
    <cellStyle name="Normal 5 59 3 4 3" xfId="45187"/>
    <cellStyle name="Normal 5 59 3 4 4" xfId="45188"/>
    <cellStyle name="Normal 5 59 3 4 5" xfId="45189"/>
    <cellStyle name="Normal 5 59 3 4 6" xfId="45190"/>
    <cellStyle name="Normal 5 59 3 5" xfId="45191"/>
    <cellStyle name="Normal 5 59 3 5 2" xfId="45192"/>
    <cellStyle name="Normal 5 59 3 5 3" xfId="45193"/>
    <cellStyle name="Normal 5 59 3 5 4" xfId="45194"/>
    <cellStyle name="Normal 5 59 3 6" xfId="45195"/>
    <cellStyle name="Normal 5 59 3 7" xfId="45196"/>
    <cellStyle name="Normal 5 59 3 8" xfId="45197"/>
    <cellStyle name="Normal 5 59 3 9" xfId="45198"/>
    <cellStyle name="Normal 5 59 4" xfId="45199"/>
    <cellStyle name="Normal 5 59 4 2" xfId="45200"/>
    <cellStyle name="Normal 5 59 4 2 2" xfId="45201"/>
    <cellStyle name="Normal 5 59 4 2 2 2" xfId="45202"/>
    <cellStyle name="Normal 5 59 4 2 2 2 2" xfId="45203"/>
    <cellStyle name="Normal 5 59 4 2 2 2 2 2" xfId="45204"/>
    <cellStyle name="Normal 5 59 4 2 2 2 2 3" xfId="45205"/>
    <cellStyle name="Normal 5 59 4 2 2 2 2 4" xfId="45206"/>
    <cellStyle name="Normal 5 59 4 2 2 2 3" xfId="45207"/>
    <cellStyle name="Normal 5 59 4 2 2 2 4" xfId="45208"/>
    <cellStyle name="Normal 5 59 4 2 2 2 5" xfId="45209"/>
    <cellStyle name="Normal 5 59 4 2 2 3" xfId="45210"/>
    <cellStyle name="Normal 5 59 4 2 2 3 2" xfId="45211"/>
    <cellStyle name="Normal 5 59 4 2 2 3 3" xfId="45212"/>
    <cellStyle name="Normal 5 59 4 2 2 3 4" xfId="45213"/>
    <cellStyle name="Normal 5 59 4 2 2 4" xfId="45214"/>
    <cellStyle name="Normal 5 59 4 2 2 5" xfId="45215"/>
    <cellStyle name="Normal 5 59 4 2 2 6" xfId="45216"/>
    <cellStyle name="Normal 5 59 4 2 3" xfId="45217"/>
    <cellStyle name="Normal 5 59 4 2 3 2" xfId="45218"/>
    <cellStyle name="Normal 5 59 4 2 3 2 2" xfId="45219"/>
    <cellStyle name="Normal 5 59 4 2 3 2 3" xfId="45220"/>
    <cellStyle name="Normal 5 59 4 2 3 2 4" xfId="45221"/>
    <cellStyle name="Normal 5 59 4 2 3 3" xfId="45222"/>
    <cellStyle name="Normal 5 59 4 2 3 4" xfId="45223"/>
    <cellStyle name="Normal 5 59 4 2 3 5" xfId="45224"/>
    <cellStyle name="Normal 5 59 4 2 3 6" xfId="45225"/>
    <cellStyle name="Normal 5 59 4 2 4" xfId="45226"/>
    <cellStyle name="Normal 5 59 4 2 4 2" xfId="45227"/>
    <cellStyle name="Normal 5 59 4 2 4 3" xfId="45228"/>
    <cellStyle name="Normal 5 59 4 2 4 4" xfId="45229"/>
    <cellStyle name="Normal 5 59 4 2 5" xfId="45230"/>
    <cellStyle name="Normal 5 59 4 2 6" xfId="45231"/>
    <cellStyle name="Normal 5 59 4 2 7" xfId="45232"/>
    <cellStyle name="Normal 5 59 4 2 8" xfId="45233"/>
    <cellStyle name="Normal 5 59 4 3" xfId="45234"/>
    <cellStyle name="Normal 5 59 4 3 2" xfId="45235"/>
    <cellStyle name="Normal 5 59 4 3 2 2" xfId="45236"/>
    <cellStyle name="Normal 5 59 4 3 2 2 2" xfId="45237"/>
    <cellStyle name="Normal 5 59 4 3 2 2 3" xfId="45238"/>
    <cellStyle name="Normal 5 59 4 3 2 2 4" xfId="45239"/>
    <cellStyle name="Normal 5 59 4 3 2 3" xfId="45240"/>
    <cellStyle name="Normal 5 59 4 3 2 4" xfId="45241"/>
    <cellStyle name="Normal 5 59 4 3 2 5" xfId="45242"/>
    <cellStyle name="Normal 5 59 4 3 3" xfId="45243"/>
    <cellStyle name="Normal 5 59 4 3 3 2" xfId="45244"/>
    <cellStyle name="Normal 5 59 4 3 3 3" xfId="45245"/>
    <cellStyle name="Normal 5 59 4 3 3 4" xfId="45246"/>
    <cellStyle name="Normal 5 59 4 3 4" xfId="45247"/>
    <cellStyle name="Normal 5 59 4 3 5" xfId="45248"/>
    <cellStyle name="Normal 5 59 4 3 6" xfId="45249"/>
    <cellStyle name="Normal 5 59 4 4" xfId="45250"/>
    <cellStyle name="Normal 5 59 4 4 2" xfId="45251"/>
    <cellStyle name="Normal 5 59 4 4 2 2" xfId="45252"/>
    <cellStyle name="Normal 5 59 4 4 2 3" xfId="45253"/>
    <cellStyle name="Normal 5 59 4 4 2 4" xfId="45254"/>
    <cellStyle name="Normal 5 59 4 4 3" xfId="45255"/>
    <cellStyle name="Normal 5 59 4 4 4" xfId="45256"/>
    <cellStyle name="Normal 5 59 4 4 5" xfId="45257"/>
    <cellStyle name="Normal 5 59 4 4 6" xfId="45258"/>
    <cellStyle name="Normal 5 59 4 5" xfId="45259"/>
    <cellStyle name="Normal 5 59 4 5 2" xfId="45260"/>
    <cellStyle name="Normal 5 59 4 5 3" xfId="45261"/>
    <cellStyle name="Normal 5 59 4 5 4" xfId="45262"/>
    <cellStyle name="Normal 5 59 4 6" xfId="45263"/>
    <cellStyle name="Normal 5 59 4 7" xfId="45264"/>
    <cellStyle name="Normal 5 59 4 8" xfId="45265"/>
    <cellStyle name="Normal 5 59 4 9" xfId="45266"/>
    <cellStyle name="Normal 5 59 5" xfId="45267"/>
    <cellStyle name="Normal 5 59 5 2" xfId="45268"/>
    <cellStyle name="Normal 5 59 5 2 2" xfId="45269"/>
    <cellStyle name="Normal 5 59 5 2 2 2" xfId="45270"/>
    <cellStyle name="Normal 5 59 5 2 2 2 2" xfId="45271"/>
    <cellStyle name="Normal 5 59 5 2 2 2 3" xfId="45272"/>
    <cellStyle name="Normal 5 59 5 2 2 2 4" xfId="45273"/>
    <cellStyle name="Normal 5 59 5 2 2 3" xfId="45274"/>
    <cellStyle name="Normal 5 59 5 2 2 4" xfId="45275"/>
    <cellStyle name="Normal 5 59 5 2 2 5" xfId="45276"/>
    <cellStyle name="Normal 5 59 5 2 3" xfId="45277"/>
    <cellStyle name="Normal 5 59 5 2 3 2" xfId="45278"/>
    <cellStyle name="Normal 5 59 5 2 3 3" xfId="45279"/>
    <cellStyle name="Normal 5 59 5 2 3 4" xfId="45280"/>
    <cellStyle name="Normal 5 59 5 2 4" xfId="45281"/>
    <cellStyle name="Normal 5 59 5 2 5" xfId="45282"/>
    <cellStyle name="Normal 5 59 5 2 6" xfId="45283"/>
    <cellStyle name="Normal 5 59 5 3" xfId="45284"/>
    <cellStyle name="Normal 5 59 5 3 2" xfId="45285"/>
    <cellStyle name="Normal 5 59 5 3 2 2" xfId="45286"/>
    <cellStyle name="Normal 5 59 5 3 2 3" xfId="45287"/>
    <cellStyle name="Normal 5 59 5 3 2 4" xfId="45288"/>
    <cellStyle name="Normal 5 59 5 3 3" xfId="45289"/>
    <cellStyle name="Normal 5 59 5 3 4" xfId="45290"/>
    <cellStyle name="Normal 5 59 5 3 5" xfId="45291"/>
    <cellStyle name="Normal 5 59 5 3 6" xfId="45292"/>
    <cellStyle name="Normal 5 59 5 4" xfId="45293"/>
    <cellStyle name="Normal 5 59 5 4 2" xfId="45294"/>
    <cellStyle name="Normal 5 59 5 4 3" xfId="45295"/>
    <cellStyle name="Normal 5 59 5 4 4" xfId="45296"/>
    <cellStyle name="Normal 5 59 5 5" xfId="45297"/>
    <cellStyle name="Normal 5 59 5 6" xfId="45298"/>
    <cellStyle name="Normal 5 59 5 7" xfId="45299"/>
    <cellStyle name="Normal 5 59 5 8" xfId="45300"/>
    <cellStyle name="Normal 5 59 6" xfId="45301"/>
    <cellStyle name="Normal 5 59 6 2" xfId="45302"/>
    <cellStyle name="Normal 5 59 6 2 2" xfId="45303"/>
    <cellStyle name="Normal 5 59 6 2 2 2" xfId="45304"/>
    <cellStyle name="Normal 5 59 6 2 2 3" xfId="45305"/>
    <cellStyle name="Normal 5 59 6 2 2 4" xfId="45306"/>
    <cellStyle name="Normal 5 59 6 2 3" xfId="45307"/>
    <cellStyle name="Normal 5 59 6 2 4" xfId="45308"/>
    <cellStyle name="Normal 5 59 6 2 5" xfId="45309"/>
    <cellStyle name="Normal 5 59 6 3" xfId="45310"/>
    <cellStyle name="Normal 5 59 6 3 2" xfId="45311"/>
    <cellStyle name="Normal 5 59 6 3 3" xfId="45312"/>
    <cellStyle name="Normal 5 59 6 3 4" xfId="45313"/>
    <cellStyle name="Normal 5 59 6 4" xfId="45314"/>
    <cellStyle name="Normal 5 59 6 5" xfId="45315"/>
    <cellStyle name="Normal 5 59 6 6" xfId="45316"/>
    <cellStyle name="Normal 5 59 7" xfId="45317"/>
    <cellStyle name="Normal 5 59 7 2" xfId="45318"/>
    <cellStyle name="Normal 5 59 7 2 2" xfId="45319"/>
    <cellStyle name="Normal 5 59 7 2 3" xfId="45320"/>
    <cellStyle name="Normal 5 59 7 2 4" xfId="45321"/>
    <cellStyle name="Normal 5 59 7 3" xfId="45322"/>
    <cellStyle name="Normal 5 59 7 4" xfId="45323"/>
    <cellStyle name="Normal 5 59 7 5" xfId="45324"/>
    <cellStyle name="Normal 5 59 7 6" xfId="45325"/>
    <cellStyle name="Normal 5 59 8" xfId="45326"/>
    <cellStyle name="Normal 5 59 8 2" xfId="45327"/>
    <cellStyle name="Normal 5 59 8 3" xfId="45328"/>
    <cellStyle name="Normal 5 59 8 4" xfId="45329"/>
    <cellStyle name="Normal 5 59 9" xfId="45330"/>
    <cellStyle name="Normal 5 6" xfId="45331"/>
    <cellStyle name="Normal 5 60" xfId="45332"/>
    <cellStyle name="Normal 5 60 10" xfId="45333"/>
    <cellStyle name="Normal 5 60 11" xfId="45334"/>
    <cellStyle name="Normal 5 60 12" xfId="45335"/>
    <cellStyle name="Normal 5 60 2" xfId="45336"/>
    <cellStyle name="Normal 5 60 2 10" xfId="45337"/>
    <cellStyle name="Normal 5 60 2 2" xfId="45338"/>
    <cellStyle name="Normal 5 60 2 2 2" xfId="45339"/>
    <cellStyle name="Normal 5 60 2 2 2 2" xfId="45340"/>
    <cellStyle name="Normal 5 60 2 2 2 2 2" xfId="45341"/>
    <cellStyle name="Normal 5 60 2 2 2 2 2 2" xfId="45342"/>
    <cellStyle name="Normal 5 60 2 2 2 2 2 2 2" xfId="45343"/>
    <cellStyle name="Normal 5 60 2 2 2 2 2 2 3" xfId="45344"/>
    <cellStyle name="Normal 5 60 2 2 2 2 2 2 4" xfId="45345"/>
    <cellStyle name="Normal 5 60 2 2 2 2 2 3" xfId="45346"/>
    <cellStyle name="Normal 5 60 2 2 2 2 2 4" xfId="45347"/>
    <cellStyle name="Normal 5 60 2 2 2 2 2 5" xfId="45348"/>
    <cellStyle name="Normal 5 60 2 2 2 2 3" xfId="45349"/>
    <cellStyle name="Normal 5 60 2 2 2 2 3 2" xfId="45350"/>
    <cellStyle name="Normal 5 60 2 2 2 2 3 3" xfId="45351"/>
    <cellStyle name="Normal 5 60 2 2 2 2 3 4" xfId="45352"/>
    <cellStyle name="Normal 5 60 2 2 2 2 4" xfId="45353"/>
    <cellStyle name="Normal 5 60 2 2 2 2 5" xfId="45354"/>
    <cellStyle name="Normal 5 60 2 2 2 2 6" xfId="45355"/>
    <cellStyle name="Normal 5 60 2 2 2 3" xfId="45356"/>
    <cellStyle name="Normal 5 60 2 2 2 3 2" xfId="45357"/>
    <cellStyle name="Normal 5 60 2 2 2 3 2 2" xfId="45358"/>
    <cellStyle name="Normal 5 60 2 2 2 3 2 3" xfId="45359"/>
    <cellStyle name="Normal 5 60 2 2 2 3 2 4" xfId="45360"/>
    <cellStyle name="Normal 5 60 2 2 2 3 3" xfId="45361"/>
    <cellStyle name="Normal 5 60 2 2 2 3 4" xfId="45362"/>
    <cellStyle name="Normal 5 60 2 2 2 3 5" xfId="45363"/>
    <cellStyle name="Normal 5 60 2 2 2 3 6" xfId="45364"/>
    <cellStyle name="Normal 5 60 2 2 2 4" xfId="45365"/>
    <cellStyle name="Normal 5 60 2 2 2 4 2" xfId="45366"/>
    <cellStyle name="Normal 5 60 2 2 2 4 3" xfId="45367"/>
    <cellStyle name="Normal 5 60 2 2 2 4 4" xfId="45368"/>
    <cellStyle name="Normal 5 60 2 2 2 5" xfId="45369"/>
    <cellStyle name="Normal 5 60 2 2 2 6" xfId="45370"/>
    <cellStyle name="Normal 5 60 2 2 2 7" xfId="45371"/>
    <cellStyle name="Normal 5 60 2 2 2 8" xfId="45372"/>
    <cellStyle name="Normal 5 60 2 2 3" xfId="45373"/>
    <cellStyle name="Normal 5 60 2 2 3 2" xfId="45374"/>
    <cellStyle name="Normal 5 60 2 2 3 2 2" xfId="45375"/>
    <cellStyle name="Normal 5 60 2 2 3 2 2 2" xfId="45376"/>
    <cellStyle name="Normal 5 60 2 2 3 2 2 3" xfId="45377"/>
    <cellStyle name="Normal 5 60 2 2 3 2 2 4" xfId="45378"/>
    <cellStyle name="Normal 5 60 2 2 3 2 3" xfId="45379"/>
    <cellStyle name="Normal 5 60 2 2 3 2 4" xfId="45380"/>
    <cellStyle name="Normal 5 60 2 2 3 2 5" xfId="45381"/>
    <cellStyle name="Normal 5 60 2 2 3 3" xfId="45382"/>
    <cellStyle name="Normal 5 60 2 2 3 3 2" xfId="45383"/>
    <cellStyle name="Normal 5 60 2 2 3 3 3" xfId="45384"/>
    <cellStyle name="Normal 5 60 2 2 3 3 4" xfId="45385"/>
    <cellStyle name="Normal 5 60 2 2 3 4" xfId="45386"/>
    <cellStyle name="Normal 5 60 2 2 3 5" xfId="45387"/>
    <cellStyle name="Normal 5 60 2 2 3 6" xfId="45388"/>
    <cellStyle name="Normal 5 60 2 2 4" xfId="45389"/>
    <cellStyle name="Normal 5 60 2 2 4 2" xfId="45390"/>
    <cellStyle name="Normal 5 60 2 2 4 2 2" xfId="45391"/>
    <cellStyle name="Normal 5 60 2 2 4 2 3" xfId="45392"/>
    <cellStyle name="Normal 5 60 2 2 4 2 4" xfId="45393"/>
    <cellStyle name="Normal 5 60 2 2 4 3" xfId="45394"/>
    <cellStyle name="Normal 5 60 2 2 4 4" xfId="45395"/>
    <cellStyle name="Normal 5 60 2 2 4 5" xfId="45396"/>
    <cellStyle name="Normal 5 60 2 2 4 6" xfId="45397"/>
    <cellStyle name="Normal 5 60 2 2 5" xfId="45398"/>
    <cellStyle name="Normal 5 60 2 2 5 2" xfId="45399"/>
    <cellStyle name="Normal 5 60 2 2 5 3" xfId="45400"/>
    <cellStyle name="Normal 5 60 2 2 5 4" xfId="45401"/>
    <cellStyle name="Normal 5 60 2 2 6" xfId="45402"/>
    <cellStyle name="Normal 5 60 2 2 7" xfId="45403"/>
    <cellStyle name="Normal 5 60 2 2 8" xfId="45404"/>
    <cellStyle name="Normal 5 60 2 2 9" xfId="45405"/>
    <cellStyle name="Normal 5 60 2 3" xfId="45406"/>
    <cellStyle name="Normal 5 60 2 3 2" xfId="45407"/>
    <cellStyle name="Normal 5 60 2 3 2 2" xfId="45408"/>
    <cellStyle name="Normal 5 60 2 3 2 2 2" xfId="45409"/>
    <cellStyle name="Normal 5 60 2 3 2 2 2 2" xfId="45410"/>
    <cellStyle name="Normal 5 60 2 3 2 2 2 3" xfId="45411"/>
    <cellStyle name="Normal 5 60 2 3 2 2 2 4" xfId="45412"/>
    <cellStyle name="Normal 5 60 2 3 2 2 3" xfId="45413"/>
    <cellStyle name="Normal 5 60 2 3 2 2 4" xfId="45414"/>
    <cellStyle name="Normal 5 60 2 3 2 2 5" xfId="45415"/>
    <cellStyle name="Normal 5 60 2 3 2 3" xfId="45416"/>
    <cellStyle name="Normal 5 60 2 3 2 3 2" xfId="45417"/>
    <cellStyle name="Normal 5 60 2 3 2 3 3" xfId="45418"/>
    <cellStyle name="Normal 5 60 2 3 2 3 4" xfId="45419"/>
    <cellStyle name="Normal 5 60 2 3 2 4" xfId="45420"/>
    <cellStyle name="Normal 5 60 2 3 2 5" xfId="45421"/>
    <cellStyle name="Normal 5 60 2 3 2 6" xfId="45422"/>
    <cellStyle name="Normal 5 60 2 3 3" xfId="45423"/>
    <cellStyle name="Normal 5 60 2 3 3 2" xfId="45424"/>
    <cellStyle name="Normal 5 60 2 3 3 2 2" xfId="45425"/>
    <cellStyle name="Normal 5 60 2 3 3 2 3" xfId="45426"/>
    <cellStyle name="Normal 5 60 2 3 3 2 4" xfId="45427"/>
    <cellStyle name="Normal 5 60 2 3 3 3" xfId="45428"/>
    <cellStyle name="Normal 5 60 2 3 3 4" xfId="45429"/>
    <cellStyle name="Normal 5 60 2 3 3 5" xfId="45430"/>
    <cellStyle name="Normal 5 60 2 3 3 6" xfId="45431"/>
    <cellStyle name="Normal 5 60 2 3 4" xfId="45432"/>
    <cellStyle name="Normal 5 60 2 3 4 2" xfId="45433"/>
    <cellStyle name="Normal 5 60 2 3 4 3" xfId="45434"/>
    <cellStyle name="Normal 5 60 2 3 4 4" xfId="45435"/>
    <cellStyle name="Normal 5 60 2 3 5" xfId="45436"/>
    <cellStyle name="Normal 5 60 2 3 6" xfId="45437"/>
    <cellStyle name="Normal 5 60 2 3 7" xfId="45438"/>
    <cellStyle name="Normal 5 60 2 3 8" xfId="45439"/>
    <cellStyle name="Normal 5 60 2 4" xfId="45440"/>
    <cellStyle name="Normal 5 60 2 4 2" xfId="45441"/>
    <cellStyle name="Normal 5 60 2 4 2 2" xfId="45442"/>
    <cellStyle name="Normal 5 60 2 4 2 2 2" xfId="45443"/>
    <cellStyle name="Normal 5 60 2 4 2 2 3" xfId="45444"/>
    <cellStyle name="Normal 5 60 2 4 2 2 4" xfId="45445"/>
    <cellStyle name="Normal 5 60 2 4 2 3" xfId="45446"/>
    <cellStyle name="Normal 5 60 2 4 2 4" xfId="45447"/>
    <cellStyle name="Normal 5 60 2 4 2 5" xfId="45448"/>
    <cellStyle name="Normal 5 60 2 4 3" xfId="45449"/>
    <cellStyle name="Normal 5 60 2 4 3 2" xfId="45450"/>
    <cellStyle name="Normal 5 60 2 4 3 3" xfId="45451"/>
    <cellStyle name="Normal 5 60 2 4 3 4" xfId="45452"/>
    <cellStyle name="Normal 5 60 2 4 4" xfId="45453"/>
    <cellStyle name="Normal 5 60 2 4 5" xfId="45454"/>
    <cellStyle name="Normal 5 60 2 4 6" xfId="45455"/>
    <cellStyle name="Normal 5 60 2 5" xfId="45456"/>
    <cellStyle name="Normal 5 60 2 5 2" xfId="45457"/>
    <cellStyle name="Normal 5 60 2 5 2 2" xfId="45458"/>
    <cellStyle name="Normal 5 60 2 5 2 3" xfId="45459"/>
    <cellStyle name="Normal 5 60 2 5 2 4" xfId="45460"/>
    <cellStyle name="Normal 5 60 2 5 3" xfId="45461"/>
    <cellStyle name="Normal 5 60 2 5 4" xfId="45462"/>
    <cellStyle name="Normal 5 60 2 5 5" xfId="45463"/>
    <cellStyle name="Normal 5 60 2 5 6" xfId="45464"/>
    <cellStyle name="Normal 5 60 2 6" xfId="45465"/>
    <cellStyle name="Normal 5 60 2 6 2" xfId="45466"/>
    <cellStyle name="Normal 5 60 2 6 3" xfId="45467"/>
    <cellStyle name="Normal 5 60 2 6 4" xfId="45468"/>
    <cellStyle name="Normal 5 60 2 7" xfId="45469"/>
    <cellStyle name="Normal 5 60 2 8" xfId="45470"/>
    <cellStyle name="Normal 5 60 2 9" xfId="45471"/>
    <cellStyle name="Normal 5 60 3" xfId="45472"/>
    <cellStyle name="Normal 5 60 3 2" xfId="45473"/>
    <cellStyle name="Normal 5 60 3 2 2" xfId="45474"/>
    <cellStyle name="Normal 5 60 3 2 2 2" xfId="45475"/>
    <cellStyle name="Normal 5 60 3 2 2 2 2" xfId="45476"/>
    <cellStyle name="Normal 5 60 3 2 2 2 2 2" xfId="45477"/>
    <cellStyle name="Normal 5 60 3 2 2 2 2 3" xfId="45478"/>
    <cellStyle name="Normal 5 60 3 2 2 2 2 4" xfId="45479"/>
    <cellStyle name="Normal 5 60 3 2 2 2 3" xfId="45480"/>
    <cellStyle name="Normal 5 60 3 2 2 2 4" xfId="45481"/>
    <cellStyle name="Normal 5 60 3 2 2 2 5" xfId="45482"/>
    <cellStyle name="Normal 5 60 3 2 2 3" xfId="45483"/>
    <cellStyle name="Normal 5 60 3 2 2 3 2" xfId="45484"/>
    <cellStyle name="Normal 5 60 3 2 2 3 3" xfId="45485"/>
    <cellStyle name="Normal 5 60 3 2 2 3 4" xfId="45486"/>
    <cellStyle name="Normal 5 60 3 2 2 4" xfId="45487"/>
    <cellStyle name="Normal 5 60 3 2 2 5" xfId="45488"/>
    <cellStyle name="Normal 5 60 3 2 2 6" xfId="45489"/>
    <cellStyle name="Normal 5 60 3 2 3" xfId="45490"/>
    <cellStyle name="Normal 5 60 3 2 3 2" xfId="45491"/>
    <cellStyle name="Normal 5 60 3 2 3 2 2" xfId="45492"/>
    <cellStyle name="Normal 5 60 3 2 3 2 3" xfId="45493"/>
    <cellStyle name="Normal 5 60 3 2 3 2 4" xfId="45494"/>
    <cellStyle name="Normal 5 60 3 2 3 3" xfId="45495"/>
    <cellStyle name="Normal 5 60 3 2 3 4" xfId="45496"/>
    <cellStyle name="Normal 5 60 3 2 3 5" xfId="45497"/>
    <cellStyle name="Normal 5 60 3 2 3 6" xfId="45498"/>
    <cellStyle name="Normal 5 60 3 2 4" xfId="45499"/>
    <cellStyle name="Normal 5 60 3 2 4 2" xfId="45500"/>
    <cellStyle name="Normal 5 60 3 2 4 3" xfId="45501"/>
    <cellStyle name="Normal 5 60 3 2 4 4" xfId="45502"/>
    <cellStyle name="Normal 5 60 3 2 5" xfId="45503"/>
    <cellStyle name="Normal 5 60 3 2 6" xfId="45504"/>
    <cellStyle name="Normal 5 60 3 2 7" xfId="45505"/>
    <cellStyle name="Normal 5 60 3 2 8" xfId="45506"/>
    <cellStyle name="Normal 5 60 3 3" xfId="45507"/>
    <cellStyle name="Normal 5 60 3 3 2" xfId="45508"/>
    <cellStyle name="Normal 5 60 3 3 2 2" xfId="45509"/>
    <cellStyle name="Normal 5 60 3 3 2 2 2" xfId="45510"/>
    <cellStyle name="Normal 5 60 3 3 2 2 3" xfId="45511"/>
    <cellStyle name="Normal 5 60 3 3 2 2 4" xfId="45512"/>
    <cellStyle name="Normal 5 60 3 3 2 3" xfId="45513"/>
    <cellStyle name="Normal 5 60 3 3 2 4" xfId="45514"/>
    <cellStyle name="Normal 5 60 3 3 2 5" xfId="45515"/>
    <cellStyle name="Normal 5 60 3 3 3" xfId="45516"/>
    <cellStyle name="Normal 5 60 3 3 3 2" xfId="45517"/>
    <cellStyle name="Normal 5 60 3 3 3 3" xfId="45518"/>
    <cellStyle name="Normal 5 60 3 3 3 4" xfId="45519"/>
    <cellStyle name="Normal 5 60 3 3 4" xfId="45520"/>
    <cellStyle name="Normal 5 60 3 3 5" xfId="45521"/>
    <cellStyle name="Normal 5 60 3 3 6" xfId="45522"/>
    <cellStyle name="Normal 5 60 3 4" xfId="45523"/>
    <cellStyle name="Normal 5 60 3 4 2" xfId="45524"/>
    <cellStyle name="Normal 5 60 3 4 2 2" xfId="45525"/>
    <cellStyle name="Normal 5 60 3 4 2 3" xfId="45526"/>
    <cellStyle name="Normal 5 60 3 4 2 4" xfId="45527"/>
    <cellStyle name="Normal 5 60 3 4 3" xfId="45528"/>
    <cellStyle name="Normal 5 60 3 4 4" xfId="45529"/>
    <cellStyle name="Normal 5 60 3 4 5" xfId="45530"/>
    <cellStyle name="Normal 5 60 3 4 6" xfId="45531"/>
    <cellStyle name="Normal 5 60 3 5" xfId="45532"/>
    <cellStyle name="Normal 5 60 3 5 2" xfId="45533"/>
    <cellStyle name="Normal 5 60 3 5 3" xfId="45534"/>
    <cellStyle name="Normal 5 60 3 5 4" xfId="45535"/>
    <cellStyle name="Normal 5 60 3 6" xfId="45536"/>
    <cellStyle name="Normal 5 60 3 7" xfId="45537"/>
    <cellStyle name="Normal 5 60 3 8" xfId="45538"/>
    <cellStyle name="Normal 5 60 3 9" xfId="45539"/>
    <cellStyle name="Normal 5 60 4" xfId="45540"/>
    <cellStyle name="Normal 5 60 4 2" xfId="45541"/>
    <cellStyle name="Normal 5 60 4 2 2" xfId="45542"/>
    <cellStyle name="Normal 5 60 4 2 2 2" xfId="45543"/>
    <cellStyle name="Normal 5 60 4 2 2 2 2" xfId="45544"/>
    <cellStyle name="Normal 5 60 4 2 2 2 2 2" xfId="45545"/>
    <cellStyle name="Normal 5 60 4 2 2 2 2 3" xfId="45546"/>
    <cellStyle name="Normal 5 60 4 2 2 2 2 4" xfId="45547"/>
    <cellStyle name="Normal 5 60 4 2 2 2 3" xfId="45548"/>
    <cellStyle name="Normal 5 60 4 2 2 2 4" xfId="45549"/>
    <cellStyle name="Normal 5 60 4 2 2 2 5" xfId="45550"/>
    <cellStyle name="Normal 5 60 4 2 2 3" xfId="45551"/>
    <cellStyle name="Normal 5 60 4 2 2 3 2" xfId="45552"/>
    <cellStyle name="Normal 5 60 4 2 2 3 3" xfId="45553"/>
    <cellStyle name="Normal 5 60 4 2 2 3 4" xfId="45554"/>
    <cellStyle name="Normal 5 60 4 2 2 4" xfId="45555"/>
    <cellStyle name="Normal 5 60 4 2 2 5" xfId="45556"/>
    <cellStyle name="Normal 5 60 4 2 2 6" xfId="45557"/>
    <cellStyle name="Normal 5 60 4 2 3" xfId="45558"/>
    <cellStyle name="Normal 5 60 4 2 3 2" xfId="45559"/>
    <cellStyle name="Normal 5 60 4 2 3 2 2" xfId="45560"/>
    <cellStyle name="Normal 5 60 4 2 3 2 3" xfId="45561"/>
    <cellStyle name="Normal 5 60 4 2 3 2 4" xfId="45562"/>
    <cellStyle name="Normal 5 60 4 2 3 3" xfId="45563"/>
    <cellStyle name="Normal 5 60 4 2 3 4" xfId="45564"/>
    <cellStyle name="Normal 5 60 4 2 3 5" xfId="45565"/>
    <cellStyle name="Normal 5 60 4 2 3 6" xfId="45566"/>
    <cellStyle name="Normal 5 60 4 2 4" xfId="45567"/>
    <cellStyle name="Normal 5 60 4 2 4 2" xfId="45568"/>
    <cellStyle name="Normal 5 60 4 2 4 3" xfId="45569"/>
    <cellStyle name="Normal 5 60 4 2 4 4" xfId="45570"/>
    <cellStyle name="Normal 5 60 4 2 5" xfId="45571"/>
    <cellStyle name="Normal 5 60 4 2 6" xfId="45572"/>
    <cellStyle name="Normal 5 60 4 2 7" xfId="45573"/>
    <cellStyle name="Normal 5 60 4 2 8" xfId="45574"/>
    <cellStyle name="Normal 5 60 4 3" xfId="45575"/>
    <cellStyle name="Normal 5 60 4 3 2" xfId="45576"/>
    <cellStyle name="Normal 5 60 4 3 2 2" xfId="45577"/>
    <cellStyle name="Normal 5 60 4 3 2 2 2" xfId="45578"/>
    <cellStyle name="Normal 5 60 4 3 2 2 3" xfId="45579"/>
    <cellStyle name="Normal 5 60 4 3 2 2 4" xfId="45580"/>
    <cellStyle name="Normal 5 60 4 3 2 3" xfId="45581"/>
    <cellStyle name="Normal 5 60 4 3 2 4" xfId="45582"/>
    <cellStyle name="Normal 5 60 4 3 2 5" xfId="45583"/>
    <cellStyle name="Normal 5 60 4 3 3" xfId="45584"/>
    <cellStyle name="Normal 5 60 4 3 3 2" xfId="45585"/>
    <cellStyle name="Normal 5 60 4 3 3 3" xfId="45586"/>
    <cellStyle name="Normal 5 60 4 3 3 4" xfId="45587"/>
    <cellStyle name="Normal 5 60 4 3 4" xfId="45588"/>
    <cellStyle name="Normal 5 60 4 3 5" xfId="45589"/>
    <cellStyle name="Normal 5 60 4 3 6" xfId="45590"/>
    <cellStyle name="Normal 5 60 4 4" xfId="45591"/>
    <cellStyle name="Normal 5 60 4 4 2" xfId="45592"/>
    <cellStyle name="Normal 5 60 4 4 2 2" xfId="45593"/>
    <cellStyle name="Normal 5 60 4 4 2 3" xfId="45594"/>
    <cellStyle name="Normal 5 60 4 4 2 4" xfId="45595"/>
    <cellStyle name="Normal 5 60 4 4 3" xfId="45596"/>
    <cellStyle name="Normal 5 60 4 4 4" xfId="45597"/>
    <cellStyle name="Normal 5 60 4 4 5" xfId="45598"/>
    <cellStyle name="Normal 5 60 4 4 6" xfId="45599"/>
    <cellStyle name="Normal 5 60 4 5" xfId="45600"/>
    <cellStyle name="Normal 5 60 4 5 2" xfId="45601"/>
    <cellStyle name="Normal 5 60 4 5 3" xfId="45602"/>
    <cellStyle name="Normal 5 60 4 5 4" xfId="45603"/>
    <cellStyle name="Normal 5 60 4 6" xfId="45604"/>
    <cellStyle name="Normal 5 60 4 7" xfId="45605"/>
    <cellStyle name="Normal 5 60 4 8" xfId="45606"/>
    <cellStyle name="Normal 5 60 4 9" xfId="45607"/>
    <cellStyle name="Normal 5 60 5" xfId="45608"/>
    <cellStyle name="Normal 5 60 5 2" xfId="45609"/>
    <cellStyle name="Normal 5 60 5 2 2" xfId="45610"/>
    <cellStyle name="Normal 5 60 5 2 2 2" xfId="45611"/>
    <cellStyle name="Normal 5 60 5 2 2 2 2" xfId="45612"/>
    <cellStyle name="Normal 5 60 5 2 2 2 3" xfId="45613"/>
    <cellStyle name="Normal 5 60 5 2 2 2 4" xfId="45614"/>
    <cellStyle name="Normal 5 60 5 2 2 3" xfId="45615"/>
    <cellStyle name="Normal 5 60 5 2 2 4" xfId="45616"/>
    <cellStyle name="Normal 5 60 5 2 2 5" xfId="45617"/>
    <cellStyle name="Normal 5 60 5 2 3" xfId="45618"/>
    <cellStyle name="Normal 5 60 5 2 3 2" xfId="45619"/>
    <cellStyle name="Normal 5 60 5 2 3 3" xfId="45620"/>
    <cellStyle name="Normal 5 60 5 2 3 4" xfId="45621"/>
    <cellStyle name="Normal 5 60 5 2 4" xfId="45622"/>
    <cellStyle name="Normal 5 60 5 2 5" xfId="45623"/>
    <cellStyle name="Normal 5 60 5 2 6" xfId="45624"/>
    <cellStyle name="Normal 5 60 5 3" xfId="45625"/>
    <cellStyle name="Normal 5 60 5 3 2" xfId="45626"/>
    <cellStyle name="Normal 5 60 5 3 2 2" xfId="45627"/>
    <cellStyle name="Normal 5 60 5 3 2 3" xfId="45628"/>
    <cellStyle name="Normal 5 60 5 3 2 4" xfId="45629"/>
    <cellStyle name="Normal 5 60 5 3 3" xfId="45630"/>
    <cellStyle name="Normal 5 60 5 3 4" xfId="45631"/>
    <cellStyle name="Normal 5 60 5 3 5" xfId="45632"/>
    <cellStyle name="Normal 5 60 5 3 6" xfId="45633"/>
    <cellStyle name="Normal 5 60 5 4" xfId="45634"/>
    <cellStyle name="Normal 5 60 5 4 2" xfId="45635"/>
    <cellStyle name="Normal 5 60 5 4 3" xfId="45636"/>
    <cellStyle name="Normal 5 60 5 4 4" xfId="45637"/>
    <cellStyle name="Normal 5 60 5 5" xfId="45638"/>
    <cellStyle name="Normal 5 60 5 6" xfId="45639"/>
    <cellStyle name="Normal 5 60 5 7" xfId="45640"/>
    <cellStyle name="Normal 5 60 5 8" xfId="45641"/>
    <cellStyle name="Normal 5 60 6" xfId="45642"/>
    <cellStyle name="Normal 5 60 6 2" xfId="45643"/>
    <cellStyle name="Normal 5 60 6 2 2" xfId="45644"/>
    <cellStyle name="Normal 5 60 6 2 2 2" xfId="45645"/>
    <cellStyle name="Normal 5 60 6 2 2 3" xfId="45646"/>
    <cellStyle name="Normal 5 60 6 2 2 4" xfId="45647"/>
    <cellStyle name="Normal 5 60 6 2 3" xfId="45648"/>
    <cellStyle name="Normal 5 60 6 2 4" xfId="45649"/>
    <cellStyle name="Normal 5 60 6 2 5" xfId="45650"/>
    <cellStyle name="Normal 5 60 6 3" xfId="45651"/>
    <cellStyle name="Normal 5 60 6 3 2" xfId="45652"/>
    <cellStyle name="Normal 5 60 6 3 3" xfId="45653"/>
    <cellStyle name="Normal 5 60 6 3 4" xfId="45654"/>
    <cellStyle name="Normal 5 60 6 4" xfId="45655"/>
    <cellStyle name="Normal 5 60 6 5" xfId="45656"/>
    <cellStyle name="Normal 5 60 6 6" xfId="45657"/>
    <cellStyle name="Normal 5 60 7" xfId="45658"/>
    <cellStyle name="Normal 5 60 7 2" xfId="45659"/>
    <cellStyle name="Normal 5 60 7 2 2" xfId="45660"/>
    <cellStyle name="Normal 5 60 7 2 3" xfId="45661"/>
    <cellStyle name="Normal 5 60 7 2 4" xfId="45662"/>
    <cellStyle name="Normal 5 60 7 3" xfId="45663"/>
    <cellStyle name="Normal 5 60 7 4" xfId="45664"/>
    <cellStyle name="Normal 5 60 7 5" xfId="45665"/>
    <cellStyle name="Normal 5 60 7 6" xfId="45666"/>
    <cellStyle name="Normal 5 60 8" xfId="45667"/>
    <cellStyle name="Normal 5 60 8 2" xfId="45668"/>
    <cellStyle name="Normal 5 60 8 3" xfId="45669"/>
    <cellStyle name="Normal 5 60 8 4" xfId="45670"/>
    <cellStyle name="Normal 5 60 9" xfId="45671"/>
    <cellStyle name="Normal 5 61" xfId="45672"/>
    <cellStyle name="Normal 5 61 10" xfId="45673"/>
    <cellStyle name="Normal 5 61 2" xfId="45674"/>
    <cellStyle name="Normal 5 61 2 2" xfId="45675"/>
    <cellStyle name="Normal 5 61 2 2 2" xfId="45676"/>
    <cellStyle name="Normal 5 61 2 2 2 2" xfId="45677"/>
    <cellStyle name="Normal 5 61 2 2 2 2 2" xfId="45678"/>
    <cellStyle name="Normal 5 61 2 2 2 2 2 2" xfId="45679"/>
    <cellStyle name="Normal 5 61 2 2 2 2 2 3" xfId="45680"/>
    <cellStyle name="Normal 5 61 2 2 2 2 2 4" xfId="45681"/>
    <cellStyle name="Normal 5 61 2 2 2 2 3" xfId="45682"/>
    <cellStyle name="Normal 5 61 2 2 2 2 4" xfId="45683"/>
    <cellStyle name="Normal 5 61 2 2 2 2 5" xfId="45684"/>
    <cellStyle name="Normal 5 61 2 2 2 3" xfId="45685"/>
    <cellStyle name="Normal 5 61 2 2 2 3 2" xfId="45686"/>
    <cellStyle name="Normal 5 61 2 2 2 3 3" xfId="45687"/>
    <cellStyle name="Normal 5 61 2 2 2 3 4" xfId="45688"/>
    <cellStyle name="Normal 5 61 2 2 2 4" xfId="45689"/>
    <cellStyle name="Normal 5 61 2 2 2 5" xfId="45690"/>
    <cellStyle name="Normal 5 61 2 2 2 6" xfId="45691"/>
    <cellStyle name="Normal 5 61 2 2 3" xfId="45692"/>
    <cellStyle name="Normal 5 61 2 2 3 2" xfId="45693"/>
    <cellStyle name="Normal 5 61 2 2 3 2 2" xfId="45694"/>
    <cellStyle name="Normal 5 61 2 2 3 2 3" xfId="45695"/>
    <cellStyle name="Normal 5 61 2 2 3 2 4" xfId="45696"/>
    <cellStyle name="Normal 5 61 2 2 3 3" xfId="45697"/>
    <cellStyle name="Normal 5 61 2 2 3 4" xfId="45698"/>
    <cellStyle name="Normal 5 61 2 2 3 5" xfId="45699"/>
    <cellStyle name="Normal 5 61 2 2 3 6" xfId="45700"/>
    <cellStyle name="Normal 5 61 2 2 4" xfId="45701"/>
    <cellStyle name="Normal 5 61 2 2 4 2" xfId="45702"/>
    <cellStyle name="Normal 5 61 2 2 4 3" xfId="45703"/>
    <cellStyle name="Normal 5 61 2 2 4 4" xfId="45704"/>
    <cellStyle name="Normal 5 61 2 2 5" xfId="45705"/>
    <cellStyle name="Normal 5 61 2 2 6" xfId="45706"/>
    <cellStyle name="Normal 5 61 2 2 7" xfId="45707"/>
    <cellStyle name="Normal 5 61 2 2 8" xfId="45708"/>
    <cellStyle name="Normal 5 61 2 3" xfId="45709"/>
    <cellStyle name="Normal 5 61 2 3 2" xfId="45710"/>
    <cellStyle name="Normal 5 61 2 3 2 2" xfId="45711"/>
    <cellStyle name="Normal 5 61 2 3 2 2 2" xfId="45712"/>
    <cellStyle name="Normal 5 61 2 3 2 2 3" xfId="45713"/>
    <cellStyle name="Normal 5 61 2 3 2 2 4" xfId="45714"/>
    <cellStyle name="Normal 5 61 2 3 2 3" xfId="45715"/>
    <cellStyle name="Normal 5 61 2 3 2 4" xfId="45716"/>
    <cellStyle name="Normal 5 61 2 3 2 5" xfId="45717"/>
    <cellStyle name="Normal 5 61 2 3 3" xfId="45718"/>
    <cellStyle name="Normal 5 61 2 3 3 2" xfId="45719"/>
    <cellStyle name="Normal 5 61 2 3 3 3" xfId="45720"/>
    <cellStyle name="Normal 5 61 2 3 3 4" xfId="45721"/>
    <cellStyle name="Normal 5 61 2 3 4" xfId="45722"/>
    <cellStyle name="Normal 5 61 2 3 5" xfId="45723"/>
    <cellStyle name="Normal 5 61 2 3 6" xfId="45724"/>
    <cellStyle name="Normal 5 61 2 4" xfId="45725"/>
    <cellStyle name="Normal 5 61 2 4 2" xfId="45726"/>
    <cellStyle name="Normal 5 61 2 4 2 2" xfId="45727"/>
    <cellStyle name="Normal 5 61 2 4 2 3" xfId="45728"/>
    <cellStyle name="Normal 5 61 2 4 2 4" xfId="45729"/>
    <cellStyle name="Normal 5 61 2 4 3" xfId="45730"/>
    <cellStyle name="Normal 5 61 2 4 4" xfId="45731"/>
    <cellStyle name="Normal 5 61 2 4 5" xfId="45732"/>
    <cellStyle name="Normal 5 61 2 4 6" xfId="45733"/>
    <cellStyle name="Normal 5 61 2 5" xfId="45734"/>
    <cellStyle name="Normal 5 61 2 5 2" xfId="45735"/>
    <cellStyle name="Normal 5 61 2 5 3" xfId="45736"/>
    <cellStyle name="Normal 5 61 2 5 4" xfId="45737"/>
    <cellStyle name="Normal 5 61 2 6" xfId="45738"/>
    <cellStyle name="Normal 5 61 2 7" xfId="45739"/>
    <cellStyle name="Normal 5 61 2 8" xfId="45740"/>
    <cellStyle name="Normal 5 61 2 9" xfId="45741"/>
    <cellStyle name="Normal 5 61 3" xfId="45742"/>
    <cellStyle name="Normal 5 61 3 2" xfId="45743"/>
    <cellStyle name="Normal 5 61 3 2 2" xfId="45744"/>
    <cellStyle name="Normal 5 61 3 2 2 2" xfId="45745"/>
    <cellStyle name="Normal 5 61 3 2 2 2 2" xfId="45746"/>
    <cellStyle name="Normal 5 61 3 2 2 2 3" xfId="45747"/>
    <cellStyle name="Normal 5 61 3 2 2 2 4" xfId="45748"/>
    <cellStyle name="Normal 5 61 3 2 2 3" xfId="45749"/>
    <cellStyle name="Normal 5 61 3 2 2 4" xfId="45750"/>
    <cellStyle name="Normal 5 61 3 2 2 5" xfId="45751"/>
    <cellStyle name="Normal 5 61 3 2 3" xfId="45752"/>
    <cellStyle name="Normal 5 61 3 2 3 2" xfId="45753"/>
    <cellStyle name="Normal 5 61 3 2 3 3" xfId="45754"/>
    <cellStyle name="Normal 5 61 3 2 3 4" xfId="45755"/>
    <cellStyle name="Normal 5 61 3 2 4" xfId="45756"/>
    <cellStyle name="Normal 5 61 3 2 5" xfId="45757"/>
    <cellStyle name="Normal 5 61 3 2 6" xfId="45758"/>
    <cellStyle name="Normal 5 61 3 3" xfId="45759"/>
    <cellStyle name="Normal 5 61 3 3 2" xfId="45760"/>
    <cellStyle name="Normal 5 61 3 3 2 2" xfId="45761"/>
    <cellStyle name="Normal 5 61 3 3 2 3" xfId="45762"/>
    <cellStyle name="Normal 5 61 3 3 2 4" xfId="45763"/>
    <cellStyle name="Normal 5 61 3 3 3" xfId="45764"/>
    <cellStyle name="Normal 5 61 3 3 4" xfId="45765"/>
    <cellStyle name="Normal 5 61 3 3 5" xfId="45766"/>
    <cellStyle name="Normal 5 61 3 3 6" xfId="45767"/>
    <cellStyle name="Normal 5 61 3 4" xfId="45768"/>
    <cellStyle name="Normal 5 61 3 4 2" xfId="45769"/>
    <cellStyle name="Normal 5 61 3 4 3" xfId="45770"/>
    <cellStyle name="Normal 5 61 3 4 4" xfId="45771"/>
    <cellStyle name="Normal 5 61 3 5" xfId="45772"/>
    <cellStyle name="Normal 5 61 3 6" xfId="45773"/>
    <cellStyle name="Normal 5 61 3 7" xfId="45774"/>
    <cellStyle name="Normal 5 61 3 8" xfId="45775"/>
    <cellStyle name="Normal 5 61 4" xfId="45776"/>
    <cellStyle name="Normal 5 61 4 2" xfId="45777"/>
    <cellStyle name="Normal 5 61 4 2 2" xfId="45778"/>
    <cellStyle name="Normal 5 61 4 2 2 2" xfId="45779"/>
    <cellStyle name="Normal 5 61 4 2 2 3" xfId="45780"/>
    <cellStyle name="Normal 5 61 4 2 2 4" xfId="45781"/>
    <cellStyle name="Normal 5 61 4 2 3" xfId="45782"/>
    <cellStyle name="Normal 5 61 4 2 4" xfId="45783"/>
    <cellStyle name="Normal 5 61 4 2 5" xfId="45784"/>
    <cellStyle name="Normal 5 61 4 3" xfId="45785"/>
    <cellStyle name="Normal 5 61 4 3 2" xfId="45786"/>
    <cellStyle name="Normal 5 61 4 3 3" xfId="45787"/>
    <cellStyle name="Normal 5 61 4 3 4" xfId="45788"/>
    <cellStyle name="Normal 5 61 4 4" xfId="45789"/>
    <cellStyle name="Normal 5 61 4 5" xfId="45790"/>
    <cellStyle name="Normal 5 61 4 6" xfId="45791"/>
    <cellStyle name="Normal 5 61 5" xfId="45792"/>
    <cellStyle name="Normal 5 61 5 2" xfId="45793"/>
    <cellStyle name="Normal 5 61 5 2 2" xfId="45794"/>
    <cellStyle name="Normal 5 61 5 2 3" xfId="45795"/>
    <cellStyle name="Normal 5 61 5 2 4" xfId="45796"/>
    <cellStyle name="Normal 5 61 5 3" xfId="45797"/>
    <cellStyle name="Normal 5 61 5 4" xfId="45798"/>
    <cellStyle name="Normal 5 61 5 5" xfId="45799"/>
    <cellStyle name="Normal 5 61 5 6" xfId="45800"/>
    <cellStyle name="Normal 5 61 6" xfId="45801"/>
    <cellStyle name="Normal 5 61 6 2" xfId="45802"/>
    <cellStyle name="Normal 5 61 6 3" xfId="45803"/>
    <cellStyle name="Normal 5 61 6 4" xfId="45804"/>
    <cellStyle name="Normal 5 61 7" xfId="45805"/>
    <cellStyle name="Normal 5 61 8" xfId="45806"/>
    <cellStyle name="Normal 5 61 9" xfId="45807"/>
    <cellStyle name="Normal 5 62" xfId="45808"/>
    <cellStyle name="Normal 5 62 10" xfId="45809"/>
    <cellStyle name="Normal 5 62 2" xfId="45810"/>
    <cellStyle name="Normal 5 62 2 2" xfId="45811"/>
    <cellStyle name="Normal 5 62 2 2 2" xfId="45812"/>
    <cellStyle name="Normal 5 62 2 2 2 2" xfId="45813"/>
    <cellStyle name="Normal 5 62 2 2 2 2 2" xfId="45814"/>
    <cellStyle name="Normal 5 62 2 2 2 2 2 2" xfId="45815"/>
    <cellStyle name="Normal 5 62 2 2 2 2 2 3" xfId="45816"/>
    <cellStyle name="Normal 5 62 2 2 2 2 2 4" xfId="45817"/>
    <cellStyle name="Normal 5 62 2 2 2 2 3" xfId="45818"/>
    <cellStyle name="Normal 5 62 2 2 2 2 4" xfId="45819"/>
    <cellStyle name="Normal 5 62 2 2 2 2 5" xfId="45820"/>
    <cellStyle name="Normal 5 62 2 2 2 3" xfId="45821"/>
    <cellStyle name="Normal 5 62 2 2 2 3 2" xfId="45822"/>
    <cellStyle name="Normal 5 62 2 2 2 3 3" xfId="45823"/>
    <cellStyle name="Normal 5 62 2 2 2 3 4" xfId="45824"/>
    <cellStyle name="Normal 5 62 2 2 2 4" xfId="45825"/>
    <cellStyle name="Normal 5 62 2 2 2 5" xfId="45826"/>
    <cellStyle name="Normal 5 62 2 2 2 6" xfId="45827"/>
    <cellStyle name="Normal 5 62 2 2 3" xfId="45828"/>
    <cellStyle name="Normal 5 62 2 2 3 2" xfId="45829"/>
    <cellStyle name="Normal 5 62 2 2 3 2 2" xfId="45830"/>
    <cellStyle name="Normal 5 62 2 2 3 2 3" xfId="45831"/>
    <cellStyle name="Normal 5 62 2 2 3 2 4" xfId="45832"/>
    <cellStyle name="Normal 5 62 2 2 3 3" xfId="45833"/>
    <cellStyle name="Normal 5 62 2 2 3 4" xfId="45834"/>
    <cellStyle name="Normal 5 62 2 2 3 5" xfId="45835"/>
    <cellStyle name="Normal 5 62 2 2 3 6" xfId="45836"/>
    <cellStyle name="Normal 5 62 2 2 4" xfId="45837"/>
    <cellStyle name="Normal 5 62 2 2 4 2" xfId="45838"/>
    <cellStyle name="Normal 5 62 2 2 4 3" xfId="45839"/>
    <cellStyle name="Normal 5 62 2 2 4 4" xfId="45840"/>
    <cellStyle name="Normal 5 62 2 2 5" xfId="45841"/>
    <cellStyle name="Normal 5 62 2 2 6" xfId="45842"/>
    <cellStyle name="Normal 5 62 2 2 7" xfId="45843"/>
    <cellStyle name="Normal 5 62 2 2 8" xfId="45844"/>
    <cellStyle name="Normal 5 62 2 3" xfId="45845"/>
    <cellStyle name="Normal 5 62 2 3 2" xfId="45846"/>
    <cellStyle name="Normal 5 62 2 3 2 2" xfId="45847"/>
    <cellStyle name="Normal 5 62 2 3 2 2 2" xfId="45848"/>
    <cellStyle name="Normal 5 62 2 3 2 2 3" xfId="45849"/>
    <cellStyle name="Normal 5 62 2 3 2 2 4" xfId="45850"/>
    <cellStyle name="Normal 5 62 2 3 2 3" xfId="45851"/>
    <cellStyle name="Normal 5 62 2 3 2 4" xfId="45852"/>
    <cellStyle name="Normal 5 62 2 3 2 5" xfId="45853"/>
    <cellStyle name="Normal 5 62 2 3 3" xfId="45854"/>
    <cellStyle name="Normal 5 62 2 3 3 2" xfId="45855"/>
    <cellStyle name="Normal 5 62 2 3 3 3" xfId="45856"/>
    <cellStyle name="Normal 5 62 2 3 3 4" xfId="45857"/>
    <cellStyle name="Normal 5 62 2 3 4" xfId="45858"/>
    <cellStyle name="Normal 5 62 2 3 5" xfId="45859"/>
    <cellStyle name="Normal 5 62 2 3 6" xfId="45860"/>
    <cellStyle name="Normal 5 62 2 4" xfId="45861"/>
    <cellStyle name="Normal 5 62 2 4 2" xfId="45862"/>
    <cellStyle name="Normal 5 62 2 4 2 2" xfId="45863"/>
    <cellStyle name="Normal 5 62 2 4 2 3" xfId="45864"/>
    <cellStyle name="Normal 5 62 2 4 2 4" xfId="45865"/>
    <cellStyle name="Normal 5 62 2 4 3" xfId="45866"/>
    <cellStyle name="Normal 5 62 2 4 4" xfId="45867"/>
    <cellStyle name="Normal 5 62 2 4 5" xfId="45868"/>
    <cellStyle name="Normal 5 62 2 4 6" xfId="45869"/>
    <cellStyle name="Normal 5 62 2 5" xfId="45870"/>
    <cellStyle name="Normal 5 62 2 5 2" xfId="45871"/>
    <cellStyle name="Normal 5 62 2 5 3" xfId="45872"/>
    <cellStyle name="Normal 5 62 2 5 4" xfId="45873"/>
    <cellStyle name="Normal 5 62 2 6" xfId="45874"/>
    <cellStyle name="Normal 5 62 2 7" xfId="45875"/>
    <cellStyle name="Normal 5 62 2 8" xfId="45876"/>
    <cellStyle name="Normal 5 62 2 9" xfId="45877"/>
    <cellStyle name="Normal 5 62 3" xfId="45878"/>
    <cellStyle name="Normal 5 62 3 2" xfId="45879"/>
    <cellStyle name="Normal 5 62 3 2 2" xfId="45880"/>
    <cellStyle name="Normal 5 62 3 2 2 2" xfId="45881"/>
    <cellStyle name="Normal 5 62 3 2 2 2 2" xfId="45882"/>
    <cellStyle name="Normal 5 62 3 2 2 2 3" xfId="45883"/>
    <cellStyle name="Normal 5 62 3 2 2 2 4" xfId="45884"/>
    <cellStyle name="Normal 5 62 3 2 2 3" xfId="45885"/>
    <cellStyle name="Normal 5 62 3 2 2 4" xfId="45886"/>
    <cellStyle name="Normal 5 62 3 2 2 5" xfId="45887"/>
    <cellStyle name="Normal 5 62 3 2 3" xfId="45888"/>
    <cellStyle name="Normal 5 62 3 2 3 2" xfId="45889"/>
    <cellStyle name="Normal 5 62 3 2 3 3" xfId="45890"/>
    <cellStyle name="Normal 5 62 3 2 3 4" xfId="45891"/>
    <cellStyle name="Normal 5 62 3 2 4" xfId="45892"/>
    <cellStyle name="Normal 5 62 3 2 5" xfId="45893"/>
    <cellStyle name="Normal 5 62 3 2 6" xfId="45894"/>
    <cellStyle name="Normal 5 62 3 3" xfId="45895"/>
    <cellStyle name="Normal 5 62 3 3 2" xfId="45896"/>
    <cellStyle name="Normal 5 62 3 3 2 2" xfId="45897"/>
    <cellStyle name="Normal 5 62 3 3 2 3" xfId="45898"/>
    <cellStyle name="Normal 5 62 3 3 2 4" xfId="45899"/>
    <cellStyle name="Normal 5 62 3 3 3" xfId="45900"/>
    <cellStyle name="Normal 5 62 3 3 4" xfId="45901"/>
    <cellStyle name="Normal 5 62 3 3 5" xfId="45902"/>
    <cellStyle name="Normal 5 62 3 3 6" xfId="45903"/>
    <cellStyle name="Normal 5 62 3 4" xfId="45904"/>
    <cellStyle name="Normal 5 62 3 4 2" xfId="45905"/>
    <cellStyle name="Normal 5 62 3 4 3" xfId="45906"/>
    <cellStyle name="Normal 5 62 3 4 4" xfId="45907"/>
    <cellStyle name="Normal 5 62 3 5" xfId="45908"/>
    <cellStyle name="Normal 5 62 3 6" xfId="45909"/>
    <cellStyle name="Normal 5 62 3 7" xfId="45910"/>
    <cellStyle name="Normal 5 62 3 8" xfId="45911"/>
    <cellStyle name="Normal 5 62 4" xfId="45912"/>
    <cellStyle name="Normal 5 62 4 2" xfId="45913"/>
    <cellStyle name="Normal 5 62 4 2 2" xfId="45914"/>
    <cellStyle name="Normal 5 62 4 2 2 2" xfId="45915"/>
    <cellStyle name="Normal 5 62 4 2 2 3" xfId="45916"/>
    <cellStyle name="Normal 5 62 4 2 2 4" xfId="45917"/>
    <cellStyle name="Normal 5 62 4 2 3" xfId="45918"/>
    <cellStyle name="Normal 5 62 4 2 4" xfId="45919"/>
    <cellStyle name="Normal 5 62 4 2 5" xfId="45920"/>
    <cellStyle name="Normal 5 62 4 3" xfId="45921"/>
    <cellStyle name="Normal 5 62 4 3 2" xfId="45922"/>
    <cellStyle name="Normal 5 62 4 3 3" xfId="45923"/>
    <cellStyle name="Normal 5 62 4 3 4" xfId="45924"/>
    <cellStyle name="Normal 5 62 4 4" xfId="45925"/>
    <cellStyle name="Normal 5 62 4 5" xfId="45926"/>
    <cellStyle name="Normal 5 62 4 6" xfId="45927"/>
    <cellStyle name="Normal 5 62 5" xfId="45928"/>
    <cellStyle name="Normal 5 62 5 2" xfId="45929"/>
    <cellStyle name="Normal 5 62 5 2 2" xfId="45930"/>
    <cellStyle name="Normal 5 62 5 2 3" xfId="45931"/>
    <cellStyle name="Normal 5 62 5 2 4" xfId="45932"/>
    <cellStyle name="Normal 5 62 5 3" xfId="45933"/>
    <cellStyle name="Normal 5 62 5 4" xfId="45934"/>
    <cellStyle name="Normal 5 62 5 5" xfId="45935"/>
    <cellStyle name="Normal 5 62 5 6" xfId="45936"/>
    <cellStyle name="Normal 5 62 6" xfId="45937"/>
    <cellStyle name="Normal 5 62 6 2" xfId="45938"/>
    <cellStyle name="Normal 5 62 6 3" xfId="45939"/>
    <cellStyle name="Normal 5 62 6 4" xfId="45940"/>
    <cellStyle name="Normal 5 62 7" xfId="45941"/>
    <cellStyle name="Normal 5 62 8" xfId="45942"/>
    <cellStyle name="Normal 5 62 9" xfId="45943"/>
    <cellStyle name="Normal 5 63" xfId="45944"/>
    <cellStyle name="Normal 5 63 2" xfId="45945"/>
    <cellStyle name="Normal 5 63 2 2" xfId="45946"/>
    <cellStyle name="Normal 5 63 2 2 2" xfId="45947"/>
    <cellStyle name="Normal 5 63 2 2 2 2" xfId="45948"/>
    <cellStyle name="Normal 5 63 2 2 2 2 2" xfId="45949"/>
    <cellStyle name="Normal 5 63 2 2 2 2 3" xfId="45950"/>
    <cellStyle name="Normal 5 63 2 2 2 2 4" xfId="45951"/>
    <cellStyle name="Normal 5 63 2 2 2 3" xfId="45952"/>
    <cellStyle name="Normal 5 63 2 2 2 4" xfId="45953"/>
    <cellStyle name="Normal 5 63 2 2 2 5" xfId="45954"/>
    <cellStyle name="Normal 5 63 2 2 3" xfId="45955"/>
    <cellStyle name="Normal 5 63 2 2 3 2" xfId="45956"/>
    <cellStyle name="Normal 5 63 2 2 3 3" xfId="45957"/>
    <cellStyle name="Normal 5 63 2 2 3 4" xfId="45958"/>
    <cellStyle name="Normal 5 63 2 2 4" xfId="45959"/>
    <cellStyle name="Normal 5 63 2 2 5" xfId="45960"/>
    <cellStyle name="Normal 5 63 2 2 6" xfId="45961"/>
    <cellStyle name="Normal 5 63 2 3" xfId="45962"/>
    <cellStyle name="Normal 5 63 2 3 2" xfId="45963"/>
    <cellStyle name="Normal 5 63 2 3 2 2" xfId="45964"/>
    <cellStyle name="Normal 5 63 2 3 2 3" xfId="45965"/>
    <cellStyle name="Normal 5 63 2 3 2 4" xfId="45966"/>
    <cellStyle name="Normal 5 63 2 3 3" xfId="45967"/>
    <cellStyle name="Normal 5 63 2 3 4" xfId="45968"/>
    <cellStyle name="Normal 5 63 2 3 5" xfId="45969"/>
    <cellStyle name="Normal 5 63 2 3 6" xfId="45970"/>
    <cellStyle name="Normal 5 63 2 4" xfId="45971"/>
    <cellStyle name="Normal 5 63 2 4 2" xfId="45972"/>
    <cellStyle name="Normal 5 63 2 4 3" xfId="45973"/>
    <cellStyle name="Normal 5 63 2 4 4" xfId="45974"/>
    <cellStyle name="Normal 5 63 2 5" xfId="45975"/>
    <cellStyle name="Normal 5 63 2 6" xfId="45976"/>
    <cellStyle name="Normal 5 63 2 7" xfId="45977"/>
    <cellStyle name="Normal 5 63 2 8" xfId="45978"/>
    <cellStyle name="Normal 5 63 3" xfId="45979"/>
    <cellStyle name="Normal 5 63 3 2" xfId="45980"/>
    <cellStyle name="Normal 5 63 3 2 2" xfId="45981"/>
    <cellStyle name="Normal 5 63 3 2 2 2" xfId="45982"/>
    <cellStyle name="Normal 5 63 3 2 2 3" xfId="45983"/>
    <cellStyle name="Normal 5 63 3 2 2 4" xfId="45984"/>
    <cellStyle name="Normal 5 63 3 2 3" xfId="45985"/>
    <cellStyle name="Normal 5 63 3 2 4" xfId="45986"/>
    <cellStyle name="Normal 5 63 3 2 5" xfId="45987"/>
    <cellStyle name="Normal 5 63 3 3" xfId="45988"/>
    <cellStyle name="Normal 5 63 3 3 2" xfId="45989"/>
    <cellStyle name="Normal 5 63 3 3 3" xfId="45990"/>
    <cellStyle name="Normal 5 63 3 3 4" xfId="45991"/>
    <cellStyle name="Normal 5 63 3 4" xfId="45992"/>
    <cellStyle name="Normal 5 63 3 5" xfId="45993"/>
    <cellStyle name="Normal 5 63 3 6" xfId="45994"/>
    <cellStyle name="Normal 5 63 4" xfId="45995"/>
    <cellStyle name="Normal 5 63 4 2" xfId="45996"/>
    <cellStyle name="Normal 5 63 4 2 2" xfId="45997"/>
    <cellStyle name="Normal 5 63 4 2 3" xfId="45998"/>
    <cellStyle name="Normal 5 63 4 2 4" xfId="45999"/>
    <cellStyle name="Normal 5 63 4 3" xfId="46000"/>
    <cellStyle name="Normal 5 63 4 4" xfId="46001"/>
    <cellStyle name="Normal 5 63 4 5" xfId="46002"/>
    <cellStyle name="Normal 5 63 4 6" xfId="46003"/>
    <cellStyle name="Normal 5 63 5" xfId="46004"/>
    <cellStyle name="Normal 5 63 5 2" xfId="46005"/>
    <cellStyle name="Normal 5 63 5 3" xfId="46006"/>
    <cellStyle name="Normal 5 63 5 4" xfId="46007"/>
    <cellStyle name="Normal 5 63 6" xfId="46008"/>
    <cellStyle name="Normal 5 63 7" xfId="46009"/>
    <cellStyle name="Normal 5 63 8" xfId="46010"/>
    <cellStyle name="Normal 5 63 9" xfId="46011"/>
    <cellStyle name="Normal 5 64" xfId="46012"/>
    <cellStyle name="Normal 5 64 2" xfId="46013"/>
    <cellStyle name="Normal 5 64 2 2" xfId="46014"/>
    <cellStyle name="Normal 5 64 2 2 2" xfId="46015"/>
    <cellStyle name="Normal 5 64 2 2 2 2" xfId="46016"/>
    <cellStyle name="Normal 5 64 2 2 2 2 2" xfId="46017"/>
    <cellStyle name="Normal 5 64 2 2 2 2 3" xfId="46018"/>
    <cellStyle name="Normal 5 64 2 2 2 2 4" xfId="46019"/>
    <cellStyle name="Normal 5 64 2 2 2 3" xfId="46020"/>
    <cellStyle name="Normal 5 64 2 2 2 4" xfId="46021"/>
    <cellStyle name="Normal 5 64 2 2 2 5" xfId="46022"/>
    <cellStyle name="Normal 5 64 2 2 3" xfId="46023"/>
    <cellStyle name="Normal 5 64 2 2 3 2" xfId="46024"/>
    <cellStyle name="Normal 5 64 2 2 3 3" xfId="46025"/>
    <cellStyle name="Normal 5 64 2 2 3 4" xfId="46026"/>
    <cellStyle name="Normal 5 64 2 2 4" xfId="46027"/>
    <cellStyle name="Normal 5 64 2 2 5" xfId="46028"/>
    <cellStyle name="Normal 5 64 2 2 6" xfId="46029"/>
    <cellStyle name="Normal 5 64 2 3" xfId="46030"/>
    <cellStyle name="Normal 5 64 2 3 2" xfId="46031"/>
    <cellStyle name="Normal 5 64 2 3 2 2" xfId="46032"/>
    <cellStyle name="Normal 5 64 2 3 2 3" xfId="46033"/>
    <cellStyle name="Normal 5 64 2 3 2 4" xfId="46034"/>
    <cellStyle name="Normal 5 64 2 3 3" xfId="46035"/>
    <cellStyle name="Normal 5 64 2 3 4" xfId="46036"/>
    <cellStyle name="Normal 5 64 2 3 5" xfId="46037"/>
    <cellStyle name="Normal 5 64 2 3 6" xfId="46038"/>
    <cellStyle name="Normal 5 64 2 4" xfId="46039"/>
    <cellStyle name="Normal 5 64 2 4 2" xfId="46040"/>
    <cellStyle name="Normal 5 64 2 4 3" xfId="46041"/>
    <cellStyle name="Normal 5 64 2 4 4" xfId="46042"/>
    <cellStyle name="Normal 5 64 2 5" xfId="46043"/>
    <cellStyle name="Normal 5 64 2 6" xfId="46044"/>
    <cellStyle name="Normal 5 64 2 7" xfId="46045"/>
    <cellStyle name="Normal 5 64 2 8" xfId="46046"/>
    <cellStyle name="Normal 5 64 3" xfId="46047"/>
    <cellStyle name="Normal 5 64 3 2" xfId="46048"/>
    <cellStyle name="Normal 5 64 3 2 2" xfId="46049"/>
    <cellStyle name="Normal 5 64 3 2 2 2" xfId="46050"/>
    <cellStyle name="Normal 5 64 3 2 2 3" xfId="46051"/>
    <cellStyle name="Normal 5 64 3 2 2 4" xfId="46052"/>
    <cellStyle name="Normal 5 64 3 2 3" xfId="46053"/>
    <cellStyle name="Normal 5 64 3 2 4" xfId="46054"/>
    <cellStyle name="Normal 5 64 3 2 5" xfId="46055"/>
    <cellStyle name="Normal 5 64 3 3" xfId="46056"/>
    <cellStyle name="Normal 5 64 3 3 2" xfId="46057"/>
    <cellStyle name="Normal 5 64 3 3 3" xfId="46058"/>
    <cellStyle name="Normal 5 64 3 3 4" xfId="46059"/>
    <cellStyle name="Normal 5 64 3 4" xfId="46060"/>
    <cellStyle name="Normal 5 64 3 5" xfId="46061"/>
    <cellStyle name="Normal 5 64 3 6" xfId="46062"/>
    <cellStyle name="Normal 5 64 4" xfId="46063"/>
    <cellStyle name="Normal 5 64 4 2" xfId="46064"/>
    <cellStyle name="Normal 5 64 4 2 2" xfId="46065"/>
    <cellStyle name="Normal 5 64 4 2 3" xfId="46066"/>
    <cellStyle name="Normal 5 64 4 2 4" xfId="46067"/>
    <cellStyle name="Normal 5 64 4 3" xfId="46068"/>
    <cellStyle name="Normal 5 64 4 4" xfId="46069"/>
    <cellStyle name="Normal 5 64 4 5" xfId="46070"/>
    <cellStyle name="Normal 5 64 4 6" xfId="46071"/>
    <cellStyle name="Normal 5 64 5" xfId="46072"/>
    <cellStyle name="Normal 5 64 5 2" xfId="46073"/>
    <cellStyle name="Normal 5 64 5 3" xfId="46074"/>
    <cellStyle name="Normal 5 64 5 4" xfId="46075"/>
    <cellStyle name="Normal 5 64 6" xfId="46076"/>
    <cellStyle name="Normal 5 64 7" xfId="46077"/>
    <cellStyle name="Normal 5 64 8" xfId="46078"/>
    <cellStyle name="Normal 5 64 9" xfId="46079"/>
    <cellStyle name="Normal 5 65" xfId="46080"/>
    <cellStyle name="Normal 5 66" xfId="46081"/>
    <cellStyle name="Normal 5 67" xfId="46082"/>
    <cellStyle name="Normal 5 68" xfId="46083"/>
    <cellStyle name="Normal 5 69" xfId="46084"/>
    <cellStyle name="Normal 5 7" xfId="46085"/>
    <cellStyle name="Normal 5 70" xfId="46086"/>
    <cellStyle name="Normal 5 71" xfId="46087"/>
    <cellStyle name="Normal 5 72" xfId="46088"/>
    <cellStyle name="Normal 5 72 2" xfId="46089"/>
    <cellStyle name="Normal 5 72 2 2" xfId="46090"/>
    <cellStyle name="Normal 5 72 2 2 2" xfId="46091"/>
    <cellStyle name="Normal 5 72 2 2 3" xfId="46092"/>
    <cellStyle name="Normal 5 72 2 2 4" xfId="46093"/>
    <cellStyle name="Normal 5 72 2 3" xfId="46094"/>
    <cellStyle name="Normal 5 72 2 4" xfId="46095"/>
    <cellStyle name="Normal 5 72 2 5" xfId="46096"/>
    <cellStyle name="Normal 5 72 2 6" xfId="46097"/>
    <cellStyle name="Normal 5 72 3" xfId="46098"/>
    <cellStyle name="Normal 5 72 3 2" xfId="46099"/>
    <cellStyle name="Normal 5 72 3 3" xfId="46100"/>
    <cellStyle name="Normal 5 72 3 4" xfId="46101"/>
    <cellStyle name="Normal 5 72 4" xfId="46102"/>
    <cellStyle name="Normal 5 72 5" xfId="46103"/>
    <cellStyle name="Normal 5 72 6" xfId="46104"/>
    <cellStyle name="Normal 5 72 7" xfId="46105"/>
    <cellStyle name="Normal 5 73" xfId="46106"/>
    <cellStyle name="Normal 5 73 2" xfId="46107"/>
    <cellStyle name="Normal 5 73 3" xfId="46108"/>
    <cellStyle name="Normal 5 74" xfId="46109"/>
    <cellStyle name="Normal 5 74 2" xfId="46110"/>
    <cellStyle name="Normal 5 74 3" xfId="46111"/>
    <cellStyle name="Normal 5 75" xfId="46112"/>
    <cellStyle name="Normal 5 76" xfId="46113"/>
    <cellStyle name="Normal 5 77" xfId="46114"/>
    <cellStyle name="Normal 5 78" xfId="46115"/>
    <cellStyle name="Normal 5 79" xfId="46116"/>
    <cellStyle name="Normal 5 8" xfId="46117"/>
    <cellStyle name="Normal 5 80" xfId="46118"/>
    <cellStyle name="Normal 5 81" xfId="46119"/>
    <cellStyle name="Normal 5 82" xfId="46120"/>
    <cellStyle name="Normal 5 83" xfId="46121"/>
    <cellStyle name="Normal 5 84" xfId="46122"/>
    <cellStyle name="Normal 5 85" xfId="46123"/>
    <cellStyle name="Normal 5 86" xfId="46124"/>
    <cellStyle name="Normal 5 87" xfId="46125"/>
    <cellStyle name="Normal 5 88" xfId="46126"/>
    <cellStyle name="Normal 5 89" xfId="46127"/>
    <cellStyle name="Normal 5 9" xfId="46128"/>
    <cellStyle name="Normal 5 90" xfId="46129"/>
    <cellStyle name="Normal 5 91" xfId="46130"/>
    <cellStyle name="Normal 5 92" xfId="46131"/>
    <cellStyle name="Normal 5 93" xfId="46132"/>
    <cellStyle name="Normal 5 94" xfId="46133"/>
    <cellStyle name="Normal 5_Rec Tributaria" xfId="46134"/>
    <cellStyle name="Normal 50" xfId="46135"/>
    <cellStyle name="Normal 50 2" xfId="46136"/>
    <cellStyle name="Normal 50 2 2" xfId="46137"/>
    <cellStyle name="Normal 50 2 2 2" xfId="46138"/>
    <cellStyle name="Normal 50 2 2 2 2" xfId="46139"/>
    <cellStyle name="Normal 50 2 2 2 2 2" xfId="46140"/>
    <cellStyle name="Normal 50 2 2 2 2 3" xfId="46141"/>
    <cellStyle name="Normal 50 2 2 2 2 4" xfId="46142"/>
    <cellStyle name="Normal 50 2 2 2 3" xfId="46143"/>
    <cellStyle name="Normal 50 2 2 2 4" xfId="46144"/>
    <cellStyle name="Normal 50 2 2 2 5" xfId="46145"/>
    <cellStyle name="Normal 50 2 2 3" xfId="46146"/>
    <cellStyle name="Normal 50 2 2 3 2" xfId="46147"/>
    <cellStyle name="Normal 50 2 2 3 3" xfId="46148"/>
    <cellStyle name="Normal 50 2 2 3 4" xfId="46149"/>
    <cellStyle name="Normal 50 2 2 4" xfId="46150"/>
    <cellStyle name="Normal 50 2 2 5" xfId="46151"/>
    <cellStyle name="Normal 50 2 2 6" xfId="46152"/>
    <cellStyle name="Normal 50 2 3" xfId="46153"/>
    <cellStyle name="Normal 50 2 3 2" xfId="46154"/>
    <cellStyle name="Normal 50 2 3 2 2" xfId="46155"/>
    <cellStyle name="Normal 50 2 3 2 3" xfId="46156"/>
    <cellStyle name="Normal 50 2 3 2 4" xfId="46157"/>
    <cellStyle name="Normal 50 2 3 3" xfId="46158"/>
    <cellStyle name="Normal 50 2 3 4" xfId="46159"/>
    <cellStyle name="Normal 50 2 3 5" xfId="46160"/>
    <cellStyle name="Normal 50 2 3 6" xfId="46161"/>
    <cellStyle name="Normal 50 2 4" xfId="46162"/>
    <cellStyle name="Normal 50 2 4 2" xfId="46163"/>
    <cellStyle name="Normal 50 2 4 3" xfId="46164"/>
    <cellStyle name="Normal 50 2 4 4" xfId="46165"/>
    <cellStyle name="Normal 50 2 5" xfId="46166"/>
    <cellStyle name="Normal 50 2 6" xfId="46167"/>
    <cellStyle name="Normal 50 2 7" xfId="46168"/>
    <cellStyle name="Normal 50 2 8" xfId="46169"/>
    <cellStyle name="Normal 50 3" xfId="46170"/>
    <cellStyle name="Normal 50 3 2" xfId="46171"/>
    <cellStyle name="Normal 50 3 2 2" xfId="46172"/>
    <cellStyle name="Normal 50 3 2 2 2" xfId="46173"/>
    <cellStyle name="Normal 50 3 2 2 3" xfId="46174"/>
    <cellStyle name="Normal 50 3 2 2 4" xfId="46175"/>
    <cellStyle name="Normal 50 3 2 3" xfId="46176"/>
    <cellStyle name="Normal 50 3 2 4" xfId="46177"/>
    <cellStyle name="Normal 50 3 2 5" xfId="46178"/>
    <cellStyle name="Normal 50 3 3" xfId="46179"/>
    <cellStyle name="Normal 50 3 3 2" xfId="46180"/>
    <cellStyle name="Normal 50 3 3 3" xfId="46181"/>
    <cellStyle name="Normal 50 3 3 4" xfId="46182"/>
    <cellStyle name="Normal 50 3 4" xfId="46183"/>
    <cellStyle name="Normal 50 3 5" xfId="46184"/>
    <cellStyle name="Normal 50 3 6" xfId="46185"/>
    <cellStyle name="Normal 50 4" xfId="46186"/>
    <cellStyle name="Normal 50 4 2" xfId="46187"/>
    <cellStyle name="Normal 50 4 2 2" xfId="46188"/>
    <cellStyle name="Normal 50 4 2 3" xfId="46189"/>
    <cellStyle name="Normal 50 4 2 4" xfId="46190"/>
    <cellStyle name="Normal 50 4 3" xfId="46191"/>
    <cellStyle name="Normal 50 4 4" xfId="46192"/>
    <cellStyle name="Normal 50 4 5" xfId="46193"/>
    <cellStyle name="Normal 50 4 6" xfId="46194"/>
    <cellStyle name="Normal 50 5" xfId="46195"/>
    <cellStyle name="Normal 50 5 2" xfId="46196"/>
    <cellStyle name="Normal 50 5 3" xfId="46197"/>
    <cellStyle name="Normal 50 5 4" xfId="46198"/>
    <cellStyle name="Normal 50 6" xfId="46199"/>
    <cellStyle name="Normal 50 7" xfId="46200"/>
    <cellStyle name="Normal 50 8" xfId="46201"/>
    <cellStyle name="Normal 50 9" xfId="46202"/>
    <cellStyle name="Normal 500" xfId="63078"/>
    <cellStyle name="Normal 501" xfId="63079"/>
    <cellStyle name="Normal 502" xfId="63080"/>
    <cellStyle name="Normal 503" xfId="63081"/>
    <cellStyle name="Normal 504" xfId="63082"/>
    <cellStyle name="Normal 505" xfId="63083"/>
    <cellStyle name="Normal 506" xfId="63084"/>
    <cellStyle name="Normal 507" xfId="63085"/>
    <cellStyle name="Normal 508" xfId="63086"/>
    <cellStyle name="Normal 509" xfId="63087"/>
    <cellStyle name="Normal 51" xfId="46203"/>
    <cellStyle name="Normal 51 2" xfId="46204"/>
    <cellStyle name="Normal 51 2 2" xfId="46205"/>
    <cellStyle name="Normal 51 2 2 2" xfId="46206"/>
    <cellStyle name="Normal 51 2 2 2 2" xfId="46207"/>
    <cellStyle name="Normal 51 2 2 2 2 2" xfId="46208"/>
    <cellStyle name="Normal 51 2 2 2 2 3" xfId="46209"/>
    <cellStyle name="Normal 51 2 2 2 2 4" xfId="46210"/>
    <cellStyle name="Normal 51 2 2 2 3" xfId="46211"/>
    <cellStyle name="Normal 51 2 2 2 4" xfId="46212"/>
    <cellStyle name="Normal 51 2 2 2 5" xfId="46213"/>
    <cellStyle name="Normal 51 2 2 3" xfId="46214"/>
    <cellStyle name="Normal 51 2 2 3 2" xfId="46215"/>
    <cellStyle name="Normal 51 2 2 3 3" xfId="46216"/>
    <cellStyle name="Normal 51 2 2 3 4" xfId="46217"/>
    <cellStyle name="Normal 51 2 2 4" xfId="46218"/>
    <cellStyle name="Normal 51 2 2 5" xfId="46219"/>
    <cellStyle name="Normal 51 2 2 6" xfId="46220"/>
    <cellStyle name="Normal 51 2 3" xfId="46221"/>
    <cellStyle name="Normal 51 2 3 2" xfId="46222"/>
    <cellStyle name="Normal 51 2 3 2 2" xfId="46223"/>
    <cellStyle name="Normal 51 2 3 2 3" xfId="46224"/>
    <cellStyle name="Normal 51 2 3 2 4" xfId="46225"/>
    <cellStyle name="Normal 51 2 3 3" xfId="46226"/>
    <cellStyle name="Normal 51 2 3 4" xfId="46227"/>
    <cellStyle name="Normal 51 2 3 5" xfId="46228"/>
    <cellStyle name="Normal 51 2 3 6" xfId="46229"/>
    <cellStyle name="Normal 51 2 4" xfId="46230"/>
    <cellStyle name="Normal 51 2 4 2" xfId="46231"/>
    <cellStyle name="Normal 51 2 4 3" xfId="46232"/>
    <cellStyle name="Normal 51 2 4 4" xfId="46233"/>
    <cellStyle name="Normal 51 2 5" xfId="46234"/>
    <cellStyle name="Normal 51 2 6" xfId="46235"/>
    <cellStyle name="Normal 51 2 7" xfId="46236"/>
    <cellStyle name="Normal 51 2 8" xfId="46237"/>
    <cellStyle name="Normal 51 3" xfId="46238"/>
    <cellStyle name="Normal 51 3 2" xfId="46239"/>
    <cellStyle name="Normal 51 3 2 2" xfId="46240"/>
    <cellStyle name="Normal 51 3 2 2 2" xfId="46241"/>
    <cellStyle name="Normal 51 3 2 2 3" xfId="46242"/>
    <cellStyle name="Normal 51 3 2 2 4" xfId="46243"/>
    <cellStyle name="Normal 51 3 2 3" xfId="46244"/>
    <cellStyle name="Normal 51 3 2 4" xfId="46245"/>
    <cellStyle name="Normal 51 3 2 5" xfId="46246"/>
    <cellStyle name="Normal 51 3 3" xfId="46247"/>
    <cellStyle name="Normal 51 3 3 2" xfId="46248"/>
    <cellStyle name="Normal 51 3 3 3" xfId="46249"/>
    <cellStyle name="Normal 51 3 3 4" xfId="46250"/>
    <cellStyle name="Normal 51 3 4" xfId="46251"/>
    <cellStyle name="Normal 51 3 5" xfId="46252"/>
    <cellStyle name="Normal 51 3 6" xfId="46253"/>
    <cellStyle name="Normal 51 4" xfId="46254"/>
    <cellStyle name="Normal 51 4 2" xfId="46255"/>
    <cellStyle name="Normal 51 4 2 2" xfId="46256"/>
    <cellStyle name="Normal 51 4 2 3" xfId="46257"/>
    <cellStyle name="Normal 51 4 2 4" xfId="46258"/>
    <cellStyle name="Normal 51 4 3" xfId="46259"/>
    <cellStyle name="Normal 51 4 4" xfId="46260"/>
    <cellStyle name="Normal 51 4 5" xfId="46261"/>
    <cellStyle name="Normal 51 4 6" xfId="46262"/>
    <cellStyle name="Normal 51 5" xfId="46263"/>
    <cellStyle name="Normal 51 5 2" xfId="46264"/>
    <cellStyle name="Normal 51 5 3" xfId="46265"/>
    <cellStyle name="Normal 51 5 4" xfId="46266"/>
    <cellStyle name="Normal 51 6" xfId="46267"/>
    <cellStyle name="Normal 51 7" xfId="46268"/>
    <cellStyle name="Normal 51 8" xfId="46269"/>
    <cellStyle name="Normal 51 9" xfId="46270"/>
    <cellStyle name="Normal 510" xfId="63088"/>
    <cellStyle name="Normal 511" xfId="63089"/>
    <cellStyle name="Normal 512" xfId="63090"/>
    <cellStyle name="Normal 513" xfId="63091"/>
    <cellStyle name="Normal 514" xfId="63092"/>
    <cellStyle name="Normal 515" xfId="63093"/>
    <cellStyle name="Normal 516" xfId="63094"/>
    <cellStyle name="Normal 517" xfId="63095"/>
    <cellStyle name="Normal 518" xfId="63096"/>
    <cellStyle name="Normal 519" xfId="63097"/>
    <cellStyle name="Normal 52" xfId="46271"/>
    <cellStyle name="Normal 52 2" xfId="46272"/>
    <cellStyle name="Normal 52 2 2" xfId="46273"/>
    <cellStyle name="Normal 52 2 2 2" xfId="46274"/>
    <cellStyle name="Normal 52 2 2 2 2" xfId="46275"/>
    <cellStyle name="Normal 52 2 2 2 2 2" xfId="46276"/>
    <cellStyle name="Normal 52 2 2 2 2 3" xfId="46277"/>
    <cellStyle name="Normal 52 2 2 2 2 4" xfId="46278"/>
    <cellStyle name="Normal 52 2 2 2 3" xfId="46279"/>
    <cellStyle name="Normal 52 2 2 2 4" xfId="46280"/>
    <cellStyle name="Normal 52 2 2 2 5" xfId="46281"/>
    <cellStyle name="Normal 52 2 2 3" xfId="46282"/>
    <cellStyle name="Normal 52 2 2 3 2" xfId="46283"/>
    <cellStyle name="Normal 52 2 2 3 3" xfId="46284"/>
    <cellStyle name="Normal 52 2 2 3 4" xfId="46285"/>
    <cellStyle name="Normal 52 2 2 4" xfId="46286"/>
    <cellStyle name="Normal 52 2 2 5" xfId="46287"/>
    <cellStyle name="Normal 52 2 2 6" xfId="46288"/>
    <cellStyle name="Normal 52 2 3" xfId="46289"/>
    <cellStyle name="Normal 52 2 3 2" xfId="46290"/>
    <cellStyle name="Normal 52 2 3 2 2" xfId="46291"/>
    <cellStyle name="Normal 52 2 3 2 3" xfId="46292"/>
    <cellStyle name="Normal 52 2 3 2 4" xfId="46293"/>
    <cellStyle name="Normal 52 2 3 3" xfId="46294"/>
    <cellStyle name="Normal 52 2 3 4" xfId="46295"/>
    <cellStyle name="Normal 52 2 3 5" xfId="46296"/>
    <cellStyle name="Normal 52 2 3 6" xfId="46297"/>
    <cellStyle name="Normal 52 2 4" xfId="46298"/>
    <cellStyle name="Normal 52 2 4 2" xfId="46299"/>
    <cellStyle name="Normal 52 2 4 3" xfId="46300"/>
    <cellStyle name="Normal 52 2 4 4" xfId="46301"/>
    <cellStyle name="Normal 52 2 5" xfId="46302"/>
    <cellStyle name="Normal 52 2 6" xfId="46303"/>
    <cellStyle name="Normal 52 2 7" xfId="46304"/>
    <cellStyle name="Normal 52 2 8" xfId="46305"/>
    <cellStyle name="Normal 52 3" xfId="46306"/>
    <cellStyle name="Normal 52 3 2" xfId="46307"/>
    <cellStyle name="Normal 52 3 2 2" xfId="46308"/>
    <cellStyle name="Normal 52 3 2 2 2" xfId="46309"/>
    <cellStyle name="Normal 52 3 2 2 3" xfId="46310"/>
    <cellStyle name="Normal 52 3 2 2 4" xfId="46311"/>
    <cellStyle name="Normal 52 3 2 3" xfId="46312"/>
    <cellStyle name="Normal 52 3 2 4" xfId="46313"/>
    <cellStyle name="Normal 52 3 2 5" xfId="46314"/>
    <cellStyle name="Normal 52 3 3" xfId="46315"/>
    <cellStyle name="Normal 52 3 3 2" xfId="46316"/>
    <cellStyle name="Normal 52 3 3 3" xfId="46317"/>
    <cellStyle name="Normal 52 3 3 4" xfId="46318"/>
    <cellStyle name="Normal 52 3 4" xfId="46319"/>
    <cellStyle name="Normal 52 3 5" xfId="46320"/>
    <cellStyle name="Normal 52 3 6" xfId="46321"/>
    <cellStyle name="Normal 52 4" xfId="46322"/>
    <cellStyle name="Normal 52 4 2" xfId="46323"/>
    <cellStyle name="Normal 52 4 2 2" xfId="46324"/>
    <cellStyle name="Normal 52 4 2 3" xfId="46325"/>
    <cellStyle name="Normal 52 4 2 4" xfId="46326"/>
    <cellStyle name="Normal 52 4 3" xfId="46327"/>
    <cellStyle name="Normal 52 4 4" xfId="46328"/>
    <cellStyle name="Normal 52 4 5" xfId="46329"/>
    <cellStyle name="Normal 52 4 6" xfId="46330"/>
    <cellStyle name="Normal 52 5" xfId="46331"/>
    <cellStyle name="Normal 52 5 2" xfId="46332"/>
    <cellStyle name="Normal 52 5 3" xfId="46333"/>
    <cellStyle name="Normal 52 5 4" xfId="46334"/>
    <cellStyle name="Normal 52 6" xfId="46335"/>
    <cellStyle name="Normal 52 7" xfId="46336"/>
    <cellStyle name="Normal 52 8" xfId="46337"/>
    <cellStyle name="Normal 52 9" xfId="46338"/>
    <cellStyle name="Normal 520" xfId="63098"/>
    <cellStyle name="Normal 521" xfId="63099"/>
    <cellStyle name="Normal 522" xfId="63100"/>
    <cellStyle name="Normal 523" xfId="63101"/>
    <cellStyle name="Normal 524" xfId="63102"/>
    <cellStyle name="Normal 525" xfId="63103"/>
    <cellStyle name="Normal 526" xfId="63104"/>
    <cellStyle name="Normal 527" xfId="63105"/>
    <cellStyle name="Normal 528" xfId="63106"/>
    <cellStyle name="Normal 529" xfId="63107"/>
    <cellStyle name="Normal 53" xfId="46339"/>
    <cellStyle name="Normal 53 2" xfId="46340"/>
    <cellStyle name="Normal 53 2 2" xfId="46341"/>
    <cellStyle name="Normal 53 2 2 2" xfId="46342"/>
    <cellStyle name="Normal 53 2 2 2 2" xfId="46343"/>
    <cellStyle name="Normal 53 2 2 2 2 2" xfId="46344"/>
    <cellStyle name="Normal 53 2 2 2 2 3" xfId="46345"/>
    <cellStyle name="Normal 53 2 2 2 2 4" xfId="46346"/>
    <cellStyle name="Normal 53 2 2 2 3" xfId="46347"/>
    <cellStyle name="Normal 53 2 2 2 4" xfId="46348"/>
    <cellStyle name="Normal 53 2 2 2 5" xfId="46349"/>
    <cellStyle name="Normal 53 2 2 3" xfId="46350"/>
    <cellStyle name="Normal 53 2 2 3 2" xfId="46351"/>
    <cellStyle name="Normal 53 2 2 3 3" xfId="46352"/>
    <cellStyle name="Normal 53 2 2 3 4" xfId="46353"/>
    <cellStyle name="Normal 53 2 2 4" xfId="46354"/>
    <cellStyle name="Normal 53 2 2 5" xfId="46355"/>
    <cellStyle name="Normal 53 2 2 6" xfId="46356"/>
    <cellStyle name="Normal 53 2 3" xfId="46357"/>
    <cellStyle name="Normal 53 2 3 2" xfId="46358"/>
    <cellStyle name="Normal 53 2 3 2 2" xfId="46359"/>
    <cellStyle name="Normal 53 2 3 2 3" xfId="46360"/>
    <cellStyle name="Normal 53 2 3 2 4" xfId="46361"/>
    <cellStyle name="Normal 53 2 3 3" xfId="46362"/>
    <cellStyle name="Normal 53 2 3 4" xfId="46363"/>
    <cellStyle name="Normal 53 2 3 5" xfId="46364"/>
    <cellStyle name="Normal 53 2 3 6" xfId="46365"/>
    <cellStyle name="Normal 53 2 4" xfId="46366"/>
    <cellStyle name="Normal 53 2 4 2" xfId="46367"/>
    <cellStyle name="Normal 53 2 4 3" xfId="46368"/>
    <cellStyle name="Normal 53 2 4 4" xfId="46369"/>
    <cellStyle name="Normal 53 2 5" xfId="46370"/>
    <cellStyle name="Normal 53 2 6" xfId="46371"/>
    <cellStyle name="Normal 53 2 7" xfId="46372"/>
    <cellStyle name="Normal 53 2 8" xfId="46373"/>
    <cellStyle name="Normal 53 3" xfId="46374"/>
    <cellStyle name="Normal 53 3 2" xfId="46375"/>
    <cellStyle name="Normal 53 3 2 2" xfId="46376"/>
    <cellStyle name="Normal 53 3 2 2 2" xfId="46377"/>
    <cellStyle name="Normal 53 3 2 2 3" xfId="46378"/>
    <cellStyle name="Normal 53 3 2 2 4" xfId="46379"/>
    <cellStyle name="Normal 53 3 2 3" xfId="46380"/>
    <cellStyle name="Normal 53 3 2 4" xfId="46381"/>
    <cellStyle name="Normal 53 3 2 5" xfId="46382"/>
    <cellStyle name="Normal 53 3 3" xfId="46383"/>
    <cellStyle name="Normal 53 3 3 2" xfId="46384"/>
    <cellStyle name="Normal 53 3 3 3" xfId="46385"/>
    <cellStyle name="Normal 53 3 3 4" xfId="46386"/>
    <cellStyle name="Normal 53 3 4" xfId="46387"/>
    <cellStyle name="Normal 53 3 5" xfId="46388"/>
    <cellStyle name="Normal 53 3 6" xfId="46389"/>
    <cellStyle name="Normal 53 4" xfId="46390"/>
    <cellStyle name="Normal 53 4 2" xfId="46391"/>
    <cellStyle name="Normal 53 4 2 2" xfId="46392"/>
    <cellStyle name="Normal 53 4 2 3" xfId="46393"/>
    <cellStyle name="Normal 53 4 2 4" xfId="46394"/>
    <cellStyle name="Normal 53 4 3" xfId="46395"/>
    <cellStyle name="Normal 53 4 4" xfId="46396"/>
    <cellStyle name="Normal 53 4 5" xfId="46397"/>
    <cellStyle name="Normal 53 4 6" xfId="46398"/>
    <cellStyle name="Normal 53 5" xfId="46399"/>
    <cellStyle name="Normal 53 5 2" xfId="46400"/>
    <cellStyle name="Normal 53 5 3" xfId="46401"/>
    <cellStyle name="Normal 53 5 4" xfId="46402"/>
    <cellStyle name="Normal 53 6" xfId="46403"/>
    <cellStyle name="Normal 53 7" xfId="46404"/>
    <cellStyle name="Normal 53 8" xfId="46405"/>
    <cellStyle name="Normal 53 9" xfId="46406"/>
    <cellStyle name="Normal 530" xfId="63108"/>
    <cellStyle name="Normal 531" xfId="63109"/>
    <cellStyle name="Normal 532" xfId="63110"/>
    <cellStyle name="Normal 533" xfId="63111"/>
    <cellStyle name="Normal 534" xfId="63112"/>
    <cellStyle name="Normal 535" xfId="63113"/>
    <cellStyle name="Normal 536" xfId="63114"/>
    <cellStyle name="Normal 537" xfId="63115"/>
    <cellStyle name="Normal 538" xfId="63116"/>
    <cellStyle name="Normal 539" xfId="63117"/>
    <cellStyle name="Normal 54" xfId="46407"/>
    <cellStyle name="Normal 54 2" xfId="46408"/>
    <cellStyle name="Normal 54 2 2" xfId="46409"/>
    <cellStyle name="Normal 54 2 2 2" xfId="46410"/>
    <cellStyle name="Normal 54 2 2 2 2" xfId="46411"/>
    <cellStyle name="Normal 54 2 2 2 2 2" xfId="46412"/>
    <cellStyle name="Normal 54 2 2 2 2 3" xfId="46413"/>
    <cellStyle name="Normal 54 2 2 2 2 4" xfId="46414"/>
    <cellStyle name="Normal 54 2 2 2 3" xfId="46415"/>
    <cellStyle name="Normal 54 2 2 2 4" xfId="46416"/>
    <cellStyle name="Normal 54 2 2 2 5" xfId="46417"/>
    <cellStyle name="Normal 54 2 2 3" xfId="46418"/>
    <cellStyle name="Normal 54 2 2 3 2" xfId="46419"/>
    <cellStyle name="Normal 54 2 2 3 3" xfId="46420"/>
    <cellStyle name="Normal 54 2 2 3 4" xfId="46421"/>
    <cellStyle name="Normal 54 2 2 4" xfId="46422"/>
    <cellStyle name="Normal 54 2 2 5" xfId="46423"/>
    <cellStyle name="Normal 54 2 2 6" xfId="46424"/>
    <cellStyle name="Normal 54 2 3" xfId="46425"/>
    <cellStyle name="Normal 54 2 3 2" xfId="46426"/>
    <cellStyle name="Normal 54 2 3 2 2" xfId="46427"/>
    <cellStyle name="Normal 54 2 3 2 3" xfId="46428"/>
    <cellStyle name="Normal 54 2 3 2 4" xfId="46429"/>
    <cellStyle name="Normal 54 2 3 3" xfId="46430"/>
    <cellStyle name="Normal 54 2 3 4" xfId="46431"/>
    <cellStyle name="Normal 54 2 3 5" xfId="46432"/>
    <cellStyle name="Normal 54 2 3 6" xfId="46433"/>
    <cellStyle name="Normal 54 2 4" xfId="46434"/>
    <cellStyle name="Normal 54 2 4 2" xfId="46435"/>
    <cellStyle name="Normal 54 2 4 3" xfId="46436"/>
    <cellStyle name="Normal 54 2 4 4" xfId="46437"/>
    <cellStyle name="Normal 54 2 5" xfId="46438"/>
    <cellStyle name="Normal 54 2 6" xfId="46439"/>
    <cellStyle name="Normal 54 2 7" xfId="46440"/>
    <cellStyle name="Normal 54 2 8" xfId="46441"/>
    <cellStyle name="Normal 54 3" xfId="46442"/>
    <cellStyle name="Normal 54 3 2" xfId="46443"/>
    <cellStyle name="Normal 54 3 2 2" xfId="46444"/>
    <cellStyle name="Normal 54 3 2 2 2" xfId="46445"/>
    <cellStyle name="Normal 54 3 2 2 3" xfId="46446"/>
    <cellStyle name="Normal 54 3 2 2 4" xfId="46447"/>
    <cellStyle name="Normal 54 3 2 3" xfId="46448"/>
    <cellStyle name="Normal 54 3 2 4" xfId="46449"/>
    <cellStyle name="Normal 54 3 2 5" xfId="46450"/>
    <cellStyle name="Normal 54 3 3" xfId="46451"/>
    <cellStyle name="Normal 54 3 3 2" xfId="46452"/>
    <cellStyle name="Normal 54 3 3 3" xfId="46453"/>
    <cellStyle name="Normal 54 3 3 4" xfId="46454"/>
    <cellStyle name="Normal 54 3 4" xfId="46455"/>
    <cellStyle name="Normal 54 3 5" xfId="46456"/>
    <cellStyle name="Normal 54 3 6" xfId="46457"/>
    <cellStyle name="Normal 54 4" xfId="46458"/>
    <cellStyle name="Normal 54 4 2" xfId="46459"/>
    <cellStyle name="Normal 54 4 2 2" xfId="46460"/>
    <cellStyle name="Normal 54 4 2 3" xfId="46461"/>
    <cellStyle name="Normal 54 4 2 4" xfId="46462"/>
    <cellStyle name="Normal 54 4 3" xfId="46463"/>
    <cellStyle name="Normal 54 4 4" xfId="46464"/>
    <cellStyle name="Normal 54 4 5" xfId="46465"/>
    <cellStyle name="Normal 54 4 6" xfId="46466"/>
    <cellStyle name="Normal 54 5" xfId="46467"/>
    <cellStyle name="Normal 54 5 2" xfId="46468"/>
    <cellStyle name="Normal 54 5 3" xfId="46469"/>
    <cellStyle name="Normal 54 5 4" xfId="46470"/>
    <cellStyle name="Normal 54 6" xfId="46471"/>
    <cellStyle name="Normal 54 7" xfId="46472"/>
    <cellStyle name="Normal 54 8" xfId="46473"/>
    <cellStyle name="Normal 54 9" xfId="46474"/>
    <cellStyle name="Normal 540" xfId="63118"/>
    <cellStyle name="Normal 541" xfId="63119"/>
    <cellStyle name="Normal 542" xfId="63120"/>
    <cellStyle name="Normal 543" xfId="63121"/>
    <cellStyle name="Normal 544" xfId="63122"/>
    <cellStyle name="Normal 545" xfId="63123"/>
    <cellStyle name="Normal 546" xfId="63124"/>
    <cellStyle name="Normal 547" xfId="63125"/>
    <cellStyle name="Normal 548" xfId="63126"/>
    <cellStyle name="Normal 549" xfId="63127"/>
    <cellStyle name="Normal 55" xfId="46475"/>
    <cellStyle name="Normal 55 2" xfId="46476"/>
    <cellStyle name="Normal 55 2 2" xfId="46477"/>
    <cellStyle name="Normal 55 2 2 2" xfId="46478"/>
    <cellStyle name="Normal 55 2 2 2 2" xfId="46479"/>
    <cellStyle name="Normal 55 2 2 2 2 2" xfId="46480"/>
    <cellStyle name="Normal 55 2 2 2 2 3" xfId="46481"/>
    <cellStyle name="Normal 55 2 2 2 2 4" xfId="46482"/>
    <cellStyle name="Normal 55 2 2 2 3" xfId="46483"/>
    <cellStyle name="Normal 55 2 2 2 4" xfId="46484"/>
    <cellStyle name="Normal 55 2 2 2 5" xfId="46485"/>
    <cellStyle name="Normal 55 2 2 3" xfId="46486"/>
    <cellStyle name="Normal 55 2 2 3 2" xfId="46487"/>
    <cellStyle name="Normal 55 2 2 3 3" xfId="46488"/>
    <cellStyle name="Normal 55 2 2 3 4" xfId="46489"/>
    <cellStyle name="Normal 55 2 2 4" xfId="46490"/>
    <cellStyle name="Normal 55 2 2 5" xfId="46491"/>
    <cellStyle name="Normal 55 2 2 6" xfId="46492"/>
    <cellStyle name="Normal 55 2 3" xfId="46493"/>
    <cellStyle name="Normal 55 2 3 2" xfId="46494"/>
    <cellStyle name="Normal 55 2 3 2 2" xfId="46495"/>
    <cellStyle name="Normal 55 2 3 2 3" xfId="46496"/>
    <cellStyle name="Normal 55 2 3 2 4" xfId="46497"/>
    <cellStyle name="Normal 55 2 3 3" xfId="46498"/>
    <cellStyle name="Normal 55 2 3 4" xfId="46499"/>
    <cellStyle name="Normal 55 2 3 5" xfId="46500"/>
    <cellStyle name="Normal 55 2 3 6" xfId="46501"/>
    <cellStyle name="Normal 55 2 4" xfId="46502"/>
    <cellStyle name="Normal 55 2 4 2" xfId="46503"/>
    <cellStyle name="Normal 55 2 4 3" xfId="46504"/>
    <cellStyle name="Normal 55 2 4 4" xfId="46505"/>
    <cellStyle name="Normal 55 2 5" xfId="46506"/>
    <cellStyle name="Normal 55 2 6" xfId="46507"/>
    <cellStyle name="Normal 55 2 7" xfId="46508"/>
    <cellStyle name="Normal 55 2 8" xfId="46509"/>
    <cellStyle name="Normal 55 3" xfId="46510"/>
    <cellStyle name="Normal 55 3 2" xfId="46511"/>
    <cellStyle name="Normal 55 3 2 2" xfId="46512"/>
    <cellStyle name="Normal 55 3 2 2 2" xfId="46513"/>
    <cellStyle name="Normal 55 3 2 2 3" xfId="46514"/>
    <cellStyle name="Normal 55 3 2 2 4" xfId="46515"/>
    <cellStyle name="Normal 55 3 2 3" xfId="46516"/>
    <cellStyle name="Normal 55 3 2 4" xfId="46517"/>
    <cellStyle name="Normal 55 3 2 5" xfId="46518"/>
    <cellStyle name="Normal 55 3 3" xfId="46519"/>
    <cellStyle name="Normal 55 3 3 2" xfId="46520"/>
    <cellStyle name="Normal 55 3 3 3" xfId="46521"/>
    <cellStyle name="Normal 55 3 3 4" xfId="46522"/>
    <cellStyle name="Normal 55 3 4" xfId="46523"/>
    <cellStyle name="Normal 55 3 5" xfId="46524"/>
    <cellStyle name="Normal 55 3 6" xfId="46525"/>
    <cellStyle name="Normal 55 4" xfId="46526"/>
    <cellStyle name="Normal 55 4 2" xfId="46527"/>
    <cellStyle name="Normal 55 4 2 2" xfId="46528"/>
    <cellStyle name="Normal 55 4 2 3" xfId="46529"/>
    <cellStyle name="Normal 55 4 2 4" xfId="46530"/>
    <cellStyle name="Normal 55 4 3" xfId="46531"/>
    <cellStyle name="Normal 55 4 4" xfId="46532"/>
    <cellStyle name="Normal 55 4 5" xfId="46533"/>
    <cellStyle name="Normal 55 4 6" xfId="46534"/>
    <cellStyle name="Normal 55 5" xfId="46535"/>
    <cellStyle name="Normal 55 5 2" xfId="46536"/>
    <cellStyle name="Normal 55 5 3" xfId="46537"/>
    <cellStyle name="Normal 55 5 4" xfId="46538"/>
    <cellStyle name="Normal 55 6" xfId="46539"/>
    <cellStyle name="Normal 55 7" xfId="46540"/>
    <cellStyle name="Normal 55 8" xfId="46541"/>
    <cellStyle name="Normal 55 9" xfId="46542"/>
    <cellStyle name="Normal 550" xfId="63128"/>
    <cellStyle name="Normal 551" xfId="63129"/>
    <cellStyle name="Normal 552" xfId="63130"/>
    <cellStyle name="Normal 553" xfId="63131"/>
    <cellStyle name="Normal 554" xfId="63132"/>
    <cellStyle name="Normal 555" xfId="63133"/>
    <cellStyle name="Normal 556" xfId="63134"/>
    <cellStyle name="Normal 557" xfId="63135"/>
    <cellStyle name="Normal 558" xfId="63136"/>
    <cellStyle name="Normal 559" xfId="63137"/>
    <cellStyle name="Normal 56" xfId="46543"/>
    <cellStyle name="Normal 56 2" xfId="46544"/>
    <cellStyle name="Normal 56 2 2" xfId="46545"/>
    <cellStyle name="Normal 56 2 2 2" xfId="46546"/>
    <cellStyle name="Normal 56 2 2 2 2" xfId="46547"/>
    <cellStyle name="Normal 56 2 2 2 2 2" xfId="46548"/>
    <cellStyle name="Normal 56 2 2 2 2 3" xfId="46549"/>
    <cellStyle name="Normal 56 2 2 2 2 4" xfId="46550"/>
    <cellStyle name="Normal 56 2 2 2 3" xfId="46551"/>
    <cellStyle name="Normal 56 2 2 2 4" xfId="46552"/>
    <cellStyle name="Normal 56 2 2 2 5" xfId="46553"/>
    <cellStyle name="Normal 56 2 2 3" xfId="46554"/>
    <cellStyle name="Normal 56 2 2 3 2" xfId="46555"/>
    <cellStyle name="Normal 56 2 2 3 3" xfId="46556"/>
    <cellStyle name="Normal 56 2 2 3 4" xfId="46557"/>
    <cellStyle name="Normal 56 2 2 4" xfId="46558"/>
    <cellStyle name="Normal 56 2 2 5" xfId="46559"/>
    <cellStyle name="Normal 56 2 2 6" xfId="46560"/>
    <cellStyle name="Normal 56 2 3" xfId="46561"/>
    <cellStyle name="Normal 56 2 3 2" xfId="46562"/>
    <cellStyle name="Normal 56 2 3 2 2" xfId="46563"/>
    <cellStyle name="Normal 56 2 3 2 3" xfId="46564"/>
    <cellStyle name="Normal 56 2 3 2 4" xfId="46565"/>
    <cellStyle name="Normal 56 2 3 3" xfId="46566"/>
    <cellStyle name="Normal 56 2 3 4" xfId="46567"/>
    <cellStyle name="Normal 56 2 3 5" xfId="46568"/>
    <cellStyle name="Normal 56 2 3 6" xfId="46569"/>
    <cellStyle name="Normal 56 2 4" xfId="46570"/>
    <cellStyle name="Normal 56 2 4 2" xfId="46571"/>
    <cellStyle name="Normal 56 2 4 3" xfId="46572"/>
    <cellStyle name="Normal 56 2 4 4" xfId="46573"/>
    <cellStyle name="Normal 56 2 5" xfId="46574"/>
    <cellStyle name="Normal 56 2 6" xfId="46575"/>
    <cellStyle name="Normal 56 2 7" xfId="46576"/>
    <cellStyle name="Normal 56 2 8" xfId="46577"/>
    <cellStyle name="Normal 56 3" xfId="46578"/>
    <cellStyle name="Normal 56 3 2" xfId="46579"/>
    <cellStyle name="Normal 56 3 2 2" xfId="46580"/>
    <cellStyle name="Normal 56 3 2 2 2" xfId="46581"/>
    <cellStyle name="Normal 56 3 2 2 3" xfId="46582"/>
    <cellStyle name="Normal 56 3 2 2 4" xfId="46583"/>
    <cellStyle name="Normal 56 3 2 3" xfId="46584"/>
    <cellStyle name="Normal 56 3 2 4" xfId="46585"/>
    <cellStyle name="Normal 56 3 2 5" xfId="46586"/>
    <cellStyle name="Normal 56 3 3" xfId="46587"/>
    <cellStyle name="Normal 56 3 3 2" xfId="46588"/>
    <cellStyle name="Normal 56 3 3 3" xfId="46589"/>
    <cellStyle name="Normal 56 3 3 4" xfId="46590"/>
    <cellStyle name="Normal 56 3 4" xfId="46591"/>
    <cellStyle name="Normal 56 3 5" xfId="46592"/>
    <cellStyle name="Normal 56 3 6" xfId="46593"/>
    <cellStyle name="Normal 56 4" xfId="46594"/>
    <cellStyle name="Normal 56 4 2" xfId="46595"/>
    <cellStyle name="Normal 56 4 2 2" xfId="46596"/>
    <cellStyle name="Normal 56 4 2 3" xfId="46597"/>
    <cellStyle name="Normal 56 4 2 4" xfId="46598"/>
    <cellStyle name="Normal 56 4 3" xfId="46599"/>
    <cellStyle name="Normal 56 4 4" xfId="46600"/>
    <cellStyle name="Normal 56 4 5" xfId="46601"/>
    <cellStyle name="Normal 56 4 6" xfId="46602"/>
    <cellStyle name="Normal 56 5" xfId="46603"/>
    <cellStyle name="Normal 56 5 2" xfId="46604"/>
    <cellStyle name="Normal 56 5 3" xfId="46605"/>
    <cellStyle name="Normal 56 5 4" xfId="46606"/>
    <cellStyle name="Normal 56 6" xfId="46607"/>
    <cellStyle name="Normal 56 7" xfId="46608"/>
    <cellStyle name="Normal 56 8" xfId="46609"/>
    <cellStyle name="Normal 56 9" xfId="46610"/>
    <cellStyle name="Normal 560" xfId="63138"/>
    <cellStyle name="Normal 561" xfId="63139"/>
    <cellStyle name="Normal 562" xfId="63140"/>
    <cellStyle name="Normal 563" xfId="63141"/>
    <cellStyle name="Normal 564" xfId="63142"/>
    <cellStyle name="Normal 565" xfId="63143"/>
    <cellStyle name="Normal 566" xfId="63144"/>
    <cellStyle name="Normal 567" xfId="63145"/>
    <cellStyle name="Normal 568" xfId="63146"/>
    <cellStyle name="Normal 569" xfId="63147"/>
    <cellStyle name="Normal 57" xfId="46611"/>
    <cellStyle name="Normal 57 2" xfId="46612"/>
    <cellStyle name="Normal 57 2 2" xfId="46613"/>
    <cellStyle name="Normal 57 2 2 2" xfId="46614"/>
    <cellStyle name="Normal 57 2 2 2 2" xfId="46615"/>
    <cellStyle name="Normal 57 2 2 2 2 2" xfId="46616"/>
    <cellStyle name="Normal 57 2 2 2 2 3" xfId="46617"/>
    <cellStyle name="Normal 57 2 2 2 2 4" xfId="46618"/>
    <cellStyle name="Normal 57 2 2 2 3" xfId="46619"/>
    <cellStyle name="Normal 57 2 2 2 4" xfId="46620"/>
    <cellStyle name="Normal 57 2 2 2 5" xfId="46621"/>
    <cellStyle name="Normal 57 2 2 3" xfId="46622"/>
    <cellStyle name="Normal 57 2 2 3 2" xfId="46623"/>
    <cellStyle name="Normal 57 2 2 3 3" xfId="46624"/>
    <cellStyle name="Normal 57 2 2 3 4" xfId="46625"/>
    <cellStyle name="Normal 57 2 2 4" xfId="46626"/>
    <cellStyle name="Normal 57 2 2 5" xfId="46627"/>
    <cellStyle name="Normal 57 2 2 6" xfId="46628"/>
    <cellStyle name="Normal 57 2 3" xfId="46629"/>
    <cellStyle name="Normal 57 2 3 2" xfId="46630"/>
    <cellStyle name="Normal 57 2 3 2 2" xfId="46631"/>
    <cellStyle name="Normal 57 2 3 2 3" xfId="46632"/>
    <cellStyle name="Normal 57 2 3 2 4" xfId="46633"/>
    <cellStyle name="Normal 57 2 3 3" xfId="46634"/>
    <cellStyle name="Normal 57 2 3 4" xfId="46635"/>
    <cellStyle name="Normal 57 2 3 5" xfId="46636"/>
    <cellStyle name="Normal 57 2 3 6" xfId="46637"/>
    <cellStyle name="Normal 57 2 4" xfId="46638"/>
    <cellStyle name="Normal 57 2 4 2" xfId="46639"/>
    <cellStyle name="Normal 57 2 4 3" xfId="46640"/>
    <cellStyle name="Normal 57 2 4 4" xfId="46641"/>
    <cellStyle name="Normal 57 2 5" xfId="46642"/>
    <cellStyle name="Normal 57 2 6" xfId="46643"/>
    <cellStyle name="Normal 57 2 7" xfId="46644"/>
    <cellStyle name="Normal 57 2 8" xfId="46645"/>
    <cellStyle name="Normal 57 3" xfId="46646"/>
    <cellStyle name="Normal 57 3 2" xfId="46647"/>
    <cellStyle name="Normal 57 3 2 2" xfId="46648"/>
    <cellStyle name="Normal 57 3 2 2 2" xfId="46649"/>
    <cellStyle name="Normal 57 3 2 2 3" xfId="46650"/>
    <cellStyle name="Normal 57 3 2 2 4" xfId="46651"/>
    <cellStyle name="Normal 57 3 2 3" xfId="46652"/>
    <cellStyle name="Normal 57 3 2 4" xfId="46653"/>
    <cellStyle name="Normal 57 3 2 5" xfId="46654"/>
    <cellStyle name="Normal 57 3 3" xfId="46655"/>
    <cellStyle name="Normal 57 3 3 2" xfId="46656"/>
    <cellStyle name="Normal 57 3 3 3" xfId="46657"/>
    <cellStyle name="Normal 57 3 3 4" xfId="46658"/>
    <cellStyle name="Normal 57 3 4" xfId="46659"/>
    <cellStyle name="Normal 57 3 5" xfId="46660"/>
    <cellStyle name="Normal 57 3 6" xfId="46661"/>
    <cellStyle name="Normal 57 4" xfId="46662"/>
    <cellStyle name="Normal 57 4 2" xfId="46663"/>
    <cellStyle name="Normal 57 4 2 2" xfId="46664"/>
    <cellStyle name="Normal 57 4 2 3" xfId="46665"/>
    <cellStyle name="Normal 57 4 2 4" xfId="46666"/>
    <cellStyle name="Normal 57 4 3" xfId="46667"/>
    <cellStyle name="Normal 57 4 4" xfId="46668"/>
    <cellStyle name="Normal 57 4 5" xfId="46669"/>
    <cellStyle name="Normal 57 4 6" xfId="46670"/>
    <cellStyle name="Normal 57 5" xfId="46671"/>
    <cellStyle name="Normal 57 5 2" xfId="46672"/>
    <cellStyle name="Normal 57 5 3" xfId="46673"/>
    <cellStyle name="Normal 57 5 4" xfId="46674"/>
    <cellStyle name="Normal 57 6" xfId="46675"/>
    <cellStyle name="Normal 57 7" xfId="46676"/>
    <cellStyle name="Normal 57 8" xfId="46677"/>
    <cellStyle name="Normal 57 9" xfId="46678"/>
    <cellStyle name="Normal 570" xfId="63148"/>
    <cellStyle name="Normal 571" xfId="63149"/>
    <cellStyle name="Normal 572" xfId="63150"/>
    <cellStyle name="Normal 573" xfId="63151"/>
    <cellStyle name="Normal 574" xfId="63152"/>
    <cellStyle name="Normal 575" xfId="63153"/>
    <cellStyle name="Normal 576" xfId="63154"/>
    <cellStyle name="Normal 577" xfId="63155"/>
    <cellStyle name="Normal 578" xfId="63156"/>
    <cellStyle name="Normal 579" xfId="63157"/>
    <cellStyle name="Normal 58" xfId="46679"/>
    <cellStyle name="Normal 58 2" xfId="46680"/>
    <cellStyle name="Normal 58 2 2" xfId="46681"/>
    <cellStyle name="Normal 58 2 2 2" xfId="46682"/>
    <cellStyle name="Normal 58 2 2 2 2" xfId="46683"/>
    <cellStyle name="Normal 58 2 2 2 2 2" xfId="46684"/>
    <cellStyle name="Normal 58 2 2 2 2 3" xfId="46685"/>
    <cellStyle name="Normal 58 2 2 2 2 4" xfId="46686"/>
    <cellStyle name="Normal 58 2 2 2 3" xfId="46687"/>
    <cellStyle name="Normal 58 2 2 2 4" xfId="46688"/>
    <cellStyle name="Normal 58 2 2 2 5" xfId="46689"/>
    <cellStyle name="Normal 58 2 2 3" xfId="46690"/>
    <cellStyle name="Normal 58 2 2 3 2" xfId="46691"/>
    <cellStyle name="Normal 58 2 2 3 3" xfId="46692"/>
    <cellStyle name="Normal 58 2 2 3 4" xfId="46693"/>
    <cellStyle name="Normal 58 2 2 4" xfId="46694"/>
    <cellStyle name="Normal 58 2 2 5" xfId="46695"/>
    <cellStyle name="Normal 58 2 2 6" xfId="46696"/>
    <cellStyle name="Normal 58 2 3" xfId="46697"/>
    <cellStyle name="Normal 58 2 3 2" xfId="46698"/>
    <cellStyle name="Normal 58 2 3 2 2" xfId="46699"/>
    <cellStyle name="Normal 58 2 3 2 3" xfId="46700"/>
    <cellStyle name="Normal 58 2 3 2 4" xfId="46701"/>
    <cellStyle name="Normal 58 2 3 3" xfId="46702"/>
    <cellStyle name="Normal 58 2 3 4" xfId="46703"/>
    <cellStyle name="Normal 58 2 3 5" xfId="46704"/>
    <cellStyle name="Normal 58 2 3 6" xfId="46705"/>
    <cellStyle name="Normal 58 2 4" xfId="46706"/>
    <cellStyle name="Normal 58 2 4 2" xfId="46707"/>
    <cellStyle name="Normal 58 2 4 3" xfId="46708"/>
    <cellStyle name="Normal 58 2 4 4" xfId="46709"/>
    <cellStyle name="Normal 58 2 5" xfId="46710"/>
    <cellStyle name="Normal 58 2 6" xfId="46711"/>
    <cellStyle name="Normal 58 2 7" xfId="46712"/>
    <cellStyle name="Normal 58 2 8" xfId="46713"/>
    <cellStyle name="Normal 58 3" xfId="46714"/>
    <cellStyle name="Normal 58 3 2" xfId="46715"/>
    <cellStyle name="Normal 58 3 2 2" xfId="46716"/>
    <cellStyle name="Normal 58 3 2 2 2" xfId="46717"/>
    <cellStyle name="Normal 58 3 2 2 3" xfId="46718"/>
    <cellStyle name="Normal 58 3 2 2 4" xfId="46719"/>
    <cellStyle name="Normal 58 3 2 3" xfId="46720"/>
    <cellStyle name="Normal 58 3 2 4" xfId="46721"/>
    <cellStyle name="Normal 58 3 2 5" xfId="46722"/>
    <cellStyle name="Normal 58 3 3" xfId="46723"/>
    <cellStyle name="Normal 58 3 3 2" xfId="46724"/>
    <cellStyle name="Normal 58 3 3 3" xfId="46725"/>
    <cellStyle name="Normal 58 3 3 4" xfId="46726"/>
    <cellStyle name="Normal 58 3 4" xfId="46727"/>
    <cellStyle name="Normal 58 3 5" xfId="46728"/>
    <cellStyle name="Normal 58 3 6" xfId="46729"/>
    <cellStyle name="Normal 58 4" xfId="46730"/>
    <cellStyle name="Normal 58 4 2" xfId="46731"/>
    <cellStyle name="Normal 58 4 2 2" xfId="46732"/>
    <cellStyle name="Normal 58 4 2 3" xfId="46733"/>
    <cellStyle name="Normal 58 4 2 4" xfId="46734"/>
    <cellStyle name="Normal 58 4 3" xfId="46735"/>
    <cellStyle name="Normal 58 4 4" xfId="46736"/>
    <cellStyle name="Normal 58 4 5" xfId="46737"/>
    <cellStyle name="Normal 58 4 6" xfId="46738"/>
    <cellStyle name="Normal 58 5" xfId="46739"/>
    <cellStyle name="Normal 58 5 2" xfId="46740"/>
    <cellStyle name="Normal 58 5 3" xfId="46741"/>
    <cellStyle name="Normal 58 5 4" xfId="46742"/>
    <cellStyle name="Normal 58 6" xfId="46743"/>
    <cellStyle name="Normal 58 7" xfId="46744"/>
    <cellStyle name="Normal 58 8" xfId="46745"/>
    <cellStyle name="Normal 58 9" xfId="46746"/>
    <cellStyle name="Normal 580" xfId="63158"/>
    <cellStyle name="Normal 581" xfId="63159"/>
    <cellStyle name="Normal 582" xfId="63160"/>
    <cellStyle name="Normal 583" xfId="63161"/>
    <cellStyle name="Normal 584" xfId="63162"/>
    <cellStyle name="Normal 585" xfId="63163"/>
    <cellStyle name="Normal 586" xfId="63164"/>
    <cellStyle name="Normal 587" xfId="63165"/>
    <cellStyle name="Normal 588" xfId="63166"/>
    <cellStyle name="Normal 589" xfId="63167"/>
    <cellStyle name="Normal 59" xfId="46747"/>
    <cellStyle name="Normal 59 2" xfId="46748"/>
    <cellStyle name="Normal 59 2 2" xfId="46749"/>
    <cellStyle name="Normal 59 2 2 2" xfId="46750"/>
    <cellStyle name="Normal 59 2 2 2 2" xfId="46751"/>
    <cellStyle name="Normal 59 2 2 2 2 2" xfId="46752"/>
    <cellStyle name="Normal 59 2 2 2 2 3" xfId="46753"/>
    <cellStyle name="Normal 59 2 2 2 2 4" xfId="46754"/>
    <cellStyle name="Normal 59 2 2 2 3" xfId="46755"/>
    <cellStyle name="Normal 59 2 2 2 4" xfId="46756"/>
    <cellStyle name="Normal 59 2 2 2 5" xfId="46757"/>
    <cellStyle name="Normal 59 2 2 3" xfId="46758"/>
    <cellStyle name="Normal 59 2 2 3 2" xfId="46759"/>
    <cellStyle name="Normal 59 2 2 3 3" xfId="46760"/>
    <cellStyle name="Normal 59 2 2 3 4" xfId="46761"/>
    <cellStyle name="Normal 59 2 2 4" xfId="46762"/>
    <cellStyle name="Normal 59 2 2 5" xfId="46763"/>
    <cellStyle name="Normal 59 2 2 6" xfId="46764"/>
    <cellStyle name="Normal 59 2 3" xfId="46765"/>
    <cellStyle name="Normal 59 2 3 2" xfId="46766"/>
    <cellStyle name="Normal 59 2 3 2 2" xfId="46767"/>
    <cellStyle name="Normal 59 2 3 2 3" xfId="46768"/>
    <cellStyle name="Normal 59 2 3 2 4" xfId="46769"/>
    <cellStyle name="Normal 59 2 3 3" xfId="46770"/>
    <cellStyle name="Normal 59 2 3 4" xfId="46771"/>
    <cellStyle name="Normal 59 2 3 5" xfId="46772"/>
    <cellStyle name="Normal 59 2 3 6" xfId="46773"/>
    <cellStyle name="Normal 59 2 4" xfId="46774"/>
    <cellStyle name="Normal 59 2 4 2" xfId="46775"/>
    <cellStyle name="Normal 59 2 4 3" xfId="46776"/>
    <cellStyle name="Normal 59 2 4 4" xfId="46777"/>
    <cellStyle name="Normal 59 2 5" xfId="46778"/>
    <cellStyle name="Normal 59 2 6" xfId="46779"/>
    <cellStyle name="Normal 59 2 7" xfId="46780"/>
    <cellStyle name="Normal 59 2 8" xfId="46781"/>
    <cellStyle name="Normal 59 3" xfId="46782"/>
    <cellStyle name="Normal 59 3 2" xfId="46783"/>
    <cellStyle name="Normal 59 3 2 2" xfId="46784"/>
    <cellStyle name="Normal 59 3 2 2 2" xfId="46785"/>
    <cellStyle name="Normal 59 3 2 2 3" xfId="46786"/>
    <cellStyle name="Normal 59 3 2 2 4" xfId="46787"/>
    <cellStyle name="Normal 59 3 2 3" xfId="46788"/>
    <cellStyle name="Normal 59 3 2 4" xfId="46789"/>
    <cellStyle name="Normal 59 3 2 5" xfId="46790"/>
    <cellStyle name="Normal 59 3 3" xfId="46791"/>
    <cellStyle name="Normal 59 3 3 2" xfId="46792"/>
    <cellStyle name="Normal 59 3 3 3" xfId="46793"/>
    <cellStyle name="Normal 59 3 3 4" xfId="46794"/>
    <cellStyle name="Normal 59 3 4" xfId="46795"/>
    <cellStyle name="Normal 59 3 5" xfId="46796"/>
    <cellStyle name="Normal 59 3 6" xfId="46797"/>
    <cellStyle name="Normal 59 4" xfId="46798"/>
    <cellStyle name="Normal 59 4 2" xfId="46799"/>
    <cellStyle name="Normal 59 4 2 2" xfId="46800"/>
    <cellStyle name="Normal 59 4 2 3" xfId="46801"/>
    <cellStyle name="Normal 59 4 2 4" xfId="46802"/>
    <cellStyle name="Normal 59 4 3" xfId="46803"/>
    <cellStyle name="Normal 59 4 4" xfId="46804"/>
    <cellStyle name="Normal 59 4 5" xfId="46805"/>
    <cellStyle name="Normal 59 4 6" xfId="46806"/>
    <cellStyle name="Normal 59 5" xfId="46807"/>
    <cellStyle name="Normal 59 5 2" xfId="46808"/>
    <cellStyle name="Normal 59 5 3" xfId="46809"/>
    <cellStyle name="Normal 59 5 4" xfId="46810"/>
    <cellStyle name="Normal 59 6" xfId="46811"/>
    <cellStyle name="Normal 59 7" xfId="46812"/>
    <cellStyle name="Normal 59 8" xfId="46813"/>
    <cellStyle name="Normal 59 9" xfId="46814"/>
    <cellStyle name="Normal 590" xfId="63168"/>
    <cellStyle name="Normal 591" xfId="63169"/>
    <cellStyle name="Normal 592" xfId="63170"/>
    <cellStyle name="Normal 593" xfId="63171"/>
    <cellStyle name="Normal 594" xfId="63172"/>
    <cellStyle name="Normal 595" xfId="63173"/>
    <cellStyle name="Normal 596" xfId="63174"/>
    <cellStyle name="Normal 597" xfId="63175"/>
    <cellStyle name="Normal 598" xfId="63176"/>
    <cellStyle name="Normal 599" xfId="63177"/>
    <cellStyle name="Normal 6" xfId="46815"/>
    <cellStyle name="Normal 6 10" xfId="46816"/>
    <cellStyle name="Normal 6 11" xfId="46817"/>
    <cellStyle name="Normal 6 12" xfId="46818"/>
    <cellStyle name="Normal 6 13" xfId="46819"/>
    <cellStyle name="Normal 6 14" xfId="46820"/>
    <cellStyle name="Normal 6 15" xfId="46821"/>
    <cellStyle name="Normal 6 16" xfId="46822"/>
    <cellStyle name="Normal 6 17" xfId="46823"/>
    <cellStyle name="Normal 6 18" xfId="46824"/>
    <cellStyle name="Normal 6 19" xfId="46825"/>
    <cellStyle name="Normal 6 2" xfId="46826"/>
    <cellStyle name="Normal 6 2 2" xfId="46827"/>
    <cellStyle name="Normal 6 2 2 10" xfId="46828"/>
    <cellStyle name="Normal 6 2 2 11" xfId="46829"/>
    <cellStyle name="Normal 6 2 2 12" xfId="46830"/>
    <cellStyle name="Normal 6 2 2 2" xfId="46831"/>
    <cellStyle name="Normal 6 2 2 2 2" xfId="46832"/>
    <cellStyle name="Normal 6 2 2 2 2 2" xfId="46833"/>
    <cellStyle name="Normal 6 2 2 2 2 2 2" xfId="46834"/>
    <cellStyle name="Normal 6 2 2 2 2 2 2 2" xfId="46835"/>
    <cellStyle name="Normal 6 2 2 2 2 2 2 2 2" xfId="46836"/>
    <cellStyle name="Normal 6 2 2 2 2 2 2 2 3" xfId="46837"/>
    <cellStyle name="Normal 6 2 2 2 2 2 2 2 4" xfId="46838"/>
    <cellStyle name="Normal 6 2 2 2 2 2 2 3" xfId="46839"/>
    <cellStyle name="Normal 6 2 2 2 2 2 2 4" xfId="46840"/>
    <cellStyle name="Normal 6 2 2 2 2 2 2 5" xfId="46841"/>
    <cellStyle name="Normal 6 2 2 2 2 2 3" xfId="46842"/>
    <cellStyle name="Normal 6 2 2 2 2 2 3 2" xfId="46843"/>
    <cellStyle name="Normal 6 2 2 2 2 2 3 3" xfId="46844"/>
    <cellStyle name="Normal 6 2 2 2 2 2 3 4" xfId="46845"/>
    <cellStyle name="Normal 6 2 2 2 2 2 4" xfId="46846"/>
    <cellStyle name="Normal 6 2 2 2 2 2 5" xfId="46847"/>
    <cellStyle name="Normal 6 2 2 2 2 2 6" xfId="46848"/>
    <cellStyle name="Normal 6 2 2 2 2 3" xfId="46849"/>
    <cellStyle name="Normal 6 2 2 2 2 3 2" xfId="46850"/>
    <cellStyle name="Normal 6 2 2 2 2 3 2 2" xfId="46851"/>
    <cellStyle name="Normal 6 2 2 2 2 3 2 3" xfId="46852"/>
    <cellStyle name="Normal 6 2 2 2 2 3 2 4" xfId="46853"/>
    <cellStyle name="Normal 6 2 2 2 2 3 3" xfId="46854"/>
    <cellStyle name="Normal 6 2 2 2 2 3 4" xfId="46855"/>
    <cellStyle name="Normal 6 2 2 2 2 3 5" xfId="46856"/>
    <cellStyle name="Normal 6 2 2 2 2 3 6" xfId="46857"/>
    <cellStyle name="Normal 6 2 2 2 2 4" xfId="46858"/>
    <cellStyle name="Normal 6 2 2 2 2 4 2" xfId="46859"/>
    <cellStyle name="Normal 6 2 2 2 2 4 3" xfId="46860"/>
    <cellStyle name="Normal 6 2 2 2 2 4 4" xfId="46861"/>
    <cellStyle name="Normal 6 2 2 2 2 5" xfId="46862"/>
    <cellStyle name="Normal 6 2 2 2 2 6" xfId="46863"/>
    <cellStyle name="Normal 6 2 2 2 2 7" xfId="46864"/>
    <cellStyle name="Normal 6 2 2 2 2 8" xfId="46865"/>
    <cellStyle name="Normal 6 2 2 2 3" xfId="46866"/>
    <cellStyle name="Normal 6 2 2 2 3 2" xfId="46867"/>
    <cellStyle name="Normal 6 2 2 2 3 2 2" xfId="46868"/>
    <cellStyle name="Normal 6 2 2 2 3 2 2 2" xfId="46869"/>
    <cellStyle name="Normal 6 2 2 2 3 2 2 3" xfId="46870"/>
    <cellStyle name="Normal 6 2 2 2 3 2 2 4" xfId="46871"/>
    <cellStyle name="Normal 6 2 2 2 3 2 3" xfId="46872"/>
    <cellStyle name="Normal 6 2 2 2 3 2 4" xfId="46873"/>
    <cellStyle name="Normal 6 2 2 2 3 2 5" xfId="46874"/>
    <cellStyle name="Normal 6 2 2 2 3 3" xfId="46875"/>
    <cellStyle name="Normal 6 2 2 2 3 3 2" xfId="46876"/>
    <cellStyle name="Normal 6 2 2 2 3 3 3" xfId="46877"/>
    <cellStyle name="Normal 6 2 2 2 3 3 4" xfId="46878"/>
    <cellStyle name="Normal 6 2 2 2 3 4" xfId="46879"/>
    <cellStyle name="Normal 6 2 2 2 3 5" xfId="46880"/>
    <cellStyle name="Normal 6 2 2 2 3 6" xfId="46881"/>
    <cellStyle name="Normal 6 2 2 2 4" xfId="46882"/>
    <cellStyle name="Normal 6 2 2 2 4 2" xfId="46883"/>
    <cellStyle name="Normal 6 2 2 2 4 2 2" xfId="46884"/>
    <cellStyle name="Normal 6 2 2 2 4 2 3" xfId="46885"/>
    <cellStyle name="Normal 6 2 2 2 4 2 4" xfId="46886"/>
    <cellStyle name="Normal 6 2 2 2 4 3" xfId="46887"/>
    <cellStyle name="Normal 6 2 2 2 4 4" xfId="46888"/>
    <cellStyle name="Normal 6 2 2 2 4 5" xfId="46889"/>
    <cellStyle name="Normal 6 2 2 2 4 6" xfId="46890"/>
    <cellStyle name="Normal 6 2 2 2 5" xfId="46891"/>
    <cellStyle name="Normal 6 2 2 2 5 2" xfId="46892"/>
    <cellStyle name="Normal 6 2 2 2 5 3" xfId="46893"/>
    <cellStyle name="Normal 6 2 2 2 5 4" xfId="46894"/>
    <cellStyle name="Normal 6 2 2 2 6" xfId="46895"/>
    <cellStyle name="Normal 6 2 2 2 7" xfId="46896"/>
    <cellStyle name="Normal 6 2 2 2 8" xfId="46897"/>
    <cellStyle name="Normal 6 2 2 2 9" xfId="46898"/>
    <cellStyle name="Normal 6 2 2 3" xfId="46899"/>
    <cellStyle name="Normal 6 2 2 3 2" xfId="46900"/>
    <cellStyle name="Normal 6 2 2 3 2 2" xfId="46901"/>
    <cellStyle name="Normal 6 2 2 3 2 2 2" xfId="46902"/>
    <cellStyle name="Normal 6 2 2 3 2 2 2 2" xfId="46903"/>
    <cellStyle name="Normal 6 2 2 3 2 2 2 2 2" xfId="46904"/>
    <cellStyle name="Normal 6 2 2 3 2 2 2 2 3" xfId="46905"/>
    <cellStyle name="Normal 6 2 2 3 2 2 2 2 4" xfId="46906"/>
    <cellStyle name="Normal 6 2 2 3 2 2 2 3" xfId="46907"/>
    <cellStyle name="Normal 6 2 2 3 2 2 2 4" xfId="46908"/>
    <cellStyle name="Normal 6 2 2 3 2 2 2 5" xfId="46909"/>
    <cellStyle name="Normal 6 2 2 3 2 2 3" xfId="46910"/>
    <cellStyle name="Normal 6 2 2 3 2 2 3 2" xfId="46911"/>
    <cellStyle name="Normal 6 2 2 3 2 2 3 3" xfId="46912"/>
    <cellStyle name="Normal 6 2 2 3 2 2 3 4" xfId="46913"/>
    <cellStyle name="Normal 6 2 2 3 2 2 4" xfId="46914"/>
    <cellStyle name="Normal 6 2 2 3 2 2 5" xfId="46915"/>
    <cellStyle name="Normal 6 2 2 3 2 2 6" xfId="46916"/>
    <cellStyle name="Normal 6 2 2 3 2 3" xfId="46917"/>
    <cellStyle name="Normal 6 2 2 3 2 3 2" xfId="46918"/>
    <cellStyle name="Normal 6 2 2 3 2 3 2 2" xfId="46919"/>
    <cellStyle name="Normal 6 2 2 3 2 3 2 3" xfId="46920"/>
    <cellStyle name="Normal 6 2 2 3 2 3 2 4" xfId="46921"/>
    <cellStyle name="Normal 6 2 2 3 2 3 3" xfId="46922"/>
    <cellStyle name="Normal 6 2 2 3 2 3 4" xfId="46923"/>
    <cellStyle name="Normal 6 2 2 3 2 3 5" xfId="46924"/>
    <cellStyle name="Normal 6 2 2 3 2 3 6" xfId="46925"/>
    <cellStyle name="Normal 6 2 2 3 2 4" xfId="46926"/>
    <cellStyle name="Normal 6 2 2 3 2 4 2" xfId="46927"/>
    <cellStyle name="Normal 6 2 2 3 2 4 3" xfId="46928"/>
    <cellStyle name="Normal 6 2 2 3 2 4 4" xfId="46929"/>
    <cellStyle name="Normal 6 2 2 3 2 5" xfId="46930"/>
    <cellStyle name="Normal 6 2 2 3 2 6" xfId="46931"/>
    <cellStyle name="Normal 6 2 2 3 2 7" xfId="46932"/>
    <cellStyle name="Normal 6 2 2 3 2 8" xfId="46933"/>
    <cellStyle name="Normal 6 2 2 3 3" xfId="46934"/>
    <cellStyle name="Normal 6 2 2 3 3 2" xfId="46935"/>
    <cellStyle name="Normal 6 2 2 3 3 2 2" xfId="46936"/>
    <cellStyle name="Normal 6 2 2 3 3 2 2 2" xfId="46937"/>
    <cellStyle name="Normal 6 2 2 3 3 2 2 3" xfId="46938"/>
    <cellStyle name="Normal 6 2 2 3 3 2 2 4" xfId="46939"/>
    <cellStyle name="Normal 6 2 2 3 3 2 3" xfId="46940"/>
    <cellStyle name="Normal 6 2 2 3 3 2 4" xfId="46941"/>
    <cellStyle name="Normal 6 2 2 3 3 2 5" xfId="46942"/>
    <cellStyle name="Normal 6 2 2 3 3 3" xfId="46943"/>
    <cellStyle name="Normal 6 2 2 3 3 3 2" xfId="46944"/>
    <cellStyle name="Normal 6 2 2 3 3 3 3" xfId="46945"/>
    <cellStyle name="Normal 6 2 2 3 3 3 4" xfId="46946"/>
    <cellStyle name="Normal 6 2 2 3 3 4" xfId="46947"/>
    <cellStyle name="Normal 6 2 2 3 3 5" xfId="46948"/>
    <cellStyle name="Normal 6 2 2 3 3 6" xfId="46949"/>
    <cellStyle name="Normal 6 2 2 3 4" xfId="46950"/>
    <cellStyle name="Normal 6 2 2 3 4 2" xfId="46951"/>
    <cellStyle name="Normal 6 2 2 3 4 2 2" xfId="46952"/>
    <cellStyle name="Normal 6 2 2 3 4 2 3" xfId="46953"/>
    <cellStyle name="Normal 6 2 2 3 4 2 4" xfId="46954"/>
    <cellStyle name="Normal 6 2 2 3 4 3" xfId="46955"/>
    <cellStyle name="Normal 6 2 2 3 4 4" xfId="46956"/>
    <cellStyle name="Normal 6 2 2 3 4 5" xfId="46957"/>
    <cellStyle name="Normal 6 2 2 3 4 6" xfId="46958"/>
    <cellStyle name="Normal 6 2 2 3 5" xfId="46959"/>
    <cellStyle name="Normal 6 2 2 3 5 2" xfId="46960"/>
    <cellStyle name="Normal 6 2 2 3 5 3" xfId="46961"/>
    <cellStyle name="Normal 6 2 2 3 5 4" xfId="46962"/>
    <cellStyle name="Normal 6 2 2 3 6" xfId="46963"/>
    <cellStyle name="Normal 6 2 2 3 7" xfId="46964"/>
    <cellStyle name="Normal 6 2 2 3 8" xfId="46965"/>
    <cellStyle name="Normal 6 2 2 3 9" xfId="46966"/>
    <cellStyle name="Normal 6 2 2 4" xfId="46967"/>
    <cellStyle name="Normal 6 2 2 4 2" xfId="46968"/>
    <cellStyle name="Normal 6 2 2 4 2 2" xfId="46969"/>
    <cellStyle name="Normal 6 2 2 4 2 2 2" xfId="46970"/>
    <cellStyle name="Normal 6 2 2 4 2 2 2 2" xfId="46971"/>
    <cellStyle name="Normal 6 2 2 4 2 2 2 3" xfId="46972"/>
    <cellStyle name="Normal 6 2 2 4 2 2 2 4" xfId="46973"/>
    <cellStyle name="Normal 6 2 2 4 2 2 3" xfId="46974"/>
    <cellStyle name="Normal 6 2 2 4 2 2 4" xfId="46975"/>
    <cellStyle name="Normal 6 2 2 4 2 2 5" xfId="46976"/>
    <cellStyle name="Normal 6 2 2 4 2 3" xfId="46977"/>
    <cellStyle name="Normal 6 2 2 4 2 3 2" xfId="46978"/>
    <cellStyle name="Normal 6 2 2 4 2 3 3" xfId="46979"/>
    <cellStyle name="Normal 6 2 2 4 2 3 4" xfId="46980"/>
    <cellStyle name="Normal 6 2 2 4 2 4" xfId="46981"/>
    <cellStyle name="Normal 6 2 2 4 2 5" xfId="46982"/>
    <cellStyle name="Normal 6 2 2 4 2 6" xfId="46983"/>
    <cellStyle name="Normal 6 2 2 4 3" xfId="46984"/>
    <cellStyle name="Normal 6 2 2 4 3 2" xfId="46985"/>
    <cellStyle name="Normal 6 2 2 4 3 2 2" xfId="46986"/>
    <cellStyle name="Normal 6 2 2 4 3 2 3" xfId="46987"/>
    <cellStyle name="Normal 6 2 2 4 3 2 4" xfId="46988"/>
    <cellStyle name="Normal 6 2 2 4 3 3" xfId="46989"/>
    <cellStyle name="Normal 6 2 2 4 3 4" xfId="46990"/>
    <cellStyle name="Normal 6 2 2 4 3 5" xfId="46991"/>
    <cellStyle name="Normal 6 2 2 4 3 6" xfId="46992"/>
    <cellStyle name="Normal 6 2 2 4 4" xfId="46993"/>
    <cellStyle name="Normal 6 2 2 4 4 2" xfId="46994"/>
    <cellStyle name="Normal 6 2 2 4 4 3" xfId="46995"/>
    <cellStyle name="Normal 6 2 2 4 4 4" xfId="46996"/>
    <cellStyle name="Normal 6 2 2 4 5" xfId="46997"/>
    <cellStyle name="Normal 6 2 2 4 6" xfId="46998"/>
    <cellStyle name="Normal 6 2 2 4 7" xfId="46999"/>
    <cellStyle name="Normal 6 2 2 4 8" xfId="47000"/>
    <cellStyle name="Normal 6 2 2 5" xfId="47001"/>
    <cellStyle name="Normal 6 2 2 5 2" xfId="47002"/>
    <cellStyle name="Normal 6 2 2 5 2 2" xfId="47003"/>
    <cellStyle name="Normal 6 2 2 5 2 2 2" xfId="47004"/>
    <cellStyle name="Normal 6 2 2 5 2 2 3" xfId="47005"/>
    <cellStyle name="Normal 6 2 2 5 2 2 4" xfId="47006"/>
    <cellStyle name="Normal 6 2 2 5 2 3" xfId="47007"/>
    <cellStyle name="Normal 6 2 2 5 2 4" xfId="47008"/>
    <cellStyle name="Normal 6 2 2 5 2 5" xfId="47009"/>
    <cellStyle name="Normal 6 2 2 5 2 6" xfId="47010"/>
    <cellStyle name="Normal 6 2 2 5 3" xfId="47011"/>
    <cellStyle name="Normal 6 2 2 5 3 2" xfId="47012"/>
    <cellStyle name="Normal 6 2 2 5 3 3" xfId="47013"/>
    <cellStyle name="Normal 6 2 2 5 3 4" xfId="47014"/>
    <cellStyle name="Normal 6 2 2 5 4" xfId="47015"/>
    <cellStyle name="Normal 6 2 2 5 5" xfId="47016"/>
    <cellStyle name="Normal 6 2 2 5 6" xfId="47017"/>
    <cellStyle name="Normal 6 2 2 5 7" xfId="47018"/>
    <cellStyle name="Normal 6 2 2 6" xfId="47019"/>
    <cellStyle name="Normal 6 2 2 6 2" xfId="47020"/>
    <cellStyle name="Normal 6 2 2 6 2 2" xfId="47021"/>
    <cellStyle name="Normal 6 2 2 6 2 2 2" xfId="47022"/>
    <cellStyle name="Normal 6 2 2 6 2 2 3" xfId="47023"/>
    <cellStyle name="Normal 6 2 2 6 2 2 4" xfId="47024"/>
    <cellStyle name="Normal 6 2 2 6 2 3" xfId="47025"/>
    <cellStyle name="Normal 6 2 2 6 2 4" xfId="47026"/>
    <cellStyle name="Normal 6 2 2 6 2 5" xfId="47027"/>
    <cellStyle name="Normal 6 2 2 6 3" xfId="47028"/>
    <cellStyle name="Normal 6 2 2 6 3 2" xfId="47029"/>
    <cellStyle name="Normal 6 2 2 6 3 3" xfId="47030"/>
    <cellStyle name="Normal 6 2 2 6 3 4" xfId="47031"/>
    <cellStyle name="Normal 6 2 2 6 4" xfId="47032"/>
    <cellStyle name="Normal 6 2 2 6 5" xfId="47033"/>
    <cellStyle name="Normal 6 2 2 6 6" xfId="47034"/>
    <cellStyle name="Normal 6 2 2 7" xfId="47035"/>
    <cellStyle name="Normal 6 2 2 7 2" xfId="47036"/>
    <cellStyle name="Normal 6 2 2 7 2 2" xfId="47037"/>
    <cellStyle name="Normal 6 2 2 7 2 3" xfId="47038"/>
    <cellStyle name="Normal 6 2 2 7 2 4" xfId="47039"/>
    <cellStyle name="Normal 6 2 2 7 3" xfId="47040"/>
    <cellStyle name="Normal 6 2 2 7 4" xfId="47041"/>
    <cellStyle name="Normal 6 2 2 7 5" xfId="47042"/>
    <cellStyle name="Normal 6 2 2 7 6" xfId="47043"/>
    <cellStyle name="Normal 6 2 2 8" xfId="47044"/>
    <cellStyle name="Normal 6 2 2 8 2" xfId="47045"/>
    <cellStyle name="Normal 6 2 2 8 3" xfId="47046"/>
    <cellStyle name="Normal 6 2 2 8 4" xfId="47047"/>
    <cellStyle name="Normal 6 2 2 9" xfId="47048"/>
    <cellStyle name="Normal 6 2 3" xfId="47049"/>
    <cellStyle name="Normal 6 2 3 10" xfId="47050"/>
    <cellStyle name="Normal 6 2 3 2" xfId="47051"/>
    <cellStyle name="Normal 6 2 3 2 2" xfId="47052"/>
    <cellStyle name="Normal 6 2 3 2 2 2" xfId="47053"/>
    <cellStyle name="Normal 6 2 3 2 2 2 2" xfId="47054"/>
    <cellStyle name="Normal 6 2 3 2 2 2 2 2" xfId="47055"/>
    <cellStyle name="Normal 6 2 3 2 2 2 2 2 2" xfId="47056"/>
    <cellStyle name="Normal 6 2 3 2 2 2 2 2 3" xfId="47057"/>
    <cellStyle name="Normal 6 2 3 2 2 2 2 2 4" xfId="47058"/>
    <cellStyle name="Normal 6 2 3 2 2 2 2 3" xfId="47059"/>
    <cellStyle name="Normal 6 2 3 2 2 2 2 4" xfId="47060"/>
    <cellStyle name="Normal 6 2 3 2 2 2 2 5" xfId="47061"/>
    <cellStyle name="Normal 6 2 3 2 2 2 3" xfId="47062"/>
    <cellStyle name="Normal 6 2 3 2 2 2 3 2" xfId="47063"/>
    <cellStyle name="Normal 6 2 3 2 2 2 3 3" xfId="47064"/>
    <cellStyle name="Normal 6 2 3 2 2 2 3 4" xfId="47065"/>
    <cellStyle name="Normal 6 2 3 2 2 2 4" xfId="47066"/>
    <cellStyle name="Normal 6 2 3 2 2 2 5" xfId="47067"/>
    <cellStyle name="Normal 6 2 3 2 2 2 6" xfId="47068"/>
    <cellStyle name="Normal 6 2 3 2 2 3" xfId="47069"/>
    <cellStyle name="Normal 6 2 3 2 2 3 2" xfId="47070"/>
    <cellStyle name="Normal 6 2 3 2 2 3 2 2" xfId="47071"/>
    <cellStyle name="Normal 6 2 3 2 2 3 2 3" xfId="47072"/>
    <cellStyle name="Normal 6 2 3 2 2 3 2 4" xfId="47073"/>
    <cellStyle name="Normal 6 2 3 2 2 3 3" xfId="47074"/>
    <cellStyle name="Normal 6 2 3 2 2 3 4" xfId="47075"/>
    <cellStyle name="Normal 6 2 3 2 2 3 5" xfId="47076"/>
    <cellStyle name="Normal 6 2 3 2 2 3 6" xfId="47077"/>
    <cellStyle name="Normal 6 2 3 2 2 4" xfId="47078"/>
    <cellStyle name="Normal 6 2 3 2 2 4 2" xfId="47079"/>
    <cellStyle name="Normal 6 2 3 2 2 4 3" xfId="47080"/>
    <cellStyle name="Normal 6 2 3 2 2 4 4" xfId="47081"/>
    <cellStyle name="Normal 6 2 3 2 2 5" xfId="47082"/>
    <cellStyle name="Normal 6 2 3 2 2 6" xfId="47083"/>
    <cellStyle name="Normal 6 2 3 2 2 7" xfId="47084"/>
    <cellStyle name="Normal 6 2 3 2 2 8" xfId="47085"/>
    <cellStyle name="Normal 6 2 3 2 3" xfId="47086"/>
    <cellStyle name="Normal 6 2 3 2 3 2" xfId="47087"/>
    <cellStyle name="Normal 6 2 3 2 3 2 2" xfId="47088"/>
    <cellStyle name="Normal 6 2 3 2 3 2 2 2" xfId="47089"/>
    <cellStyle name="Normal 6 2 3 2 3 2 2 3" xfId="47090"/>
    <cellStyle name="Normal 6 2 3 2 3 2 2 4" xfId="47091"/>
    <cellStyle name="Normal 6 2 3 2 3 2 3" xfId="47092"/>
    <cellStyle name="Normal 6 2 3 2 3 2 4" xfId="47093"/>
    <cellStyle name="Normal 6 2 3 2 3 2 5" xfId="47094"/>
    <cellStyle name="Normal 6 2 3 2 3 3" xfId="47095"/>
    <cellStyle name="Normal 6 2 3 2 3 3 2" xfId="47096"/>
    <cellStyle name="Normal 6 2 3 2 3 3 3" xfId="47097"/>
    <cellStyle name="Normal 6 2 3 2 3 3 4" xfId="47098"/>
    <cellStyle name="Normal 6 2 3 2 3 4" xfId="47099"/>
    <cellStyle name="Normal 6 2 3 2 3 5" xfId="47100"/>
    <cellStyle name="Normal 6 2 3 2 3 6" xfId="47101"/>
    <cellStyle name="Normal 6 2 3 2 4" xfId="47102"/>
    <cellStyle name="Normal 6 2 3 2 4 2" xfId="47103"/>
    <cellStyle name="Normal 6 2 3 2 4 2 2" xfId="47104"/>
    <cellStyle name="Normal 6 2 3 2 4 2 3" xfId="47105"/>
    <cellStyle name="Normal 6 2 3 2 4 2 4" xfId="47106"/>
    <cellStyle name="Normal 6 2 3 2 4 3" xfId="47107"/>
    <cellStyle name="Normal 6 2 3 2 4 4" xfId="47108"/>
    <cellStyle name="Normal 6 2 3 2 4 5" xfId="47109"/>
    <cellStyle name="Normal 6 2 3 2 4 6" xfId="47110"/>
    <cellStyle name="Normal 6 2 3 2 5" xfId="47111"/>
    <cellStyle name="Normal 6 2 3 2 5 2" xfId="47112"/>
    <cellStyle name="Normal 6 2 3 2 5 3" xfId="47113"/>
    <cellStyle name="Normal 6 2 3 2 5 4" xfId="47114"/>
    <cellStyle name="Normal 6 2 3 2 6" xfId="47115"/>
    <cellStyle name="Normal 6 2 3 2 7" xfId="47116"/>
    <cellStyle name="Normal 6 2 3 2 8" xfId="47117"/>
    <cellStyle name="Normal 6 2 3 2 9" xfId="47118"/>
    <cellStyle name="Normal 6 2 3 3" xfId="47119"/>
    <cellStyle name="Normal 6 2 3 3 2" xfId="47120"/>
    <cellStyle name="Normal 6 2 3 3 2 2" xfId="47121"/>
    <cellStyle name="Normal 6 2 3 3 2 2 2" xfId="47122"/>
    <cellStyle name="Normal 6 2 3 3 2 2 2 2" xfId="47123"/>
    <cellStyle name="Normal 6 2 3 3 2 2 2 3" xfId="47124"/>
    <cellStyle name="Normal 6 2 3 3 2 2 2 4" xfId="47125"/>
    <cellStyle name="Normal 6 2 3 3 2 2 3" xfId="47126"/>
    <cellStyle name="Normal 6 2 3 3 2 2 4" xfId="47127"/>
    <cellStyle name="Normal 6 2 3 3 2 2 5" xfId="47128"/>
    <cellStyle name="Normal 6 2 3 3 2 3" xfId="47129"/>
    <cellStyle name="Normal 6 2 3 3 2 3 2" xfId="47130"/>
    <cellStyle name="Normal 6 2 3 3 2 3 3" xfId="47131"/>
    <cellStyle name="Normal 6 2 3 3 2 3 4" xfId="47132"/>
    <cellStyle name="Normal 6 2 3 3 2 4" xfId="47133"/>
    <cellStyle name="Normal 6 2 3 3 2 5" xfId="47134"/>
    <cellStyle name="Normal 6 2 3 3 2 6" xfId="47135"/>
    <cellStyle name="Normal 6 2 3 3 3" xfId="47136"/>
    <cellStyle name="Normal 6 2 3 3 3 2" xfId="47137"/>
    <cellStyle name="Normal 6 2 3 3 3 2 2" xfId="47138"/>
    <cellStyle name="Normal 6 2 3 3 3 2 3" xfId="47139"/>
    <cellStyle name="Normal 6 2 3 3 3 2 4" xfId="47140"/>
    <cellStyle name="Normal 6 2 3 3 3 3" xfId="47141"/>
    <cellStyle name="Normal 6 2 3 3 3 4" xfId="47142"/>
    <cellStyle name="Normal 6 2 3 3 3 5" xfId="47143"/>
    <cellStyle name="Normal 6 2 3 3 3 6" xfId="47144"/>
    <cellStyle name="Normal 6 2 3 3 4" xfId="47145"/>
    <cellStyle name="Normal 6 2 3 3 4 2" xfId="47146"/>
    <cellStyle name="Normal 6 2 3 3 4 3" xfId="47147"/>
    <cellStyle name="Normal 6 2 3 3 4 4" xfId="47148"/>
    <cellStyle name="Normal 6 2 3 3 5" xfId="47149"/>
    <cellStyle name="Normal 6 2 3 3 6" xfId="47150"/>
    <cellStyle name="Normal 6 2 3 3 7" xfId="47151"/>
    <cellStyle name="Normal 6 2 3 3 8" xfId="47152"/>
    <cellStyle name="Normal 6 2 3 4" xfId="47153"/>
    <cellStyle name="Normal 6 2 3 4 2" xfId="47154"/>
    <cellStyle name="Normal 6 2 3 4 2 2" xfId="47155"/>
    <cellStyle name="Normal 6 2 3 4 2 2 2" xfId="47156"/>
    <cellStyle name="Normal 6 2 3 4 2 2 3" xfId="47157"/>
    <cellStyle name="Normal 6 2 3 4 2 2 4" xfId="47158"/>
    <cellStyle name="Normal 6 2 3 4 2 3" xfId="47159"/>
    <cellStyle name="Normal 6 2 3 4 2 4" xfId="47160"/>
    <cellStyle name="Normal 6 2 3 4 2 5" xfId="47161"/>
    <cellStyle name="Normal 6 2 3 4 3" xfId="47162"/>
    <cellStyle name="Normal 6 2 3 4 3 2" xfId="47163"/>
    <cellStyle name="Normal 6 2 3 4 3 3" xfId="47164"/>
    <cellStyle name="Normal 6 2 3 4 3 4" xfId="47165"/>
    <cellStyle name="Normal 6 2 3 4 4" xfId="47166"/>
    <cellStyle name="Normal 6 2 3 4 5" xfId="47167"/>
    <cellStyle name="Normal 6 2 3 4 6" xfId="47168"/>
    <cellStyle name="Normal 6 2 3 5" xfId="47169"/>
    <cellStyle name="Normal 6 2 3 5 2" xfId="47170"/>
    <cellStyle name="Normal 6 2 3 5 2 2" xfId="47171"/>
    <cellStyle name="Normal 6 2 3 5 2 3" xfId="47172"/>
    <cellStyle name="Normal 6 2 3 5 2 4" xfId="47173"/>
    <cellStyle name="Normal 6 2 3 5 3" xfId="47174"/>
    <cellStyle name="Normal 6 2 3 5 4" xfId="47175"/>
    <cellStyle name="Normal 6 2 3 5 5" xfId="47176"/>
    <cellStyle name="Normal 6 2 3 5 6" xfId="47177"/>
    <cellStyle name="Normal 6 2 3 6" xfId="47178"/>
    <cellStyle name="Normal 6 2 3 6 2" xfId="47179"/>
    <cellStyle name="Normal 6 2 3 6 3" xfId="47180"/>
    <cellStyle name="Normal 6 2 3 6 4" xfId="47181"/>
    <cellStyle name="Normal 6 2 3 7" xfId="47182"/>
    <cellStyle name="Normal 6 2 3 8" xfId="47183"/>
    <cellStyle name="Normal 6 2 3 9" xfId="47184"/>
    <cellStyle name="Normal 6 2 4" xfId="47185"/>
    <cellStyle name="Normal 6 2 4 2" xfId="47186"/>
    <cellStyle name="Normal 6 2 4 2 2" xfId="47187"/>
    <cellStyle name="Normal 6 2 4 2 2 2" xfId="47188"/>
    <cellStyle name="Normal 6 2 4 2 2 2 2" xfId="47189"/>
    <cellStyle name="Normal 6 2 4 2 2 2 2 2" xfId="47190"/>
    <cellStyle name="Normal 6 2 4 2 2 2 2 3" xfId="47191"/>
    <cellStyle name="Normal 6 2 4 2 2 2 2 4" xfId="47192"/>
    <cellStyle name="Normal 6 2 4 2 2 2 3" xfId="47193"/>
    <cellStyle name="Normal 6 2 4 2 2 2 4" xfId="47194"/>
    <cellStyle name="Normal 6 2 4 2 2 2 5" xfId="47195"/>
    <cellStyle name="Normal 6 2 4 2 2 3" xfId="47196"/>
    <cellStyle name="Normal 6 2 4 2 2 3 2" xfId="47197"/>
    <cellStyle name="Normal 6 2 4 2 2 3 3" xfId="47198"/>
    <cellStyle name="Normal 6 2 4 2 2 3 4" xfId="47199"/>
    <cellStyle name="Normal 6 2 4 2 2 4" xfId="47200"/>
    <cellStyle name="Normal 6 2 4 2 2 5" xfId="47201"/>
    <cellStyle name="Normal 6 2 4 2 2 6" xfId="47202"/>
    <cellStyle name="Normal 6 2 4 2 3" xfId="47203"/>
    <cellStyle name="Normal 6 2 4 2 3 2" xfId="47204"/>
    <cellStyle name="Normal 6 2 4 2 3 2 2" xfId="47205"/>
    <cellStyle name="Normal 6 2 4 2 3 2 3" xfId="47206"/>
    <cellStyle name="Normal 6 2 4 2 3 2 4" xfId="47207"/>
    <cellStyle name="Normal 6 2 4 2 3 3" xfId="47208"/>
    <cellStyle name="Normal 6 2 4 2 3 4" xfId="47209"/>
    <cellStyle name="Normal 6 2 4 2 3 5" xfId="47210"/>
    <cellStyle name="Normal 6 2 4 2 3 6" xfId="47211"/>
    <cellStyle name="Normal 6 2 4 2 4" xfId="47212"/>
    <cellStyle name="Normal 6 2 4 2 4 2" xfId="47213"/>
    <cellStyle name="Normal 6 2 4 2 4 3" xfId="47214"/>
    <cellStyle name="Normal 6 2 4 2 4 4" xfId="47215"/>
    <cellStyle name="Normal 6 2 4 2 5" xfId="47216"/>
    <cellStyle name="Normal 6 2 4 2 6" xfId="47217"/>
    <cellStyle name="Normal 6 2 4 2 7" xfId="47218"/>
    <cellStyle name="Normal 6 2 4 2 8" xfId="47219"/>
    <cellStyle name="Normal 6 2 4 3" xfId="47220"/>
    <cellStyle name="Normal 6 2 4 3 2" xfId="47221"/>
    <cellStyle name="Normal 6 2 4 3 2 2" xfId="47222"/>
    <cellStyle name="Normal 6 2 4 3 2 2 2" xfId="47223"/>
    <cellStyle name="Normal 6 2 4 3 2 2 3" xfId="47224"/>
    <cellStyle name="Normal 6 2 4 3 2 2 4" xfId="47225"/>
    <cellStyle name="Normal 6 2 4 3 2 3" xfId="47226"/>
    <cellStyle name="Normal 6 2 4 3 2 4" xfId="47227"/>
    <cellStyle name="Normal 6 2 4 3 2 5" xfId="47228"/>
    <cellStyle name="Normal 6 2 4 3 3" xfId="47229"/>
    <cellStyle name="Normal 6 2 4 3 3 2" xfId="47230"/>
    <cellStyle name="Normal 6 2 4 3 3 3" xfId="47231"/>
    <cellStyle name="Normal 6 2 4 3 3 4" xfId="47232"/>
    <cellStyle name="Normal 6 2 4 3 4" xfId="47233"/>
    <cellStyle name="Normal 6 2 4 3 5" xfId="47234"/>
    <cellStyle name="Normal 6 2 4 3 6" xfId="47235"/>
    <cellStyle name="Normal 6 2 4 4" xfId="47236"/>
    <cellStyle name="Normal 6 2 4 4 2" xfId="47237"/>
    <cellStyle name="Normal 6 2 4 4 2 2" xfId="47238"/>
    <cellStyle name="Normal 6 2 4 4 2 3" xfId="47239"/>
    <cellStyle name="Normal 6 2 4 4 2 4" xfId="47240"/>
    <cellStyle name="Normal 6 2 4 4 3" xfId="47241"/>
    <cellStyle name="Normal 6 2 4 4 4" xfId="47242"/>
    <cellStyle name="Normal 6 2 4 4 5" xfId="47243"/>
    <cellStyle name="Normal 6 2 4 4 6" xfId="47244"/>
    <cellStyle name="Normal 6 2 4 5" xfId="47245"/>
    <cellStyle name="Normal 6 2 4 5 2" xfId="47246"/>
    <cellStyle name="Normal 6 2 4 5 3" xfId="47247"/>
    <cellStyle name="Normal 6 2 4 5 4" xfId="47248"/>
    <cellStyle name="Normal 6 2 4 6" xfId="47249"/>
    <cellStyle name="Normal 6 2 4 7" xfId="47250"/>
    <cellStyle name="Normal 6 2 4 8" xfId="47251"/>
    <cellStyle name="Normal 6 2 4 9" xfId="47252"/>
    <cellStyle name="Normal 6 2 5" xfId="47253"/>
    <cellStyle name="Normal 6 2 5 2" xfId="47254"/>
    <cellStyle name="Normal 6 2 5 2 2" xfId="47255"/>
    <cellStyle name="Normal 6 2 5 2 2 2" xfId="47256"/>
    <cellStyle name="Normal 6 2 5 2 2 3" xfId="47257"/>
    <cellStyle name="Normal 6 2 5 2 2 4" xfId="47258"/>
    <cellStyle name="Normal 6 2 5 2 3" xfId="47259"/>
    <cellStyle name="Normal 6 2 5 2 4" xfId="47260"/>
    <cellStyle name="Normal 6 2 5 2 5" xfId="47261"/>
    <cellStyle name="Normal 6 2 5 2 6" xfId="47262"/>
    <cellStyle name="Normal 6 2 5 3" xfId="47263"/>
    <cellStyle name="Normal 6 2 5 3 2" xfId="47264"/>
    <cellStyle name="Normal 6 2 5 3 3" xfId="47265"/>
    <cellStyle name="Normal 6 2 5 3 4" xfId="47266"/>
    <cellStyle name="Normal 6 2 5 4" xfId="47267"/>
    <cellStyle name="Normal 6 2 5 5" xfId="47268"/>
    <cellStyle name="Normal 6 2 5 6" xfId="47269"/>
    <cellStyle name="Normal 6 2 5 7" xfId="47270"/>
    <cellStyle name="Normal 6 2 6" xfId="47271"/>
    <cellStyle name="Normal 6 2_Rec Tributaria" xfId="47272"/>
    <cellStyle name="Normal 6 20" xfId="47273"/>
    <cellStyle name="Normal 6 21" xfId="47274"/>
    <cellStyle name="Normal 6 22" xfId="47275"/>
    <cellStyle name="Normal 6 23" xfId="47276"/>
    <cellStyle name="Normal 6 24" xfId="47277"/>
    <cellStyle name="Normal 6 25" xfId="47278"/>
    <cellStyle name="Normal 6 26" xfId="47279"/>
    <cellStyle name="Normal 6 27" xfId="47280"/>
    <cellStyle name="Normal 6 28" xfId="47281"/>
    <cellStyle name="Normal 6 29" xfId="47282"/>
    <cellStyle name="Normal 6 3" xfId="47283"/>
    <cellStyle name="Normal 6 3 2" xfId="47284"/>
    <cellStyle name="Normal 6 3 2 2" xfId="47285"/>
    <cellStyle name="Normal 6 3 2 2 2" xfId="47286"/>
    <cellStyle name="Normal 6 3 2 2 2 2" xfId="47287"/>
    <cellStyle name="Normal 6 3 2 2 2 2 2" xfId="47288"/>
    <cellStyle name="Normal 6 3 2 2 2 2 2 2" xfId="47289"/>
    <cellStyle name="Normal 6 3 2 2 2 2 2 3" xfId="47290"/>
    <cellStyle name="Normal 6 3 2 2 2 2 2 4" xfId="47291"/>
    <cellStyle name="Normal 6 3 2 2 2 2 3" xfId="47292"/>
    <cellStyle name="Normal 6 3 2 2 2 2 4" xfId="47293"/>
    <cellStyle name="Normal 6 3 2 2 2 2 5" xfId="47294"/>
    <cellStyle name="Normal 6 3 2 2 2 3" xfId="47295"/>
    <cellStyle name="Normal 6 3 2 2 2 3 2" xfId="47296"/>
    <cellStyle name="Normal 6 3 2 2 2 3 3" xfId="47297"/>
    <cellStyle name="Normal 6 3 2 2 2 3 4" xfId="47298"/>
    <cellStyle name="Normal 6 3 2 2 2 4" xfId="47299"/>
    <cellStyle name="Normal 6 3 2 2 2 5" xfId="47300"/>
    <cellStyle name="Normal 6 3 2 2 2 6" xfId="47301"/>
    <cellStyle name="Normal 6 3 2 2 3" xfId="47302"/>
    <cellStyle name="Normal 6 3 2 2 3 2" xfId="47303"/>
    <cellStyle name="Normal 6 3 2 2 3 2 2" xfId="47304"/>
    <cellStyle name="Normal 6 3 2 2 3 2 3" xfId="47305"/>
    <cellStyle name="Normal 6 3 2 2 3 2 4" xfId="47306"/>
    <cellStyle name="Normal 6 3 2 2 3 3" xfId="47307"/>
    <cellStyle name="Normal 6 3 2 2 3 4" xfId="47308"/>
    <cellStyle name="Normal 6 3 2 2 3 5" xfId="47309"/>
    <cellStyle name="Normal 6 3 2 2 3 6" xfId="47310"/>
    <cellStyle name="Normal 6 3 2 2 4" xfId="47311"/>
    <cellStyle name="Normal 6 3 2 2 4 2" xfId="47312"/>
    <cellStyle name="Normal 6 3 2 2 4 3" xfId="47313"/>
    <cellStyle name="Normal 6 3 2 2 4 4" xfId="47314"/>
    <cellStyle name="Normal 6 3 2 2 5" xfId="47315"/>
    <cellStyle name="Normal 6 3 2 2 6" xfId="47316"/>
    <cellStyle name="Normal 6 3 2 2 7" xfId="47317"/>
    <cellStyle name="Normal 6 3 2 2 8" xfId="47318"/>
    <cellStyle name="Normal 6 3 2 3" xfId="47319"/>
    <cellStyle name="Normal 6 3 2 3 2" xfId="47320"/>
    <cellStyle name="Normal 6 3 2 3 2 2" xfId="47321"/>
    <cellStyle name="Normal 6 3 2 3 2 2 2" xfId="47322"/>
    <cellStyle name="Normal 6 3 2 3 2 2 3" xfId="47323"/>
    <cellStyle name="Normal 6 3 2 3 2 2 4" xfId="47324"/>
    <cellStyle name="Normal 6 3 2 3 2 3" xfId="47325"/>
    <cellStyle name="Normal 6 3 2 3 2 4" xfId="47326"/>
    <cellStyle name="Normal 6 3 2 3 2 5" xfId="47327"/>
    <cellStyle name="Normal 6 3 2 3 3" xfId="47328"/>
    <cellStyle name="Normal 6 3 2 3 3 2" xfId="47329"/>
    <cellStyle name="Normal 6 3 2 3 3 3" xfId="47330"/>
    <cellStyle name="Normal 6 3 2 3 3 4" xfId="47331"/>
    <cellStyle name="Normal 6 3 2 3 4" xfId="47332"/>
    <cellStyle name="Normal 6 3 2 3 5" xfId="47333"/>
    <cellStyle name="Normal 6 3 2 3 6" xfId="47334"/>
    <cellStyle name="Normal 6 3 2 4" xfId="47335"/>
    <cellStyle name="Normal 6 3 2 4 2" xfId="47336"/>
    <cellStyle name="Normal 6 3 2 4 2 2" xfId="47337"/>
    <cellStyle name="Normal 6 3 2 4 2 3" xfId="47338"/>
    <cellStyle name="Normal 6 3 2 4 2 4" xfId="47339"/>
    <cellStyle name="Normal 6 3 2 4 3" xfId="47340"/>
    <cellStyle name="Normal 6 3 2 4 4" xfId="47341"/>
    <cellStyle name="Normal 6 3 2 4 5" xfId="47342"/>
    <cellStyle name="Normal 6 3 2 4 6" xfId="47343"/>
    <cellStyle name="Normal 6 3 2 5" xfId="47344"/>
    <cellStyle name="Normal 6 3 2 5 2" xfId="47345"/>
    <cellStyle name="Normal 6 3 2 5 3" xfId="47346"/>
    <cellStyle name="Normal 6 3 2 5 4" xfId="47347"/>
    <cellStyle name="Normal 6 3 2 6" xfId="47348"/>
    <cellStyle name="Normal 6 3 2 7" xfId="47349"/>
    <cellStyle name="Normal 6 3 2 8" xfId="47350"/>
    <cellStyle name="Normal 6 3 2 9" xfId="47351"/>
    <cellStyle name="Normal 6 3 3" xfId="47352"/>
    <cellStyle name="Normal 6 3 3 2" xfId="47353"/>
    <cellStyle name="Normal 6 3 3 2 2" xfId="47354"/>
    <cellStyle name="Normal 6 3 3 2 2 2" xfId="47355"/>
    <cellStyle name="Normal 6 3 3 2 2 3" xfId="47356"/>
    <cellStyle name="Normal 6 3 3 2 2 4" xfId="47357"/>
    <cellStyle name="Normal 6 3 3 2 3" xfId="47358"/>
    <cellStyle name="Normal 6 3 3 2 4" xfId="47359"/>
    <cellStyle name="Normal 6 3 3 2 5" xfId="47360"/>
    <cellStyle name="Normal 6 3 3 2 6" xfId="47361"/>
    <cellStyle name="Normal 6 3 3 3" xfId="47362"/>
    <cellStyle name="Normal 6 3 3 3 2" xfId="47363"/>
    <cellStyle name="Normal 6 3 3 3 3" xfId="47364"/>
    <cellStyle name="Normal 6 3 3 3 4" xfId="47365"/>
    <cellStyle name="Normal 6 3 3 4" xfId="47366"/>
    <cellStyle name="Normal 6 3 3 5" xfId="47367"/>
    <cellStyle name="Normal 6 3 3 6" xfId="47368"/>
    <cellStyle name="Normal 6 3 3 7" xfId="47369"/>
    <cellStyle name="Normal 6 30" xfId="47370"/>
    <cellStyle name="Normal 6 31" xfId="47371"/>
    <cellStyle name="Normal 6 32" xfId="47372"/>
    <cellStyle name="Normal 6 33" xfId="47373"/>
    <cellStyle name="Normal 6 34" xfId="47374"/>
    <cellStyle name="Normal 6 35" xfId="47375"/>
    <cellStyle name="Normal 6 36" xfId="47376"/>
    <cellStyle name="Normal 6 37" xfId="47377"/>
    <cellStyle name="Normal 6 38" xfId="47378"/>
    <cellStyle name="Normal 6 39" xfId="47379"/>
    <cellStyle name="Normal 6 4" xfId="47380"/>
    <cellStyle name="Normal 6 40" xfId="47381"/>
    <cellStyle name="Normal 6 41" xfId="47382"/>
    <cellStyle name="Normal 6 42" xfId="47383"/>
    <cellStyle name="Normal 6 43" xfId="47384"/>
    <cellStyle name="Normal 6 44" xfId="47385"/>
    <cellStyle name="Normal 6 45" xfId="47386"/>
    <cellStyle name="Normal 6 46" xfId="47387"/>
    <cellStyle name="Normal 6 47" xfId="47388"/>
    <cellStyle name="Normal 6 48" xfId="47389"/>
    <cellStyle name="Normal 6 49" xfId="47390"/>
    <cellStyle name="Normal 6 5" xfId="47391"/>
    <cellStyle name="Normal 6 50" xfId="47392"/>
    <cellStyle name="Normal 6 51" xfId="47393"/>
    <cellStyle name="Normal 6 52" xfId="47394"/>
    <cellStyle name="Normal 6 53" xfId="47395"/>
    <cellStyle name="Normal 6 54" xfId="47396"/>
    <cellStyle name="Normal 6 55" xfId="47397"/>
    <cellStyle name="Normal 6 56" xfId="47398"/>
    <cellStyle name="Normal 6 57" xfId="47399"/>
    <cellStyle name="Normal 6 58" xfId="47400"/>
    <cellStyle name="Normal 6 59" xfId="47401"/>
    <cellStyle name="Normal 6 6" xfId="47402"/>
    <cellStyle name="Normal 6 60" xfId="47403"/>
    <cellStyle name="Normal 6 60 10" xfId="47404"/>
    <cellStyle name="Normal 6 60 11" xfId="47405"/>
    <cellStyle name="Normal 6 60 12" xfId="47406"/>
    <cellStyle name="Normal 6 60 13" xfId="47407"/>
    <cellStyle name="Normal 6 60 2" xfId="47408"/>
    <cellStyle name="Normal 6 60 2 10" xfId="47409"/>
    <cellStyle name="Normal 6 60 2 2" xfId="47410"/>
    <cellStyle name="Normal 6 60 2 2 2" xfId="47411"/>
    <cellStyle name="Normal 6 60 2 2 2 2" xfId="47412"/>
    <cellStyle name="Normal 6 60 2 2 2 2 2" xfId="47413"/>
    <cellStyle name="Normal 6 60 2 2 2 2 2 2" xfId="47414"/>
    <cellStyle name="Normal 6 60 2 2 2 2 2 2 2" xfId="47415"/>
    <cellStyle name="Normal 6 60 2 2 2 2 2 2 3" xfId="47416"/>
    <cellStyle name="Normal 6 60 2 2 2 2 2 2 4" xfId="47417"/>
    <cellStyle name="Normal 6 60 2 2 2 2 2 3" xfId="47418"/>
    <cellStyle name="Normal 6 60 2 2 2 2 2 4" xfId="47419"/>
    <cellStyle name="Normal 6 60 2 2 2 2 2 5" xfId="47420"/>
    <cellStyle name="Normal 6 60 2 2 2 2 3" xfId="47421"/>
    <cellStyle name="Normal 6 60 2 2 2 2 3 2" xfId="47422"/>
    <cellStyle name="Normal 6 60 2 2 2 2 3 3" xfId="47423"/>
    <cellStyle name="Normal 6 60 2 2 2 2 3 4" xfId="47424"/>
    <cellStyle name="Normal 6 60 2 2 2 2 4" xfId="47425"/>
    <cellStyle name="Normal 6 60 2 2 2 2 5" xfId="47426"/>
    <cellStyle name="Normal 6 60 2 2 2 2 6" xfId="47427"/>
    <cellStyle name="Normal 6 60 2 2 2 3" xfId="47428"/>
    <cellStyle name="Normal 6 60 2 2 2 3 2" xfId="47429"/>
    <cellStyle name="Normal 6 60 2 2 2 3 2 2" xfId="47430"/>
    <cellStyle name="Normal 6 60 2 2 2 3 2 3" xfId="47431"/>
    <cellStyle name="Normal 6 60 2 2 2 3 2 4" xfId="47432"/>
    <cellStyle name="Normal 6 60 2 2 2 3 3" xfId="47433"/>
    <cellStyle name="Normal 6 60 2 2 2 3 4" xfId="47434"/>
    <cellStyle name="Normal 6 60 2 2 2 3 5" xfId="47435"/>
    <cellStyle name="Normal 6 60 2 2 2 3 6" xfId="47436"/>
    <cellStyle name="Normal 6 60 2 2 2 4" xfId="47437"/>
    <cellStyle name="Normal 6 60 2 2 2 4 2" xfId="47438"/>
    <cellStyle name="Normal 6 60 2 2 2 4 3" xfId="47439"/>
    <cellStyle name="Normal 6 60 2 2 2 4 4" xfId="47440"/>
    <cellStyle name="Normal 6 60 2 2 2 5" xfId="47441"/>
    <cellStyle name="Normal 6 60 2 2 2 6" xfId="47442"/>
    <cellStyle name="Normal 6 60 2 2 2 7" xfId="47443"/>
    <cellStyle name="Normal 6 60 2 2 2 8" xfId="47444"/>
    <cellStyle name="Normal 6 60 2 2 3" xfId="47445"/>
    <cellStyle name="Normal 6 60 2 2 3 2" xfId="47446"/>
    <cellStyle name="Normal 6 60 2 2 3 2 2" xfId="47447"/>
    <cellStyle name="Normal 6 60 2 2 3 2 2 2" xfId="47448"/>
    <cellStyle name="Normal 6 60 2 2 3 2 2 3" xfId="47449"/>
    <cellStyle name="Normal 6 60 2 2 3 2 2 4" xfId="47450"/>
    <cellStyle name="Normal 6 60 2 2 3 2 3" xfId="47451"/>
    <cellStyle name="Normal 6 60 2 2 3 2 4" xfId="47452"/>
    <cellStyle name="Normal 6 60 2 2 3 2 5" xfId="47453"/>
    <cellStyle name="Normal 6 60 2 2 3 3" xfId="47454"/>
    <cellStyle name="Normal 6 60 2 2 3 3 2" xfId="47455"/>
    <cellStyle name="Normal 6 60 2 2 3 3 3" xfId="47456"/>
    <cellStyle name="Normal 6 60 2 2 3 3 4" xfId="47457"/>
    <cellStyle name="Normal 6 60 2 2 3 4" xfId="47458"/>
    <cellStyle name="Normal 6 60 2 2 3 5" xfId="47459"/>
    <cellStyle name="Normal 6 60 2 2 3 6" xfId="47460"/>
    <cellStyle name="Normal 6 60 2 2 4" xfId="47461"/>
    <cellStyle name="Normal 6 60 2 2 4 2" xfId="47462"/>
    <cellStyle name="Normal 6 60 2 2 4 2 2" xfId="47463"/>
    <cellStyle name="Normal 6 60 2 2 4 2 3" xfId="47464"/>
    <cellStyle name="Normal 6 60 2 2 4 2 4" xfId="47465"/>
    <cellStyle name="Normal 6 60 2 2 4 3" xfId="47466"/>
    <cellStyle name="Normal 6 60 2 2 4 4" xfId="47467"/>
    <cellStyle name="Normal 6 60 2 2 4 5" xfId="47468"/>
    <cellStyle name="Normal 6 60 2 2 4 6" xfId="47469"/>
    <cellStyle name="Normal 6 60 2 2 5" xfId="47470"/>
    <cellStyle name="Normal 6 60 2 2 5 2" xfId="47471"/>
    <cellStyle name="Normal 6 60 2 2 5 3" xfId="47472"/>
    <cellStyle name="Normal 6 60 2 2 5 4" xfId="47473"/>
    <cellStyle name="Normal 6 60 2 2 6" xfId="47474"/>
    <cellStyle name="Normal 6 60 2 2 7" xfId="47475"/>
    <cellStyle name="Normal 6 60 2 2 8" xfId="47476"/>
    <cellStyle name="Normal 6 60 2 2 9" xfId="47477"/>
    <cellStyle name="Normal 6 60 2 3" xfId="47478"/>
    <cellStyle name="Normal 6 60 2 3 2" xfId="47479"/>
    <cellStyle name="Normal 6 60 2 3 2 2" xfId="47480"/>
    <cellStyle name="Normal 6 60 2 3 2 2 2" xfId="47481"/>
    <cellStyle name="Normal 6 60 2 3 2 2 2 2" xfId="47482"/>
    <cellStyle name="Normal 6 60 2 3 2 2 2 3" xfId="47483"/>
    <cellStyle name="Normal 6 60 2 3 2 2 2 4" xfId="47484"/>
    <cellStyle name="Normal 6 60 2 3 2 2 3" xfId="47485"/>
    <cellStyle name="Normal 6 60 2 3 2 2 4" xfId="47486"/>
    <cellStyle name="Normal 6 60 2 3 2 2 5" xfId="47487"/>
    <cellStyle name="Normal 6 60 2 3 2 3" xfId="47488"/>
    <cellStyle name="Normal 6 60 2 3 2 3 2" xfId="47489"/>
    <cellStyle name="Normal 6 60 2 3 2 3 3" xfId="47490"/>
    <cellStyle name="Normal 6 60 2 3 2 3 4" xfId="47491"/>
    <cellStyle name="Normal 6 60 2 3 2 4" xfId="47492"/>
    <cellStyle name="Normal 6 60 2 3 2 5" xfId="47493"/>
    <cellStyle name="Normal 6 60 2 3 2 6" xfId="47494"/>
    <cellStyle name="Normal 6 60 2 3 3" xfId="47495"/>
    <cellStyle name="Normal 6 60 2 3 3 2" xfId="47496"/>
    <cellStyle name="Normal 6 60 2 3 3 2 2" xfId="47497"/>
    <cellStyle name="Normal 6 60 2 3 3 2 3" xfId="47498"/>
    <cellStyle name="Normal 6 60 2 3 3 2 4" xfId="47499"/>
    <cellStyle name="Normal 6 60 2 3 3 3" xfId="47500"/>
    <cellStyle name="Normal 6 60 2 3 3 4" xfId="47501"/>
    <cellStyle name="Normal 6 60 2 3 3 5" xfId="47502"/>
    <cellStyle name="Normal 6 60 2 3 3 6" xfId="47503"/>
    <cellStyle name="Normal 6 60 2 3 4" xfId="47504"/>
    <cellStyle name="Normal 6 60 2 3 4 2" xfId="47505"/>
    <cellStyle name="Normal 6 60 2 3 4 3" xfId="47506"/>
    <cellStyle name="Normal 6 60 2 3 4 4" xfId="47507"/>
    <cellStyle name="Normal 6 60 2 3 5" xfId="47508"/>
    <cellStyle name="Normal 6 60 2 3 6" xfId="47509"/>
    <cellStyle name="Normal 6 60 2 3 7" xfId="47510"/>
    <cellStyle name="Normal 6 60 2 3 8" xfId="47511"/>
    <cellStyle name="Normal 6 60 2 4" xfId="47512"/>
    <cellStyle name="Normal 6 60 2 4 2" xfId="47513"/>
    <cellStyle name="Normal 6 60 2 4 2 2" xfId="47514"/>
    <cellStyle name="Normal 6 60 2 4 2 2 2" xfId="47515"/>
    <cellStyle name="Normal 6 60 2 4 2 2 3" xfId="47516"/>
    <cellStyle name="Normal 6 60 2 4 2 2 4" xfId="47517"/>
    <cellStyle name="Normal 6 60 2 4 2 3" xfId="47518"/>
    <cellStyle name="Normal 6 60 2 4 2 4" xfId="47519"/>
    <cellStyle name="Normal 6 60 2 4 2 5" xfId="47520"/>
    <cellStyle name="Normal 6 60 2 4 3" xfId="47521"/>
    <cellStyle name="Normal 6 60 2 4 3 2" xfId="47522"/>
    <cellStyle name="Normal 6 60 2 4 3 3" xfId="47523"/>
    <cellStyle name="Normal 6 60 2 4 3 4" xfId="47524"/>
    <cellStyle name="Normal 6 60 2 4 4" xfId="47525"/>
    <cellStyle name="Normal 6 60 2 4 5" xfId="47526"/>
    <cellStyle name="Normal 6 60 2 4 6" xfId="47527"/>
    <cellStyle name="Normal 6 60 2 5" xfId="47528"/>
    <cellStyle name="Normal 6 60 2 5 2" xfId="47529"/>
    <cellStyle name="Normal 6 60 2 5 2 2" xfId="47530"/>
    <cellStyle name="Normal 6 60 2 5 2 3" xfId="47531"/>
    <cellStyle name="Normal 6 60 2 5 2 4" xfId="47532"/>
    <cellStyle name="Normal 6 60 2 5 3" xfId="47533"/>
    <cellStyle name="Normal 6 60 2 5 4" xfId="47534"/>
    <cellStyle name="Normal 6 60 2 5 5" xfId="47535"/>
    <cellStyle name="Normal 6 60 2 5 6" xfId="47536"/>
    <cellStyle name="Normal 6 60 2 6" xfId="47537"/>
    <cellStyle name="Normal 6 60 2 6 2" xfId="47538"/>
    <cellStyle name="Normal 6 60 2 6 3" xfId="47539"/>
    <cellStyle name="Normal 6 60 2 6 4" xfId="47540"/>
    <cellStyle name="Normal 6 60 2 7" xfId="47541"/>
    <cellStyle name="Normal 6 60 2 8" xfId="47542"/>
    <cellStyle name="Normal 6 60 2 9" xfId="47543"/>
    <cellStyle name="Normal 6 60 3" xfId="47544"/>
    <cellStyle name="Normal 6 60 3 2" xfId="47545"/>
    <cellStyle name="Normal 6 60 3 2 2" xfId="47546"/>
    <cellStyle name="Normal 6 60 3 2 2 2" xfId="47547"/>
    <cellStyle name="Normal 6 60 3 2 2 2 2" xfId="47548"/>
    <cellStyle name="Normal 6 60 3 2 2 2 2 2" xfId="47549"/>
    <cellStyle name="Normal 6 60 3 2 2 2 2 3" xfId="47550"/>
    <cellStyle name="Normal 6 60 3 2 2 2 2 4" xfId="47551"/>
    <cellStyle name="Normal 6 60 3 2 2 2 3" xfId="47552"/>
    <cellStyle name="Normal 6 60 3 2 2 2 4" xfId="47553"/>
    <cellStyle name="Normal 6 60 3 2 2 2 5" xfId="47554"/>
    <cellStyle name="Normal 6 60 3 2 2 3" xfId="47555"/>
    <cellStyle name="Normal 6 60 3 2 2 3 2" xfId="47556"/>
    <cellStyle name="Normal 6 60 3 2 2 3 3" xfId="47557"/>
    <cellStyle name="Normal 6 60 3 2 2 3 4" xfId="47558"/>
    <cellStyle name="Normal 6 60 3 2 2 4" xfId="47559"/>
    <cellStyle name="Normal 6 60 3 2 2 5" xfId="47560"/>
    <cellStyle name="Normal 6 60 3 2 2 6" xfId="47561"/>
    <cellStyle name="Normal 6 60 3 2 3" xfId="47562"/>
    <cellStyle name="Normal 6 60 3 2 3 2" xfId="47563"/>
    <cellStyle name="Normal 6 60 3 2 3 2 2" xfId="47564"/>
    <cellStyle name="Normal 6 60 3 2 3 2 3" xfId="47565"/>
    <cellStyle name="Normal 6 60 3 2 3 2 4" xfId="47566"/>
    <cellStyle name="Normal 6 60 3 2 3 3" xfId="47567"/>
    <cellStyle name="Normal 6 60 3 2 3 4" xfId="47568"/>
    <cellStyle name="Normal 6 60 3 2 3 5" xfId="47569"/>
    <cellStyle name="Normal 6 60 3 2 3 6" xfId="47570"/>
    <cellStyle name="Normal 6 60 3 2 4" xfId="47571"/>
    <cellStyle name="Normal 6 60 3 2 4 2" xfId="47572"/>
    <cellStyle name="Normal 6 60 3 2 4 3" xfId="47573"/>
    <cellStyle name="Normal 6 60 3 2 4 4" xfId="47574"/>
    <cellStyle name="Normal 6 60 3 2 5" xfId="47575"/>
    <cellStyle name="Normal 6 60 3 2 6" xfId="47576"/>
    <cellStyle name="Normal 6 60 3 2 7" xfId="47577"/>
    <cellStyle name="Normal 6 60 3 2 8" xfId="47578"/>
    <cellStyle name="Normal 6 60 3 3" xfId="47579"/>
    <cellStyle name="Normal 6 60 3 3 2" xfId="47580"/>
    <cellStyle name="Normal 6 60 3 3 2 2" xfId="47581"/>
    <cellStyle name="Normal 6 60 3 3 2 2 2" xfId="47582"/>
    <cellStyle name="Normal 6 60 3 3 2 2 3" xfId="47583"/>
    <cellStyle name="Normal 6 60 3 3 2 2 4" xfId="47584"/>
    <cellStyle name="Normal 6 60 3 3 2 3" xfId="47585"/>
    <cellStyle name="Normal 6 60 3 3 2 4" xfId="47586"/>
    <cellStyle name="Normal 6 60 3 3 2 5" xfId="47587"/>
    <cellStyle name="Normal 6 60 3 3 3" xfId="47588"/>
    <cellStyle name="Normal 6 60 3 3 3 2" xfId="47589"/>
    <cellStyle name="Normal 6 60 3 3 3 3" xfId="47590"/>
    <cellStyle name="Normal 6 60 3 3 3 4" xfId="47591"/>
    <cellStyle name="Normal 6 60 3 3 4" xfId="47592"/>
    <cellStyle name="Normal 6 60 3 3 5" xfId="47593"/>
    <cellStyle name="Normal 6 60 3 3 6" xfId="47594"/>
    <cellStyle name="Normal 6 60 3 4" xfId="47595"/>
    <cellStyle name="Normal 6 60 3 4 2" xfId="47596"/>
    <cellStyle name="Normal 6 60 3 4 2 2" xfId="47597"/>
    <cellStyle name="Normal 6 60 3 4 2 3" xfId="47598"/>
    <cellStyle name="Normal 6 60 3 4 2 4" xfId="47599"/>
    <cellStyle name="Normal 6 60 3 4 3" xfId="47600"/>
    <cellStyle name="Normal 6 60 3 4 4" xfId="47601"/>
    <cellStyle name="Normal 6 60 3 4 5" xfId="47602"/>
    <cellStyle name="Normal 6 60 3 4 6" xfId="47603"/>
    <cellStyle name="Normal 6 60 3 5" xfId="47604"/>
    <cellStyle name="Normal 6 60 3 5 2" xfId="47605"/>
    <cellStyle name="Normal 6 60 3 5 3" xfId="47606"/>
    <cellStyle name="Normal 6 60 3 5 4" xfId="47607"/>
    <cellStyle name="Normal 6 60 3 6" xfId="47608"/>
    <cellStyle name="Normal 6 60 3 7" xfId="47609"/>
    <cellStyle name="Normal 6 60 3 8" xfId="47610"/>
    <cellStyle name="Normal 6 60 3 9" xfId="47611"/>
    <cellStyle name="Normal 6 60 4" xfId="47612"/>
    <cellStyle name="Normal 6 60 4 2" xfId="47613"/>
    <cellStyle name="Normal 6 60 4 2 2" xfId="47614"/>
    <cellStyle name="Normal 6 60 4 2 2 2" xfId="47615"/>
    <cellStyle name="Normal 6 60 4 2 2 2 2" xfId="47616"/>
    <cellStyle name="Normal 6 60 4 2 2 2 2 2" xfId="47617"/>
    <cellStyle name="Normal 6 60 4 2 2 2 2 3" xfId="47618"/>
    <cellStyle name="Normal 6 60 4 2 2 2 2 4" xfId="47619"/>
    <cellStyle name="Normal 6 60 4 2 2 2 3" xfId="47620"/>
    <cellStyle name="Normal 6 60 4 2 2 2 4" xfId="47621"/>
    <cellStyle name="Normal 6 60 4 2 2 2 5" xfId="47622"/>
    <cellStyle name="Normal 6 60 4 2 2 3" xfId="47623"/>
    <cellStyle name="Normal 6 60 4 2 2 3 2" xfId="47624"/>
    <cellStyle name="Normal 6 60 4 2 2 3 3" xfId="47625"/>
    <cellStyle name="Normal 6 60 4 2 2 3 4" xfId="47626"/>
    <cellStyle name="Normal 6 60 4 2 2 4" xfId="47627"/>
    <cellStyle name="Normal 6 60 4 2 2 5" xfId="47628"/>
    <cellStyle name="Normal 6 60 4 2 2 6" xfId="47629"/>
    <cellStyle name="Normal 6 60 4 2 3" xfId="47630"/>
    <cellStyle name="Normal 6 60 4 2 3 2" xfId="47631"/>
    <cellStyle name="Normal 6 60 4 2 3 2 2" xfId="47632"/>
    <cellStyle name="Normal 6 60 4 2 3 2 3" xfId="47633"/>
    <cellStyle name="Normal 6 60 4 2 3 2 4" xfId="47634"/>
    <cellStyle name="Normal 6 60 4 2 3 3" xfId="47635"/>
    <cellStyle name="Normal 6 60 4 2 3 4" xfId="47636"/>
    <cellStyle name="Normal 6 60 4 2 3 5" xfId="47637"/>
    <cellStyle name="Normal 6 60 4 2 3 6" xfId="47638"/>
    <cellStyle name="Normal 6 60 4 2 4" xfId="47639"/>
    <cellStyle name="Normal 6 60 4 2 4 2" xfId="47640"/>
    <cellStyle name="Normal 6 60 4 2 4 3" xfId="47641"/>
    <cellStyle name="Normal 6 60 4 2 4 4" xfId="47642"/>
    <cellStyle name="Normal 6 60 4 2 5" xfId="47643"/>
    <cellStyle name="Normal 6 60 4 2 6" xfId="47644"/>
    <cellStyle name="Normal 6 60 4 2 7" xfId="47645"/>
    <cellStyle name="Normal 6 60 4 2 8" xfId="47646"/>
    <cellStyle name="Normal 6 60 4 3" xfId="47647"/>
    <cellStyle name="Normal 6 60 4 3 2" xfId="47648"/>
    <cellStyle name="Normal 6 60 4 3 2 2" xfId="47649"/>
    <cellStyle name="Normal 6 60 4 3 2 2 2" xfId="47650"/>
    <cellStyle name="Normal 6 60 4 3 2 2 3" xfId="47651"/>
    <cellStyle name="Normal 6 60 4 3 2 2 4" xfId="47652"/>
    <cellStyle name="Normal 6 60 4 3 2 3" xfId="47653"/>
    <cellStyle name="Normal 6 60 4 3 2 4" xfId="47654"/>
    <cellStyle name="Normal 6 60 4 3 2 5" xfId="47655"/>
    <cellStyle name="Normal 6 60 4 3 3" xfId="47656"/>
    <cellStyle name="Normal 6 60 4 3 3 2" xfId="47657"/>
    <cellStyle name="Normal 6 60 4 3 3 3" xfId="47658"/>
    <cellStyle name="Normal 6 60 4 3 3 4" xfId="47659"/>
    <cellStyle name="Normal 6 60 4 3 4" xfId="47660"/>
    <cellStyle name="Normal 6 60 4 3 5" xfId="47661"/>
    <cellStyle name="Normal 6 60 4 3 6" xfId="47662"/>
    <cellStyle name="Normal 6 60 4 4" xfId="47663"/>
    <cellStyle name="Normal 6 60 4 4 2" xfId="47664"/>
    <cellStyle name="Normal 6 60 4 4 2 2" xfId="47665"/>
    <cellStyle name="Normal 6 60 4 4 2 3" xfId="47666"/>
    <cellStyle name="Normal 6 60 4 4 2 4" xfId="47667"/>
    <cellStyle name="Normal 6 60 4 4 3" xfId="47668"/>
    <cellStyle name="Normal 6 60 4 4 4" xfId="47669"/>
    <cellStyle name="Normal 6 60 4 4 5" xfId="47670"/>
    <cellStyle name="Normal 6 60 4 4 6" xfId="47671"/>
    <cellStyle name="Normal 6 60 4 5" xfId="47672"/>
    <cellStyle name="Normal 6 60 4 5 2" xfId="47673"/>
    <cellStyle name="Normal 6 60 4 5 3" xfId="47674"/>
    <cellStyle name="Normal 6 60 4 5 4" xfId="47675"/>
    <cellStyle name="Normal 6 60 4 6" xfId="47676"/>
    <cellStyle name="Normal 6 60 4 7" xfId="47677"/>
    <cellStyle name="Normal 6 60 4 8" xfId="47678"/>
    <cellStyle name="Normal 6 60 4 9" xfId="47679"/>
    <cellStyle name="Normal 6 60 5" xfId="47680"/>
    <cellStyle name="Normal 6 60 5 2" xfId="47681"/>
    <cellStyle name="Normal 6 60 5 2 2" xfId="47682"/>
    <cellStyle name="Normal 6 60 5 2 2 2" xfId="47683"/>
    <cellStyle name="Normal 6 60 5 2 2 2 2" xfId="47684"/>
    <cellStyle name="Normal 6 60 5 2 2 2 2 2" xfId="47685"/>
    <cellStyle name="Normal 6 60 5 2 2 2 2 3" xfId="47686"/>
    <cellStyle name="Normal 6 60 5 2 2 2 2 4" xfId="47687"/>
    <cellStyle name="Normal 6 60 5 2 2 2 3" xfId="47688"/>
    <cellStyle name="Normal 6 60 5 2 2 2 4" xfId="47689"/>
    <cellStyle name="Normal 6 60 5 2 2 2 5" xfId="47690"/>
    <cellStyle name="Normal 6 60 5 2 2 3" xfId="47691"/>
    <cellStyle name="Normal 6 60 5 2 2 3 2" xfId="47692"/>
    <cellStyle name="Normal 6 60 5 2 2 3 3" xfId="47693"/>
    <cellStyle name="Normal 6 60 5 2 2 3 4" xfId="47694"/>
    <cellStyle name="Normal 6 60 5 2 2 4" xfId="47695"/>
    <cellStyle name="Normal 6 60 5 2 2 5" xfId="47696"/>
    <cellStyle name="Normal 6 60 5 2 2 6" xfId="47697"/>
    <cellStyle name="Normal 6 60 5 2 3" xfId="47698"/>
    <cellStyle name="Normal 6 60 5 2 3 2" xfId="47699"/>
    <cellStyle name="Normal 6 60 5 2 3 2 2" xfId="47700"/>
    <cellStyle name="Normal 6 60 5 2 3 2 3" xfId="47701"/>
    <cellStyle name="Normal 6 60 5 2 3 2 4" xfId="47702"/>
    <cellStyle name="Normal 6 60 5 2 3 3" xfId="47703"/>
    <cellStyle name="Normal 6 60 5 2 3 4" xfId="47704"/>
    <cellStyle name="Normal 6 60 5 2 3 5" xfId="47705"/>
    <cellStyle name="Normal 6 60 5 2 3 6" xfId="47706"/>
    <cellStyle name="Normal 6 60 5 2 4" xfId="47707"/>
    <cellStyle name="Normal 6 60 5 2 4 2" xfId="47708"/>
    <cellStyle name="Normal 6 60 5 2 4 3" xfId="47709"/>
    <cellStyle name="Normal 6 60 5 2 4 4" xfId="47710"/>
    <cellStyle name="Normal 6 60 5 2 5" xfId="47711"/>
    <cellStyle name="Normal 6 60 5 2 6" xfId="47712"/>
    <cellStyle name="Normal 6 60 5 2 7" xfId="47713"/>
    <cellStyle name="Normal 6 60 5 2 8" xfId="47714"/>
    <cellStyle name="Normal 6 60 5 3" xfId="47715"/>
    <cellStyle name="Normal 6 60 5 3 2" xfId="47716"/>
    <cellStyle name="Normal 6 60 5 3 2 2" xfId="47717"/>
    <cellStyle name="Normal 6 60 5 3 2 2 2" xfId="47718"/>
    <cellStyle name="Normal 6 60 5 3 2 2 3" xfId="47719"/>
    <cellStyle name="Normal 6 60 5 3 2 2 4" xfId="47720"/>
    <cellStyle name="Normal 6 60 5 3 2 3" xfId="47721"/>
    <cellStyle name="Normal 6 60 5 3 2 4" xfId="47722"/>
    <cellStyle name="Normal 6 60 5 3 2 5" xfId="47723"/>
    <cellStyle name="Normal 6 60 5 3 3" xfId="47724"/>
    <cellStyle name="Normal 6 60 5 3 3 2" xfId="47725"/>
    <cellStyle name="Normal 6 60 5 3 3 3" xfId="47726"/>
    <cellStyle name="Normal 6 60 5 3 3 4" xfId="47727"/>
    <cellStyle name="Normal 6 60 5 3 4" xfId="47728"/>
    <cellStyle name="Normal 6 60 5 3 5" xfId="47729"/>
    <cellStyle name="Normal 6 60 5 3 6" xfId="47730"/>
    <cellStyle name="Normal 6 60 5 4" xfId="47731"/>
    <cellStyle name="Normal 6 60 5 4 2" xfId="47732"/>
    <cellStyle name="Normal 6 60 5 4 2 2" xfId="47733"/>
    <cellStyle name="Normal 6 60 5 4 2 3" xfId="47734"/>
    <cellStyle name="Normal 6 60 5 4 2 4" xfId="47735"/>
    <cellStyle name="Normal 6 60 5 4 3" xfId="47736"/>
    <cellStyle name="Normal 6 60 5 4 4" xfId="47737"/>
    <cellStyle name="Normal 6 60 5 4 5" xfId="47738"/>
    <cellStyle name="Normal 6 60 5 4 6" xfId="47739"/>
    <cellStyle name="Normal 6 60 5 5" xfId="47740"/>
    <cellStyle name="Normal 6 60 5 5 2" xfId="47741"/>
    <cellStyle name="Normal 6 60 5 5 3" xfId="47742"/>
    <cellStyle name="Normal 6 60 5 5 4" xfId="47743"/>
    <cellStyle name="Normal 6 60 5 6" xfId="47744"/>
    <cellStyle name="Normal 6 60 5 7" xfId="47745"/>
    <cellStyle name="Normal 6 60 5 8" xfId="47746"/>
    <cellStyle name="Normal 6 60 5 9" xfId="47747"/>
    <cellStyle name="Normal 6 60 6" xfId="47748"/>
    <cellStyle name="Normal 6 60 6 2" xfId="47749"/>
    <cellStyle name="Normal 6 60 6 2 2" xfId="47750"/>
    <cellStyle name="Normal 6 60 6 2 2 2" xfId="47751"/>
    <cellStyle name="Normal 6 60 6 2 2 2 2" xfId="47752"/>
    <cellStyle name="Normal 6 60 6 2 2 2 3" xfId="47753"/>
    <cellStyle name="Normal 6 60 6 2 2 2 4" xfId="47754"/>
    <cellStyle name="Normal 6 60 6 2 2 3" xfId="47755"/>
    <cellStyle name="Normal 6 60 6 2 2 4" xfId="47756"/>
    <cellStyle name="Normal 6 60 6 2 2 5" xfId="47757"/>
    <cellStyle name="Normal 6 60 6 2 3" xfId="47758"/>
    <cellStyle name="Normal 6 60 6 2 3 2" xfId="47759"/>
    <cellStyle name="Normal 6 60 6 2 3 3" xfId="47760"/>
    <cellStyle name="Normal 6 60 6 2 3 4" xfId="47761"/>
    <cellStyle name="Normal 6 60 6 2 4" xfId="47762"/>
    <cellStyle name="Normal 6 60 6 2 5" xfId="47763"/>
    <cellStyle name="Normal 6 60 6 2 6" xfId="47764"/>
    <cellStyle name="Normal 6 60 6 3" xfId="47765"/>
    <cellStyle name="Normal 6 60 6 3 2" xfId="47766"/>
    <cellStyle name="Normal 6 60 6 3 2 2" xfId="47767"/>
    <cellStyle name="Normal 6 60 6 3 2 3" xfId="47768"/>
    <cellStyle name="Normal 6 60 6 3 2 4" xfId="47769"/>
    <cellStyle name="Normal 6 60 6 3 3" xfId="47770"/>
    <cellStyle name="Normal 6 60 6 3 4" xfId="47771"/>
    <cellStyle name="Normal 6 60 6 3 5" xfId="47772"/>
    <cellStyle name="Normal 6 60 6 3 6" xfId="47773"/>
    <cellStyle name="Normal 6 60 6 4" xfId="47774"/>
    <cellStyle name="Normal 6 60 6 4 2" xfId="47775"/>
    <cellStyle name="Normal 6 60 6 4 3" xfId="47776"/>
    <cellStyle name="Normal 6 60 6 4 4" xfId="47777"/>
    <cellStyle name="Normal 6 60 6 5" xfId="47778"/>
    <cellStyle name="Normal 6 60 6 6" xfId="47779"/>
    <cellStyle name="Normal 6 60 6 7" xfId="47780"/>
    <cellStyle name="Normal 6 60 6 8" xfId="47781"/>
    <cellStyle name="Normal 6 60 7" xfId="47782"/>
    <cellStyle name="Normal 6 60 7 2" xfId="47783"/>
    <cellStyle name="Normal 6 60 7 2 2" xfId="47784"/>
    <cellStyle name="Normal 6 60 7 2 2 2" xfId="47785"/>
    <cellStyle name="Normal 6 60 7 2 2 3" xfId="47786"/>
    <cellStyle name="Normal 6 60 7 2 2 4" xfId="47787"/>
    <cellStyle name="Normal 6 60 7 2 3" xfId="47788"/>
    <cellStyle name="Normal 6 60 7 2 4" xfId="47789"/>
    <cellStyle name="Normal 6 60 7 2 5" xfId="47790"/>
    <cellStyle name="Normal 6 60 7 3" xfId="47791"/>
    <cellStyle name="Normal 6 60 7 3 2" xfId="47792"/>
    <cellStyle name="Normal 6 60 7 3 3" xfId="47793"/>
    <cellStyle name="Normal 6 60 7 3 4" xfId="47794"/>
    <cellStyle name="Normal 6 60 7 4" xfId="47795"/>
    <cellStyle name="Normal 6 60 7 5" xfId="47796"/>
    <cellStyle name="Normal 6 60 7 6" xfId="47797"/>
    <cellStyle name="Normal 6 60 8" xfId="47798"/>
    <cellStyle name="Normal 6 60 8 2" xfId="47799"/>
    <cellStyle name="Normal 6 60 8 2 2" xfId="47800"/>
    <cellStyle name="Normal 6 60 8 2 3" xfId="47801"/>
    <cellStyle name="Normal 6 60 8 2 4" xfId="47802"/>
    <cellStyle name="Normal 6 60 8 3" xfId="47803"/>
    <cellStyle name="Normal 6 60 8 4" xfId="47804"/>
    <cellStyle name="Normal 6 60 8 5" xfId="47805"/>
    <cellStyle name="Normal 6 60 8 6" xfId="47806"/>
    <cellStyle name="Normal 6 60 9" xfId="47807"/>
    <cellStyle name="Normal 6 60 9 2" xfId="47808"/>
    <cellStyle name="Normal 6 60 9 3" xfId="47809"/>
    <cellStyle name="Normal 6 60 9 4" xfId="47810"/>
    <cellStyle name="Normal 6 61" xfId="47811"/>
    <cellStyle name="Normal 6 61 10" xfId="47812"/>
    <cellStyle name="Normal 6 61 11" xfId="47813"/>
    <cellStyle name="Normal 6 61 12" xfId="47814"/>
    <cellStyle name="Normal 6 61 2" xfId="47815"/>
    <cellStyle name="Normal 6 61 2 10" xfId="47816"/>
    <cellStyle name="Normal 6 61 2 2" xfId="47817"/>
    <cellStyle name="Normal 6 61 2 2 2" xfId="47818"/>
    <cellStyle name="Normal 6 61 2 2 2 2" xfId="47819"/>
    <cellStyle name="Normal 6 61 2 2 2 2 2" xfId="47820"/>
    <cellStyle name="Normal 6 61 2 2 2 2 2 2" xfId="47821"/>
    <cellStyle name="Normal 6 61 2 2 2 2 2 2 2" xfId="47822"/>
    <cellStyle name="Normal 6 61 2 2 2 2 2 2 3" xfId="47823"/>
    <cellStyle name="Normal 6 61 2 2 2 2 2 2 4" xfId="47824"/>
    <cellStyle name="Normal 6 61 2 2 2 2 2 3" xfId="47825"/>
    <cellStyle name="Normal 6 61 2 2 2 2 2 4" xfId="47826"/>
    <cellStyle name="Normal 6 61 2 2 2 2 2 5" xfId="47827"/>
    <cellStyle name="Normal 6 61 2 2 2 2 3" xfId="47828"/>
    <cellStyle name="Normal 6 61 2 2 2 2 3 2" xfId="47829"/>
    <cellStyle name="Normal 6 61 2 2 2 2 3 3" xfId="47830"/>
    <cellStyle name="Normal 6 61 2 2 2 2 3 4" xfId="47831"/>
    <cellStyle name="Normal 6 61 2 2 2 2 4" xfId="47832"/>
    <cellStyle name="Normal 6 61 2 2 2 2 5" xfId="47833"/>
    <cellStyle name="Normal 6 61 2 2 2 2 6" xfId="47834"/>
    <cellStyle name="Normal 6 61 2 2 2 3" xfId="47835"/>
    <cellStyle name="Normal 6 61 2 2 2 3 2" xfId="47836"/>
    <cellStyle name="Normal 6 61 2 2 2 3 2 2" xfId="47837"/>
    <cellStyle name="Normal 6 61 2 2 2 3 2 3" xfId="47838"/>
    <cellStyle name="Normal 6 61 2 2 2 3 2 4" xfId="47839"/>
    <cellStyle name="Normal 6 61 2 2 2 3 3" xfId="47840"/>
    <cellStyle name="Normal 6 61 2 2 2 3 4" xfId="47841"/>
    <cellStyle name="Normal 6 61 2 2 2 3 5" xfId="47842"/>
    <cellStyle name="Normal 6 61 2 2 2 3 6" xfId="47843"/>
    <cellStyle name="Normal 6 61 2 2 2 4" xfId="47844"/>
    <cellStyle name="Normal 6 61 2 2 2 4 2" xfId="47845"/>
    <cellStyle name="Normal 6 61 2 2 2 4 3" xfId="47846"/>
    <cellStyle name="Normal 6 61 2 2 2 4 4" xfId="47847"/>
    <cellStyle name="Normal 6 61 2 2 2 5" xfId="47848"/>
    <cellStyle name="Normal 6 61 2 2 2 6" xfId="47849"/>
    <cellStyle name="Normal 6 61 2 2 2 7" xfId="47850"/>
    <cellStyle name="Normal 6 61 2 2 2 8" xfId="47851"/>
    <cellStyle name="Normal 6 61 2 2 3" xfId="47852"/>
    <cellStyle name="Normal 6 61 2 2 3 2" xfId="47853"/>
    <cellStyle name="Normal 6 61 2 2 3 2 2" xfId="47854"/>
    <cellStyle name="Normal 6 61 2 2 3 2 2 2" xfId="47855"/>
    <cellStyle name="Normal 6 61 2 2 3 2 2 3" xfId="47856"/>
    <cellStyle name="Normal 6 61 2 2 3 2 2 4" xfId="47857"/>
    <cellStyle name="Normal 6 61 2 2 3 2 3" xfId="47858"/>
    <cellStyle name="Normal 6 61 2 2 3 2 4" xfId="47859"/>
    <cellStyle name="Normal 6 61 2 2 3 2 5" xfId="47860"/>
    <cellStyle name="Normal 6 61 2 2 3 3" xfId="47861"/>
    <cellStyle name="Normal 6 61 2 2 3 3 2" xfId="47862"/>
    <cellStyle name="Normal 6 61 2 2 3 3 3" xfId="47863"/>
    <cellStyle name="Normal 6 61 2 2 3 3 4" xfId="47864"/>
    <cellStyle name="Normal 6 61 2 2 3 4" xfId="47865"/>
    <cellStyle name="Normal 6 61 2 2 3 5" xfId="47866"/>
    <cellStyle name="Normal 6 61 2 2 3 6" xfId="47867"/>
    <cellStyle name="Normal 6 61 2 2 4" xfId="47868"/>
    <cellStyle name="Normal 6 61 2 2 4 2" xfId="47869"/>
    <cellStyle name="Normal 6 61 2 2 4 2 2" xfId="47870"/>
    <cellStyle name="Normal 6 61 2 2 4 2 3" xfId="47871"/>
    <cellStyle name="Normal 6 61 2 2 4 2 4" xfId="47872"/>
    <cellStyle name="Normal 6 61 2 2 4 3" xfId="47873"/>
    <cellStyle name="Normal 6 61 2 2 4 4" xfId="47874"/>
    <cellStyle name="Normal 6 61 2 2 4 5" xfId="47875"/>
    <cellStyle name="Normal 6 61 2 2 4 6" xfId="47876"/>
    <cellStyle name="Normal 6 61 2 2 5" xfId="47877"/>
    <cellStyle name="Normal 6 61 2 2 5 2" xfId="47878"/>
    <cellStyle name="Normal 6 61 2 2 5 3" xfId="47879"/>
    <cellStyle name="Normal 6 61 2 2 5 4" xfId="47880"/>
    <cellStyle name="Normal 6 61 2 2 6" xfId="47881"/>
    <cellStyle name="Normal 6 61 2 2 7" xfId="47882"/>
    <cellStyle name="Normal 6 61 2 2 8" xfId="47883"/>
    <cellStyle name="Normal 6 61 2 2 9" xfId="47884"/>
    <cellStyle name="Normal 6 61 2 3" xfId="47885"/>
    <cellStyle name="Normal 6 61 2 3 2" xfId="47886"/>
    <cellStyle name="Normal 6 61 2 3 2 2" xfId="47887"/>
    <cellStyle name="Normal 6 61 2 3 2 2 2" xfId="47888"/>
    <cellStyle name="Normal 6 61 2 3 2 2 2 2" xfId="47889"/>
    <cellStyle name="Normal 6 61 2 3 2 2 2 3" xfId="47890"/>
    <cellStyle name="Normal 6 61 2 3 2 2 2 4" xfId="47891"/>
    <cellStyle name="Normal 6 61 2 3 2 2 3" xfId="47892"/>
    <cellStyle name="Normal 6 61 2 3 2 2 4" xfId="47893"/>
    <cellStyle name="Normal 6 61 2 3 2 2 5" xfId="47894"/>
    <cellStyle name="Normal 6 61 2 3 2 3" xfId="47895"/>
    <cellStyle name="Normal 6 61 2 3 2 3 2" xfId="47896"/>
    <cellStyle name="Normal 6 61 2 3 2 3 3" xfId="47897"/>
    <cellStyle name="Normal 6 61 2 3 2 3 4" xfId="47898"/>
    <cellStyle name="Normal 6 61 2 3 2 4" xfId="47899"/>
    <cellStyle name="Normal 6 61 2 3 2 5" xfId="47900"/>
    <cellStyle name="Normal 6 61 2 3 2 6" xfId="47901"/>
    <cellStyle name="Normal 6 61 2 3 3" xfId="47902"/>
    <cellStyle name="Normal 6 61 2 3 3 2" xfId="47903"/>
    <cellStyle name="Normal 6 61 2 3 3 2 2" xfId="47904"/>
    <cellStyle name="Normal 6 61 2 3 3 2 3" xfId="47905"/>
    <cellStyle name="Normal 6 61 2 3 3 2 4" xfId="47906"/>
    <cellStyle name="Normal 6 61 2 3 3 3" xfId="47907"/>
    <cellStyle name="Normal 6 61 2 3 3 4" xfId="47908"/>
    <cellStyle name="Normal 6 61 2 3 3 5" xfId="47909"/>
    <cellStyle name="Normal 6 61 2 3 3 6" xfId="47910"/>
    <cellStyle name="Normal 6 61 2 3 4" xfId="47911"/>
    <cellStyle name="Normal 6 61 2 3 4 2" xfId="47912"/>
    <cellStyle name="Normal 6 61 2 3 4 3" xfId="47913"/>
    <cellStyle name="Normal 6 61 2 3 4 4" xfId="47914"/>
    <cellStyle name="Normal 6 61 2 3 5" xfId="47915"/>
    <cellStyle name="Normal 6 61 2 3 6" xfId="47916"/>
    <cellStyle name="Normal 6 61 2 3 7" xfId="47917"/>
    <cellStyle name="Normal 6 61 2 3 8" xfId="47918"/>
    <cellStyle name="Normal 6 61 2 4" xfId="47919"/>
    <cellStyle name="Normal 6 61 2 4 2" xfId="47920"/>
    <cellStyle name="Normal 6 61 2 4 2 2" xfId="47921"/>
    <cellStyle name="Normal 6 61 2 4 2 2 2" xfId="47922"/>
    <cellStyle name="Normal 6 61 2 4 2 2 3" xfId="47923"/>
    <cellStyle name="Normal 6 61 2 4 2 2 4" xfId="47924"/>
    <cellStyle name="Normal 6 61 2 4 2 3" xfId="47925"/>
    <cellStyle name="Normal 6 61 2 4 2 4" xfId="47926"/>
    <cellStyle name="Normal 6 61 2 4 2 5" xfId="47927"/>
    <cellStyle name="Normal 6 61 2 4 3" xfId="47928"/>
    <cellStyle name="Normal 6 61 2 4 3 2" xfId="47929"/>
    <cellStyle name="Normal 6 61 2 4 3 3" xfId="47930"/>
    <cellStyle name="Normal 6 61 2 4 3 4" xfId="47931"/>
    <cellStyle name="Normal 6 61 2 4 4" xfId="47932"/>
    <cellStyle name="Normal 6 61 2 4 5" xfId="47933"/>
    <cellStyle name="Normal 6 61 2 4 6" xfId="47934"/>
    <cellStyle name="Normal 6 61 2 5" xfId="47935"/>
    <cellStyle name="Normal 6 61 2 5 2" xfId="47936"/>
    <cellStyle name="Normal 6 61 2 5 2 2" xfId="47937"/>
    <cellStyle name="Normal 6 61 2 5 2 3" xfId="47938"/>
    <cellStyle name="Normal 6 61 2 5 2 4" xfId="47939"/>
    <cellStyle name="Normal 6 61 2 5 3" xfId="47940"/>
    <cellStyle name="Normal 6 61 2 5 4" xfId="47941"/>
    <cellStyle name="Normal 6 61 2 5 5" xfId="47942"/>
    <cellStyle name="Normal 6 61 2 5 6" xfId="47943"/>
    <cellStyle name="Normal 6 61 2 6" xfId="47944"/>
    <cellStyle name="Normal 6 61 2 6 2" xfId="47945"/>
    <cellStyle name="Normal 6 61 2 6 3" xfId="47946"/>
    <cellStyle name="Normal 6 61 2 6 4" xfId="47947"/>
    <cellStyle name="Normal 6 61 2 7" xfId="47948"/>
    <cellStyle name="Normal 6 61 2 8" xfId="47949"/>
    <cellStyle name="Normal 6 61 2 9" xfId="47950"/>
    <cellStyle name="Normal 6 61 3" xfId="47951"/>
    <cellStyle name="Normal 6 61 3 2" xfId="47952"/>
    <cellStyle name="Normal 6 61 3 2 2" xfId="47953"/>
    <cellStyle name="Normal 6 61 3 2 2 2" xfId="47954"/>
    <cellStyle name="Normal 6 61 3 2 2 2 2" xfId="47955"/>
    <cellStyle name="Normal 6 61 3 2 2 2 2 2" xfId="47956"/>
    <cellStyle name="Normal 6 61 3 2 2 2 2 3" xfId="47957"/>
    <cellStyle name="Normal 6 61 3 2 2 2 2 4" xfId="47958"/>
    <cellStyle name="Normal 6 61 3 2 2 2 3" xfId="47959"/>
    <cellStyle name="Normal 6 61 3 2 2 2 4" xfId="47960"/>
    <cellStyle name="Normal 6 61 3 2 2 2 5" xfId="47961"/>
    <cellStyle name="Normal 6 61 3 2 2 3" xfId="47962"/>
    <cellStyle name="Normal 6 61 3 2 2 3 2" xfId="47963"/>
    <cellStyle name="Normal 6 61 3 2 2 3 3" xfId="47964"/>
    <cellStyle name="Normal 6 61 3 2 2 3 4" xfId="47965"/>
    <cellStyle name="Normal 6 61 3 2 2 4" xfId="47966"/>
    <cellStyle name="Normal 6 61 3 2 2 5" xfId="47967"/>
    <cellStyle name="Normal 6 61 3 2 2 6" xfId="47968"/>
    <cellStyle name="Normal 6 61 3 2 3" xfId="47969"/>
    <cellStyle name="Normal 6 61 3 2 3 2" xfId="47970"/>
    <cellStyle name="Normal 6 61 3 2 3 2 2" xfId="47971"/>
    <cellStyle name="Normal 6 61 3 2 3 2 3" xfId="47972"/>
    <cellStyle name="Normal 6 61 3 2 3 2 4" xfId="47973"/>
    <cellStyle name="Normal 6 61 3 2 3 3" xfId="47974"/>
    <cellStyle name="Normal 6 61 3 2 3 4" xfId="47975"/>
    <cellStyle name="Normal 6 61 3 2 3 5" xfId="47976"/>
    <cellStyle name="Normal 6 61 3 2 3 6" xfId="47977"/>
    <cellStyle name="Normal 6 61 3 2 4" xfId="47978"/>
    <cellStyle name="Normal 6 61 3 2 4 2" xfId="47979"/>
    <cellStyle name="Normal 6 61 3 2 4 3" xfId="47980"/>
    <cellStyle name="Normal 6 61 3 2 4 4" xfId="47981"/>
    <cellStyle name="Normal 6 61 3 2 5" xfId="47982"/>
    <cellStyle name="Normal 6 61 3 2 6" xfId="47983"/>
    <cellStyle name="Normal 6 61 3 2 7" xfId="47984"/>
    <cellStyle name="Normal 6 61 3 2 8" xfId="47985"/>
    <cellStyle name="Normal 6 61 3 3" xfId="47986"/>
    <cellStyle name="Normal 6 61 3 3 2" xfId="47987"/>
    <cellStyle name="Normal 6 61 3 3 2 2" xfId="47988"/>
    <cellStyle name="Normal 6 61 3 3 2 2 2" xfId="47989"/>
    <cellStyle name="Normal 6 61 3 3 2 2 3" xfId="47990"/>
    <cellStyle name="Normal 6 61 3 3 2 2 4" xfId="47991"/>
    <cellStyle name="Normal 6 61 3 3 2 3" xfId="47992"/>
    <cellStyle name="Normal 6 61 3 3 2 4" xfId="47993"/>
    <cellStyle name="Normal 6 61 3 3 2 5" xfId="47994"/>
    <cellStyle name="Normal 6 61 3 3 3" xfId="47995"/>
    <cellStyle name="Normal 6 61 3 3 3 2" xfId="47996"/>
    <cellStyle name="Normal 6 61 3 3 3 3" xfId="47997"/>
    <cellStyle name="Normal 6 61 3 3 3 4" xfId="47998"/>
    <cellStyle name="Normal 6 61 3 3 4" xfId="47999"/>
    <cellStyle name="Normal 6 61 3 3 5" xfId="48000"/>
    <cellStyle name="Normal 6 61 3 3 6" xfId="48001"/>
    <cellStyle name="Normal 6 61 3 4" xfId="48002"/>
    <cellStyle name="Normal 6 61 3 4 2" xfId="48003"/>
    <cellStyle name="Normal 6 61 3 4 2 2" xfId="48004"/>
    <cellStyle name="Normal 6 61 3 4 2 3" xfId="48005"/>
    <cellStyle name="Normal 6 61 3 4 2 4" xfId="48006"/>
    <cellStyle name="Normal 6 61 3 4 3" xfId="48007"/>
    <cellStyle name="Normal 6 61 3 4 4" xfId="48008"/>
    <cellStyle name="Normal 6 61 3 4 5" xfId="48009"/>
    <cellStyle name="Normal 6 61 3 4 6" xfId="48010"/>
    <cellStyle name="Normal 6 61 3 5" xfId="48011"/>
    <cellStyle name="Normal 6 61 3 5 2" xfId="48012"/>
    <cellStyle name="Normal 6 61 3 5 3" xfId="48013"/>
    <cellStyle name="Normal 6 61 3 5 4" xfId="48014"/>
    <cellStyle name="Normal 6 61 3 6" xfId="48015"/>
    <cellStyle name="Normal 6 61 3 7" xfId="48016"/>
    <cellStyle name="Normal 6 61 3 8" xfId="48017"/>
    <cellStyle name="Normal 6 61 3 9" xfId="48018"/>
    <cellStyle name="Normal 6 61 4" xfId="48019"/>
    <cellStyle name="Normal 6 61 4 2" xfId="48020"/>
    <cellStyle name="Normal 6 61 4 2 2" xfId="48021"/>
    <cellStyle name="Normal 6 61 4 2 2 2" xfId="48022"/>
    <cellStyle name="Normal 6 61 4 2 2 2 2" xfId="48023"/>
    <cellStyle name="Normal 6 61 4 2 2 2 2 2" xfId="48024"/>
    <cellStyle name="Normal 6 61 4 2 2 2 2 3" xfId="48025"/>
    <cellStyle name="Normal 6 61 4 2 2 2 2 4" xfId="48026"/>
    <cellStyle name="Normal 6 61 4 2 2 2 3" xfId="48027"/>
    <cellStyle name="Normal 6 61 4 2 2 2 4" xfId="48028"/>
    <cellStyle name="Normal 6 61 4 2 2 2 5" xfId="48029"/>
    <cellStyle name="Normal 6 61 4 2 2 3" xfId="48030"/>
    <cellStyle name="Normal 6 61 4 2 2 3 2" xfId="48031"/>
    <cellStyle name="Normal 6 61 4 2 2 3 3" xfId="48032"/>
    <cellStyle name="Normal 6 61 4 2 2 3 4" xfId="48033"/>
    <cellStyle name="Normal 6 61 4 2 2 4" xfId="48034"/>
    <cellStyle name="Normal 6 61 4 2 2 5" xfId="48035"/>
    <cellStyle name="Normal 6 61 4 2 2 6" xfId="48036"/>
    <cellStyle name="Normal 6 61 4 2 3" xfId="48037"/>
    <cellStyle name="Normal 6 61 4 2 3 2" xfId="48038"/>
    <cellStyle name="Normal 6 61 4 2 3 2 2" xfId="48039"/>
    <cellStyle name="Normal 6 61 4 2 3 2 3" xfId="48040"/>
    <cellStyle name="Normal 6 61 4 2 3 2 4" xfId="48041"/>
    <cellStyle name="Normal 6 61 4 2 3 3" xfId="48042"/>
    <cellStyle name="Normal 6 61 4 2 3 4" xfId="48043"/>
    <cellStyle name="Normal 6 61 4 2 3 5" xfId="48044"/>
    <cellStyle name="Normal 6 61 4 2 3 6" xfId="48045"/>
    <cellStyle name="Normal 6 61 4 2 4" xfId="48046"/>
    <cellStyle name="Normal 6 61 4 2 4 2" xfId="48047"/>
    <cellStyle name="Normal 6 61 4 2 4 3" xfId="48048"/>
    <cellStyle name="Normal 6 61 4 2 4 4" xfId="48049"/>
    <cellStyle name="Normal 6 61 4 2 5" xfId="48050"/>
    <cellStyle name="Normal 6 61 4 2 6" xfId="48051"/>
    <cellStyle name="Normal 6 61 4 2 7" xfId="48052"/>
    <cellStyle name="Normal 6 61 4 2 8" xfId="48053"/>
    <cellStyle name="Normal 6 61 4 3" xfId="48054"/>
    <cellStyle name="Normal 6 61 4 3 2" xfId="48055"/>
    <cellStyle name="Normal 6 61 4 3 2 2" xfId="48056"/>
    <cellStyle name="Normal 6 61 4 3 2 2 2" xfId="48057"/>
    <cellStyle name="Normal 6 61 4 3 2 2 3" xfId="48058"/>
    <cellStyle name="Normal 6 61 4 3 2 2 4" xfId="48059"/>
    <cellStyle name="Normal 6 61 4 3 2 3" xfId="48060"/>
    <cellStyle name="Normal 6 61 4 3 2 4" xfId="48061"/>
    <cellStyle name="Normal 6 61 4 3 2 5" xfId="48062"/>
    <cellStyle name="Normal 6 61 4 3 3" xfId="48063"/>
    <cellStyle name="Normal 6 61 4 3 3 2" xfId="48064"/>
    <cellStyle name="Normal 6 61 4 3 3 3" xfId="48065"/>
    <cellStyle name="Normal 6 61 4 3 3 4" xfId="48066"/>
    <cellStyle name="Normal 6 61 4 3 4" xfId="48067"/>
    <cellStyle name="Normal 6 61 4 3 5" xfId="48068"/>
    <cellStyle name="Normal 6 61 4 3 6" xfId="48069"/>
    <cellStyle name="Normal 6 61 4 4" xfId="48070"/>
    <cellStyle name="Normal 6 61 4 4 2" xfId="48071"/>
    <cellStyle name="Normal 6 61 4 4 2 2" xfId="48072"/>
    <cellStyle name="Normal 6 61 4 4 2 3" xfId="48073"/>
    <cellStyle name="Normal 6 61 4 4 2 4" xfId="48074"/>
    <cellStyle name="Normal 6 61 4 4 3" xfId="48075"/>
    <cellStyle name="Normal 6 61 4 4 4" xfId="48076"/>
    <cellStyle name="Normal 6 61 4 4 5" xfId="48077"/>
    <cellStyle name="Normal 6 61 4 4 6" xfId="48078"/>
    <cellStyle name="Normal 6 61 4 5" xfId="48079"/>
    <cellStyle name="Normal 6 61 4 5 2" xfId="48080"/>
    <cellStyle name="Normal 6 61 4 5 3" xfId="48081"/>
    <cellStyle name="Normal 6 61 4 5 4" xfId="48082"/>
    <cellStyle name="Normal 6 61 4 6" xfId="48083"/>
    <cellStyle name="Normal 6 61 4 7" xfId="48084"/>
    <cellStyle name="Normal 6 61 4 8" xfId="48085"/>
    <cellStyle name="Normal 6 61 4 9" xfId="48086"/>
    <cellStyle name="Normal 6 61 5" xfId="48087"/>
    <cellStyle name="Normal 6 61 5 2" xfId="48088"/>
    <cellStyle name="Normal 6 61 5 2 2" xfId="48089"/>
    <cellStyle name="Normal 6 61 5 2 2 2" xfId="48090"/>
    <cellStyle name="Normal 6 61 5 2 2 2 2" xfId="48091"/>
    <cellStyle name="Normal 6 61 5 2 2 2 3" xfId="48092"/>
    <cellStyle name="Normal 6 61 5 2 2 2 4" xfId="48093"/>
    <cellStyle name="Normal 6 61 5 2 2 3" xfId="48094"/>
    <cellStyle name="Normal 6 61 5 2 2 4" xfId="48095"/>
    <cellStyle name="Normal 6 61 5 2 2 5" xfId="48096"/>
    <cellStyle name="Normal 6 61 5 2 3" xfId="48097"/>
    <cellStyle name="Normal 6 61 5 2 3 2" xfId="48098"/>
    <cellStyle name="Normal 6 61 5 2 3 3" xfId="48099"/>
    <cellStyle name="Normal 6 61 5 2 3 4" xfId="48100"/>
    <cellStyle name="Normal 6 61 5 2 4" xfId="48101"/>
    <cellStyle name="Normal 6 61 5 2 5" xfId="48102"/>
    <cellStyle name="Normal 6 61 5 2 6" xfId="48103"/>
    <cellStyle name="Normal 6 61 5 3" xfId="48104"/>
    <cellStyle name="Normal 6 61 5 3 2" xfId="48105"/>
    <cellStyle name="Normal 6 61 5 3 2 2" xfId="48106"/>
    <cellStyle name="Normal 6 61 5 3 2 3" xfId="48107"/>
    <cellStyle name="Normal 6 61 5 3 2 4" xfId="48108"/>
    <cellStyle name="Normal 6 61 5 3 3" xfId="48109"/>
    <cellStyle name="Normal 6 61 5 3 4" xfId="48110"/>
    <cellStyle name="Normal 6 61 5 3 5" xfId="48111"/>
    <cellStyle name="Normal 6 61 5 3 6" xfId="48112"/>
    <cellStyle name="Normal 6 61 5 4" xfId="48113"/>
    <cellStyle name="Normal 6 61 5 4 2" xfId="48114"/>
    <cellStyle name="Normal 6 61 5 4 3" xfId="48115"/>
    <cellStyle name="Normal 6 61 5 4 4" xfId="48116"/>
    <cellStyle name="Normal 6 61 5 5" xfId="48117"/>
    <cellStyle name="Normal 6 61 5 6" xfId="48118"/>
    <cellStyle name="Normal 6 61 5 7" xfId="48119"/>
    <cellStyle name="Normal 6 61 5 8" xfId="48120"/>
    <cellStyle name="Normal 6 61 6" xfId="48121"/>
    <cellStyle name="Normal 6 61 6 2" xfId="48122"/>
    <cellStyle name="Normal 6 61 6 2 2" xfId="48123"/>
    <cellStyle name="Normal 6 61 6 2 2 2" xfId="48124"/>
    <cellStyle name="Normal 6 61 6 2 2 3" xfId="48125"/>
    <cellStyle name="Normal 6 61 6 2 2 4" xfId="48126"/>
    <cellStyle name="Normal 6 61 6 2 3" xfId="48127"/>
    <cellStyle name="Normal 6 61 6 2 4" xfId="48128"/>
    <cellStyle name="Normal 6 61 6 2 5" xfId="48129"/>
    <cellStyle name="Normal 6 61 6 3" xfId="48130"/>
    <cellStyle name="Normal 6 61 6 3 2" xfId="48131"/>
    <cellStyle name="Normal 6 61 6 3 3" xfId="48132"/>
    <cellStyle name="Normal 6 61 6 3 4" xfId="48133"/>
    <cellStyle name="Normal 6 61 6 4" xfId="48134"/>
    <cellStyle name="Normal 6 61 6 5" xfId="48135"/>
    <cellStyle name="Normal 6 61 6 6" xfId="48136"/>
    <cellStyle name="Normal 6 61 7" xfId="48137"/>
    <cellStyle name="Normal 6 61 7 2" xfId="48138"/>
    <cellStyle name="Normal 6 61 7 2 2" xfId="48139"/>
    <cellStyle name="Normal 6 61 7 2 3" xfId="48140"/>
    <cellStyle name="Normal 6 61 7 2 4" xfId="48141"/>
    <cellStyle name="Normal 6 61 7 3" xfId="48142"/>
    <cellStyle name="Normal 6 61 7 4" xfId="48143"/>
    <cellStyle name="Normal 6 61 7 5" xfId="48144"/>
    <cellStyle name="Normal 6 61 7 6" xfId="48145"/>
    <cellStyle name="Normal 6 61 8" xfId="48146"/>
    <cellStyle name="Normal 6 61 8 2" xfId="48147"/>
    <cellStyle name="Normal 6 61 8 3" xfId="48148"/>
    <cellStyle name="Normal 6 61 8 4" xfId="48149"/>
    <cellStyle name="Normal 6 61 9" xfId="48150"/>
    <cellStyle name="Normal 6 62" xfId="48151"/>
    <cellStyle name="Normal 6 62 10" xfId="48152"/>
    <cellStyle name="Normal 6 62 11" xfId="48153"/>
    <cellStyle name="Normal 6 62 12" xfId="48154"/>
    <cellStyle name="Normal 6 62 2" xfId="48155"/>
    <cellStyle name="Normal 6 62 2 10" xfId="48156"/>
    <cellStyle name="Normal 6 62 2 2" xfId="48157"/>
    <cellStyle name="Normal 6 62 2 2 2" xfId="48158"/>
    <cellStyle name="Normal 6 62 2 2 2 2" xfId="48159"/>
    <cellStyle name="Normal 6 62 2 2 2 2 2" xfId="48160"/>
    <cellStyle name="Normal 6 62 2 2 2 2 2 2" xfId="48161"/>
    <cellStyle name="Normal 6 62 2 2 2 2 2 2 2" xfId="48162"/>
    <cellStyle name="Normal 6 62 2 2 2 2 2 2 3" xfId="48163"/>
    <cellStyle name="Normal 6 62 2 2 2 2 2 2 4" xfId="48164"/>
    <cellStyle name="Normal 6 62 2 2 2 2 2 3" xfId="48165"/>
    <cellStyle name="Normal 6 62 2 2 2 2 2 4" xfId="48166"/>
    <cellStyle name="Normal 6 62 2 2 2 2 2 5" xfId="48167"/>
    <cellStyle name="Normal 6 62 2 2 2 2 3" xfId="48168"/>
    <cellStyle name="Normal 6 62 2 2 2 2 3 2" xfId="48169"/>
    <cellStyle name="Normal 6 62 2 2 2 2 3 3" xfId="48170"/>
    <cellStyle name="Normal 6 62 2 2 2 2 3 4" xfId="48171"/>
    <cellStyle name="Normal 6 62 2 2 2 2 4" xfId="48172"/>
    <cellStyle name="Normal 6 62 2 2 2 2 5" xfId="48173"/>
    <cellStyle name="Normal 6 62 2 2 2 2 6" xfId="48174"/>
    <cellStyle name="Normal 6 62 2 2 2 3" xfId="48175"/>
    <cellStyle name="Normal 6 62 2 2 2 3 2" xfId="48176"/>
    <cellStyle name="Normal 6 62 2 2 2 3 2 2" xfId="48177"/>
    <cellStyle name="Normal 6 62 2 2 2 3 2 3" xfId="48178"/>
    <cellStyle name="Normal 6 62 2 2 2 3 2 4" xfId="48179"/>
    <cellStyle name="Normal 6 62 2 2 2 3 3" xfId="48180"/>
    <cellStyle name="Normal 6 62 2 2 2 3 4" xfId="48181"/>
    <cellStyle name="Normal 6 62 2 2 2 3 5" xfId="48182"/>
    <cellStyle name="Normal 6 62 2 2 2 3 6" xfId="48183"/>
    <cellStyle name="Normal 6 62 2 2 2 4" xfId="48184"/>
    <cellStyle name="Normal 6 62 2 2 2 4 2" xfId="48185"/>
    <cellStyle name="Normal 6 62 2 2 2 4 3" xfId="48186"/>
    <cellStyle name="Normal 6 62 2 2 2 4 4" xfId="48187"/>
    <cellStyle name="Normal 6 62 2 2 2 5" xfId="48188"/>
    <cellStyle name="Normal 6 62 2 2 2 6" xfId="48189"/>
    <cellStyle name="Normal 6 62 2 2 2 7" xfId="48190"/>
    <cellStyle name="Normal 6 62 2 2 2 8" xfId="48191"/>
    <cellStyle name="Normal 6 62 2 2 3" xfId="48192"/>
    <cellStyle name="Normal 6 62 2 2 3 2" xfId="48193"/>
    <cellStyle name="Normal 6 62 2 2 3 2 2" xfId="48194"/>
    <cellStyle name="Normal 6 62 2 2 3 2 2 2" xfId="48195"/>
    <cellStyle name="Normal 6 62 2 2 3 2 2 3" xfId="48196"/>
    <cellStyle name="Normal 6 62 2 2 3 2 2 4" xfId="48197"/>
    <cellStyle name="Normal 6 62 2 2 3 2 3" xfId="48198"/>
    <cellStyle name="Normal 6 62 2 2 3 2 4" xfId="48199"/>
    <cellStyle name="Normal 6 62 2 2 3 2 5" xfId="48200"/>
    <cellStyle name="Normal 6 62 2 2 3 3" xfId="48201"/>
    <cellStyle name="Normal 6 62 2 2 3 3 2" xfId="48202"/>
    <cellStyle name="Normal 6 62 2 2 3 3 3" xfId="48203"/>
    <cellStyle name="Normal 6 62 2 2 3 3 4" xfId="48204"/>
    <cellStyle name="Normal 6 62 2 2 3 4" xfId="48205"/>
    <cellStyle name="Normal 6 62 2 2 3 5" xfId="48206"/>
    <cellStyle name="Normal 6 62 2 2 3 6" xfId="48207"/>
    <cellStyle name="Normal 6 62 2 2 4" xfId="48208"/>
    <cellStyle name="Normal 6 62 2 2 4 2" xfId="48209"/>
    <cellStyle name="Normal 6 62 2 2 4 2 2" xfId="48210"/>
    <cellStyle name="Normal 6 62 2 2 4 2 3" xfId="48211"/>
    <cellStyle name="Normal 6 62 2 2 4 2 4" xfId="48212"/>
    <cellStyle name="Normal 6 62 2 2 4 3" xfId="48213"/>
    <cellStyle name="Normal 6 62 2 2 4 4" xfId="48214"/>
    <cellStyle name="Normal 6 62 2 2 4 5" xfId="48215"/>
    <cellStyle name="Normal 6 62 2 2 4 6" xfId="48216"/>
    <cellStyle name="Normal 6 62 2 2 5" xfId="48217"/>
    <cellStyle name="Normal 6 62 2 2 5 2" xfId="48218"/>
    <cellStyle name="Normal 6 62 2 2 5 3" xfId="48219"/>
    <cellStyle name="Normal 6 62 2 2 5 4" xfId="48220"/>
    <cellStyle name="Normal 6 62 2 2 6" xfId="48221"/>
    <cellStyle name="Normal 6 62 2 2 7" xfId="48222"/>
    <cellStyle name="Normal 6 62 2 2 8" xfId="48223"/>
    <cellStyle name="Normal 6 62 2 2 9" xfId="48224"/>
    <cellStyle name="Normal 6 62 2 3" xfId="48225"/>
    <cellStyle name="Normal 6 62 2 3 2" xfId="48226"/>
    <cellStyle name="Normal 6 62 2 3 2 2" xfId="48227"/>
    <cellStyle name="Normal 6 62 2 3 2 2 2" xfId="48228"/>
    <cellStyle name="Normal 6 62 2 3 2 2 2 2" xfId="48229"/>
    <cellStyle name="Normal 6 62 2 3 2 2 2 3" xfId="48230"/>
    <cellStyle name="Normal 6 62 2 3 2 2 2 4" xfId="48231"/>
    <cellStyle name="Normal 6 62 2 3 2 2 3" xfId="48232"/>
    <cellStyle name="Normal 6 62 2 3 2 2 4" xfId="48233"/>
    <cellStyle name="Normal 6 62 2 3 2 2 5" xfId="48234"/>
    <cellStyle name="Normal 6 62 2 3 2 3" xfId="48235"/>
    <cellStyle name="Normal 6 62 2 3 2 3 2" xfId="48236"/>
    <cellStyle name="Normal 6 62 2 3 2 3 3" xfId="48237"/>
    <cellStyle name="Normal 6 62 2 3 2 3 4" xfId="48238"/>
    <cellStyle name="Normal 6 62 2 3 2 4" xfId="48239"/>
    <cellStyle name="Normal 6 62 2 3 2 5" xfId="48240"/>
    <cellStyle name="Normal 6 62 2 3 2 6" xfId="48241"/>
    <cellStyle name="Normal 6 62 2 3 3" xfId="48242"/>
    <cellStyle name="Normal 6 62 2 3 3 2" xfId="48243"/>
    <cellStyle name="Normal 6 62 2 3 3 2 2" xfId="48244"/>
    <cellStyle name="Normal 6 62 2 3 3 2 3" xfId="48245"/>
    <cellStyle name="Normal 6 62 2 3 3 2 4" xfId="48246"/>
    <cellStyle name="Normal 6 62 2 3 3 3" xfId="48247"/>
    <cellStyle name="Normal 6 62 2 3 3 4" xfId="48248"/>
    <cellStyle name="Normal 6 62 2 3 3 5" xfId="48249"/>
    <cellStyle name="Normal 6 62 2 3 3 6" xfId="48250"/>
    <cellStyle name="Normal 6 62 2 3 4" xfId="48251"/>
    <cellStyle name="Normal 6 62 2 3 4 2" xfId="48252"/>
    <cellStyle name="Normal 6 62 2 3 4 3" xfId="48253"/>
    <cellStyle name="Normal 6 62 2 3 4 4" xfId="48254"/>
    <cellStyle name="Normal 6 62 2 3 5" xfId="48255"/>
    <cellStyle name="Normal 6 62 2 3 6" xfId="48256"/>
    <cellStyle name="Normal 6 62 2 3 7" xfId="48257"/>
    <cellStyle name="Normal 6 62 2 3 8" xfId="48258"/>
    <cellStyle name="Normal 6 62 2 4" xfId="48259"/>
    <cellStyle name="Normal 6 62 2 4 2" xfId="48260"/>
    <cellStyle name="Normal 6 62 2 4 2 2" xfId="48261"/>
    <cellStyle name="Normal 6 62 2 4 2 2 2" xfId="48262"/>
    <cellStyle name="Normal 6 62 2 4 2 2 3" xfId="48263"/>
    <cellStyle name="Normal 6 62 2 4 2 2 4" xfId="48264"/>
    <cellStyle name="Normal 6 62 2 4 2 3" xfId="48265"/>
    <cellStyle name="Normal 6 62 2 4 2 4" xfId="48266"/>
    <cellStyle name="Normal 6 62 2 4 2 5" xfId="48267"/>
    <cellStyle name="Normal 6 62 2 4 3" xfId="48268"/>
    <cellStyle name="Normal 6 62 2 4 3 2" xfId="48269"/>
    <cellStyle name="Normal 6 62 2 4 3 3" xfId="48270"/>
    <cellStyle name="Normal 6 62 2 4 3 4" xfId="48271"/>
    <cellStyle name="Normal 6 62 2 4 4" xfId="48272"/>
    <cellStyle name="Normal 6 62 2 4 5" xfId="48273"/>
    <cellStyle name="Normal 6 62 2 4 6" xfId="48274"/>
    <cellStyle name="Normal 6 62 2 5" xfId="48275"/>
    <cellStyle name="Normal 6 62 2 5 2" xfId="48276"/>
    <cellStyle name="Normal 6 62 2 5 2 2" xfId="48277"/>
    <cellStyle name="Normal 6 62 2 5 2 3" xfId="48278"/>
    <cellStyle name="Normal 6 62 2 5 2 4" xfId="48279"/>
    <cellStyle name="Normal 6 62 2 5 3" xfId="48280"/>
    <cellStyle name="Normal 6 62 2 5 4" xfId="48281"/>
    <cellStyle name="Normal 6 62 2 5 5" xfId="48282"/>
    <cellStyle name="Normal 6 62 2 5 6" xfId="48283"/>
    <cellStyle name="Normal 6 62 2 6" xfId="48284"/>
    <cellStyle name="Normal 6 62 2 6 2" xfId="48285"/>
    <cellStyle name="Normal 6 62 2 6 3" xfId="48286"/>
    <cellStyle name="Normal 6 62 2 6 4" xfId="48287"/>
    <cellStyle name="Normal 6 62 2 7" xfId="48288"/>
    <cellStyle name="Normal 6 62 2 8" xfId="48289"/>
    <cellStyle name="Normal 6 62 2 9" xfId="48290"/>
    <cellStyle name="Normal 6 62 3" xfId="48291"/>
    <cellStyle name="Normal 6 62 3 2" xfId="48292"/>
    <cellStyle name="Normal 6 62 3 2 2" xfId="48293"/>
    <cellStyle name="Normal 6 62 3 2 2 2" xfId="48294"/>
    <cellStyle name="Normal 6 62 3 2 2 2 2" xfId="48295"/>
    <cellStyle name="Normal 6 62 3 2 2 2 2 2" xfId="48296"/>
    <cellStyle name="Normal 6 62 3 2 2 2 2 3" xfId="48297"/>
    <cellStyle name="Normal 6 62 3 2 2 2 2 4" xfId="48298"/>
    <cellStyle name="Normal 6 62 3 2 2 2 3" xfId="48299"/>
    <cellStyle name="Normal 6 62 3 2 2 2 4" xfId="48300"/>
    <cellStyle name="Normal 6 62 3 2 2 2 5" xfId="48301"/>
    <cellStyle name="Normal 6 62 3 2 2 3" xfId="48302"/>
    <cellStyle name="Normal 6 62 3 2 2 3 2" xfId="48303"/>
    <cellStyle name="Normal 6 62 3 2 2 3 3" xfId="48304"/>
    <cellStyle name="Normal 6 62 3 2 2 3 4" xfId="48305"/>
    <cellStyle name="Normal 6 62 3 2 2 4" xfId="48306"/>
    <cellStyle name="Normal 6 62 3 2 2 5" xfId="48307"/>
    <cellStyle name="Normal 6 62 3 2 2 6" xfId="48308"/>
    <cellStyle name="Normal 6 62 3 2 3" xfId="48309"/>
    <cellStyle name="Normal 6 62 3 2 3 2" xfId="48310"/>
    <cellStyle name="Normal 6 62 3 2 3 2 2" xfId="48311"/>
    <cellStyle name="Normal 6 62 3 2 3 2 3" xfId="48312"/>
    <cellStyle name="Normal 6 62 3 2 3 2 4" xfId="48313"/>
    <cellStyle name="Normal 6 62 3 2 3 3" xfId="48314"/>
    <cellStyle name="Normal 6 62 3 2 3 4" xfId="48315"/>
    <cellStyle name="Normal 6 62 3 2 3 5" xfId="48316"/>
    <cellStyle name="Normal 6 62 3 2 3 6" xfId="48317"/>
    <cellStyle name="Normal 6 62 3 2 4" xfId="48318"/>
    <cellStyle name="Normal 6 62 3 2 4 2" xfId="48319"/>
    <cellStyle name="Normal 6 62 3 2 4 3" xfId="48320"/>
    <cellStyle name="Normal 6 62 3 2 4 4" xfId="48321"/>
    <cellStyle name="Normal 6 62 3 2 5" xfId="48322"/>
    <cellStyle name="Normal 6 62 3 2 6" xfId="48323"/>
    <cellStyle name="Normal 6 62 3 2 7" xfId="48324"/>
    <cellStyle name="Normal 6 62 3 2 8" xfId="48325"/>
    <cellStyle name="Normal 6 62 3 3" xfId="48326"/>
    <cellStyle name="Normal 6 62 3 3 2" xfId="48327"/>
    <cellStyle name="Normal 6 62 3 3 2 2" xfId="48328"/>
    <cellStyle name="Normal 6 62 3 3 2 2 2" xfId="48329"/>
    <cellStyle name="Normal 6 62 3 3 2 2 3" xfId="48330"/>
    <cellStyle name="Normal 6 62 3 3 2 2 4" xfId="48331"/>
    <cellStyle name="Normal 6 62 3 3 2 3" xfId="48332"/>
    <cellStyle name="Normal 6 62 3 3 2 4" xfId="48333"/>
    <cellStyle name="Normal 6 62 3 3 2 5" xfId="48334"/>
    <cellStyle name="Normal 6 62 3 3 3" xfId="48335"/>
    <cellStyle name="Normal 6 62 3 3 3 2" xfId="48336"/>
    <cellStyle name="Normal 6 62 3 3 3 3" xfId="48337"/>
    <cellStyle name="Normal 6 62 3 3 3 4" xfId="48338"/>
    <cellStyle name="Normal 6 62 3 3 4" xfId="48339"/>
    <cellStyle name="Normal 6 62 3 3 5" xfId="48340"/>
    <cellStyle name="Normal 6 62 3 3 6" xfId="48341"/>
    <cellStyle name="Normal 6 62 3 4" xfId="48342"/>
    <cellStyle name="Normal 6 62 3 4 2" xfId="48343"/>
    <cellStyle name="Normal 6 62 3 4 2 2" xfId="48344"/>
    <cellStyle name="Normal 6 62 3 4 2 3" xfId="48345"/>
    <cellStyle name="Normal 6 62 3 4 2 4" xfId="48346"/>
    <cellStyle name="Normal 6 62 3 4 3" xfId="48347"/>
    <cellStyle name="Normal 6 62 3 4 4" xfId="48348"/>
    <cellStyle name="Normal 6 62 3 4 5" xfId="48349"/>
    <cellStyle name="Normal 6 62 3 4 6" xfId="48350"/>
    <cellStyle name="Normal 6 62 3 5" xfId="48351"/>
    <cellStyle name="Normal 6 62 3 5 2" xfId="48352"/>
    <cellStyle name="Normal 6 62 3 5 3" xfId="48353"/>
    <cellStyle name="Normal 6 62 3 5 4" xfId="48354"/>
    <cellStyle name="Normal 6 62 3 6" xfId="48355"/>
    <cellStyle name="Normal 6 62 3 7" xfId="48356"/>
    <cellStyle name="Normal 6 62 3 8" xfId="48357"/>
    <cellStyle name="Normal 6 62 3 9" xfId="48358"/>
    <cellStyle name="Normal 6 62 4" xfId="48359"/>
    <cellStyle name="Normal 6 62 4 2" xfId="48360"/>
    <cellStyle name="Normal 6 62 4 2 2" xfId="48361"/>
    <cellStyle name="Normal 6 62 4 2 2 2" xfId="48362"/>
    <cellStyle name="Normal 6 62 4 2 2 2 2" xfId="48363"/>
    <cellStyle name="Normal 6 62 4 2 2 2 2 2" xfId="48364"/>
    <cellStyle name="Normal 6 62 4 2 2 2 2 3" xfId="48365"/>
    <cellStyle name="Normal 6 62 4 2 2 2 2 4" xfId="48366"/>
    <cellStyle name="Normal 6 62 4 2 2 2 3" xfId="48367"/>
    <cellStyle name="Normal 6 62 4 2 2 2 4" xfId="48368"/>
    <cellStyle name="Normal 6 62 4 2 2 2 5" xfId="48369"/>
    <cellStyle name="Normal 6 62 4 2 2 3" xfId="48370"/>
    <cellStyle name="Normal 6 62 4 2 2 3 2" xfId="48371"/>
    <cellStyle name="Normal 6 62 4 2 2 3 3" xfId="48372"/>
    <cellStyle name="Normal 6 62 4 2 2 3 4" xfId="48373"/>
    <cellStyle name="Normal 6 62 4 2 2 4" xfId="48374"/>
    <cellStyle name="Normal 6 62 4 2 2 5" xfId="48375"/>
    <cellStyle name="Normal 6 62 4 2 2 6" xfId="48376"/>
    <cellStyle name="Normal 6 62 4 2 3" xfId="48377"/>
    <cellStyle name="Normal 6 62 4 2 3 2" xfId="48378"/>
    <cellStyle name="Normal 6 62 4 2 3 2 2" xfId="48379"/>
    <cellStyle name="Normal 6 62 4 2 3 2 3" xfId="48380"/>
    <cellStyle name="Normal 6 62 4 2 3 2 4" xfId="48381"/>
    <cellStyle name="Normal 6 62 4 2 3 3" xfId="48382"/>
    <cellStyle name="Normal 6 62 4 2 3 4" xfId="48383"/>
    <cellStyle name="Normal 6 62 4 2 3 5" xfId="48384"/>
    <cellStyle name="Normal 6 62 4 2 3 6" xfId="48385"/>
    <cellStyle name="Normal 6 62 4 2 4" xfId="48386"/>
    <cellStyle name="Normal 6 62 4 2 4 2" xfId="48387"/>
    <cellStyle name="Normal 6 62 4 2 4 3" xfId="48388"/>
    <cellStyle name="Normal 6 62 4 2 4 4" xfId="48389"/>
    <cellStyle name="Normal 6 62 4 2 5" xfId="48390"/>
    <cellStyle name="Normal 6 62 4 2 6" xfId="48391"/>
    <cellStyle name="Normal 6 62 4 2 7" xfId="48392"/>
    <cellStyle name="Normal 6 62 4 2 8" xfId="48393"/>
    <cellStyle name="Normal 6 62 4 3" xfId="48394"/>
    <cellStyle name="Normal 6 62 4 3 2" xfId="48395"/>
    <cellStyle name="Normal 6 62 4 3 2 2" xfId="48396"/>
    <cellStyle name="Normal 6 62 4 3 2 2 2" xfId="48397"/>
    <cellStyle name="Normal 6 62 4 3 2 2 3" xfId="48398"/>
    <cellStyle name="Normal 6 62 4 3 2 2 4" xfId="48399"/>
    <cellStyle name="Normal 6 62 4 3 2 3" xfId="48400"/>
    <cellStyle name="Normal 6 62 4 3 2 4" xfId="48401"/>
    <cellStyle name="Normal 6 62 4 3 2 5" xfId="48402"/>
    <cellStyle name="Normal 6 62 4 3 3" xfId="48403"/>
    <cellStyle name="Normal 6 62 4 3 3 2" xfId="48404"/>
    <cellStyle name="Normal 6 62 4 3 3 3" xfId="48405"/>
    <cellStyle name="Normal 6 62 4 3 3 4" xfId="48406"/>
    <cellStyle name="Normal 6 62 4 3 4" xfId="48407"/>
    <cellStyle name="Normal 6 62 4 3 5" xfId="48408"/>
    <cellStyle name="Normal 6 62 4 3 6" xfId="48409"/>
    <cellStyle name="Normal 6 62 4 4" xfId="48410"/>
    <cellStyle name="Normal 6 62 4 4 2" xfId="48411"/>
    <cellStyle name="Normal 6 62 4 4 2 2" xfId="48412"/>
    <cellStyle name="Normal 6 62 4 4 2 3" xfId="48413"/>
    <cellStyle name="Normal 6 62 4 4 2 4" xfId="48414"/>
    <cellStyle name="Normal 6 62 4 4 3" xfId="48415"/>
    <cellStyle name="Normal 6 62 4 4 4" xfId="48416"/>
    <cellStyle name="Normal 6 62 4 4 5" xfId="48417"/>
    <cellStyle name="Normal 6 62 4 4 6" xfId="48418"/>
    <cellStyle name="Normal 6 62 4 5" xfId="48419"/>
    <cellStyle name="Normal 6 62 4 5 2" xfId="48420"/>
    <cellStyle name="Normal 6 62 4 5 3" xfId="48421"/>
    <cellStyle name="Normal 6 62 4 5 4" xfId="48422"/>
    <cellStyle name="Normal 6 62 4 6" xfId="48423"/>
    <cellStyle name="Normal 6 62 4 7" xfId="48424"/>
    <cellStyle name="Normal 6 62 4 8" xfId="48425"/>
    <cellStyle name="Normal 6 62 4 9" xfId="48426"/>
    <cellStyle name="Normal 6 62 5" xfId="48427"/>
    <cellStyle name="Normal 6 62 5 2" xfId="48428"/>
    <cellStyle name="Normal 6 62 5 2 2" xfId="48429"/>
    <cellStyle name="Normal 6 62 5 2 2 2" xfId="48430"/>
    <cellStyle name="Normal 6 62 5 2 2 2 2" xfId="48431"/>
    <cellStyle name="Normal 6 62 5 2 2 2 3" xfId="48432"/>
    <cellStyle name="Normal 6 62 5 2 2 2 4" xfId="48433"/>
    <cellStyle name="Normal 6 62 5 2 2 3" xfId="48434"/>
    <cellStyle name="Normal 6 62 5 2 2 4" xfId="48435"/>
    <cellStyle name="Normal 6 62 5 2 2 5" xfId="48436"/>
    <cellStyle name="Normal 6 62 5 2 3" xfId="48437"/>
    <cellStyle name="Normal 6 62 5 2 3 2" xfId="48438"/>
    <cellStyle name="Normal 6 62 5 2 3 3" xfId="48439"/>
    <cellStyle name="Normal 6 62 5 2 3 4" xfId="48440"/>
    <cellStyle name="Normal 6 62 5 2 4" xfId="48441"/>
    <cellStyle name="Normal 6 62 5 2 5" xfId="48442"/>
    <cellStyle name="Normal 6 62 5 2 6" xfId="48443"/>
    <cellStyle name="Normal 6 62 5 3" xfId="48444"/>
    <cellStyle name="Normal 6 62 5 3 2" xfId="48445"/>
    <cellStyle name="Normal 6 62 5 3 2 2" xfId="48446"/>
    <cellStyle name="Normal 6 62 5 3 2 3" xfId="48447"/>
    <cellStyle name="Normal 6 62 5 3 2 4" xfId="48448"/>
    <cellStyle name="Normal 6 62 5 3 3" xfId="48449"/>
    <cellStyle name="Normal 6 62 5 3 4" xfId="48450"/>
    <cellStyle name="Normal 6 62 5 3 5" xfId="48451"/>
    <cellStyle name="Normal 6 62 5 3 6" xfId="48452"/>
    <cellStyle name="Normal 6 62 5 4" xfId="48453"/>
    <cellStyle name="Normal 6 62 5 4 2" xfId="48454"/>
    <cellStyle name="Normal 6 62 5 4 3" xfId="48455"/>
    <cellStyle name="Normal 6 62 5 4 4" xfId="48456"/>
    <cellStyle name="Normal 6 62 5 5" xfId="48457"/>
    <cellStyle name="Normal 6 62 5 6" xfId="48458"/>
    <cellStyle name="Normal 6 62 5 7" xfId="48459"/>
    <cellStyle name="Normal 6 62 5 8" xfId="48460"/>
    <cellStyle name="Normal 6 62 6" xfId="48461"/>
    <cellStyle name="Normal 6 62 6 2" xfId="48462"/>
    <cellStyle name="Normal 6 62 6 2 2" xfId="48463"/>
    <cellStyle name="Normal 6 62 6 2 2 2" xfId="48464"/>
    <cellStyle name="Normal 6 62 6 2 2 3" xfId="48465"/>
    <cellStyle name="Normal 6 62 6 2 2 4" xfId="48466"/>
    <cellStyle name="Normal 6 62 6 2 3" xfId="48467"/>
    <cellStyle name="Normal 6 62 6 2 4" xfId="48468"/>
    <cellStyle name="Normal 6 62 6 2 5" xfId="48469"/>
    <cellStyle name="Normal 6 62 6 3" xfId="48470"/>
    <cellStyle name="Normal 6 62 6 3 2" xfId="48471"/>
    <cellStyle name="Normal 6 62 6 3 3" xfId="48472"/>
    <cellStyle name="Normal 6 62 6 3 4" xfId="48473"/>
    <cellStyle name="Normal 6 62 6 4" xfId="48474"/>
    <cellStyle name="Normal 6 62 6 5" xfId="48475"/>
    <cellStyle name="Normal 6 62 6 6" xfId="48476"/>
    <cellStyle name="Normal 6 62 7" xfId="48477"/>
    <cellStyle name="Normal 6 62 7 2" xfId="48478"/>
    <cellStyle name="Normal 6 62 7 2 2" xfId="48479"/>
    <cellStyle name="Normal 6 62 7 2 3" xfId="48480"/>
    <cellStyle name="Normal 6 62 7 2 4" xfId="48481"/>
    <cellStyle name="Normal 6 62 7 3" xfId="48482"/>
    <cellStyle name="Normal 6 62 7 4" xfId="48483"/>
    <cellStyle name="Normal 6 62 7 5" xfId="48484"/>
    <cellStyle name="Normal 6 62 7 6" xfId="48485"/>
    <cellStyle name="Normal 6 62 8" xfId="48486"/>
    <cellStyle name="Normal 6 62 8 2" xfId="48487"/>
    <cellStyle name="Normal 6 62 8 3" xfId="48488"/>
    <cellStyle name="Normal 6 62 8 4" xfId="48489"/>
    <cellStyle name="Normal 6 62 9" xfId="48490"/>
    <cellStyle name="Normal 6 63" xfId="48491"/>
    <cellStyle name="Normal 6 64" xfId="48492"/>
    <cellStyle name="Normal 6 64 2" xfId="48493"/>
    <cellStyle name="Normal 6 65" xfId="48494"/>
    <cellStyle name="Normal 6 65 10" xfId="48495"/>
    <cellStyle name="Normal 6 65 2" xfId="48496"/>
    <cellStyle name="Normal 6 65 2 2" xfId="48497"/>
    <cellStyle name="Normal 6 65 2 2 2" xfId="48498"/>
    <cellStyle name="Normal 6 65 2 2 2 2" xfId="48499"/>
    <cellStyle name="Normal 6 65 2 2 2 2 2" xfId="48500"/>
    <cellStyle name="Normal 6 65 2 2 2 2 2 2" xfId="48501"/>
    <cellStyle name="Normal 6 65 2 2 2 2 2 3" xfId="48502"/>
    <cellStyle name="Normal 6 65 2 2 2 2 2 4" xfId="48503"/>
    <cellStyle name="Normal 6 65 2 2 2 2 3" xfId="48504"/>
    <cellStyle name="Normal 6 65 2 2 2 2 4" xfId="48505"/>
    <cellStyle name="Normal 6 65 2 2 2 2 5" xfId="48506"/>
    <cellStyle name="Normal 6 65 2 2 2 3" xfId="48507"/>
    <cellStyle name="Normal 6 65 2 2 2 3 2" xfId="48508"/>
    <cellStyle name="Normal 6 65 2 2 2 3 3" xfId="48509"/>
    <cellStyle name="Normal 6 65 2 2 2 3 4" xfId="48510"/>
    <cellStyle name="Normal 6 65 2 2 2 4" xfId="48511"/>
    <cellStyle name="Normal 6 65 2 2 2 5" xfId="48512"/>
    <cellStyle name="Normal 6 65 2 2 2 6" xfId="48513"/>
    <cellStyle name="Normal 6 65 2 2 3" xfId="48514"/>
    <cellStyle name="Normal 6 65 2 2 3 2" xfId="48515"/>
    <cellStyle name="Normal 6 65 2 2 3 2 2" xfId="48516"/>
    <cellStyle name="Normal 6 65 2 2 3 2 3" xfId="48517"/>
    <cellStyle name="Normal 6 65 2 2 3 2 4" xfId="48518"/>
    <cellStyle name="Normal 6 65 2 2 3 3" xfId="48519"/>
    <cellStyle name="Normal 6 65 2 2 3 4" xfId="48520"/>
    <cellStyle name="Normal 6 65 2 2 3 5" xfId="48521"/>
    <cellStyle name="Normal 6 65 2 2 3 6" xfId="48522"/>
    <cellStyle name="Normal 6 65 2 2 4" xfId="48523"/>
    <cellStyle name="Normal 6 65 2 2 4 2" xfId="48524"/>
    <cellStyle name="Normal 6 65 2 2 4 3" xfId="48525"/>
    <cellStyle name="Normal 6 65 2 2 4 4" xfId="48526"/>
    <cellStyle name="Normal 6 65 2 2 5" xfId="48527"/>
    <cellStyle name="Normal 6 65 2 2 6" xfId="48528"/>
    <cellStyle name="Normal 6 65 2 2 7" xfId="48529"/>
    <cellStyle name="Normal 6 65 2 2 8" xfId="48530"/>
    <cellStyle name="Normal 6 65 2 3" xfId="48531"/>
    <cellStyle name="Normal 6 65 2 3 2" xfId="48532"/>
    <cellStyle name="Normal 6 65 2 3 2 2" xfId="48533"/>
    <cellStyle name="Normal 6 65 2 3 2 2 2" xfId="48534"/>
    <cellStyle name="Normal 6 65 2 3 2 2 3" xfId="48535"/>
    <cellStyle name="Normal 6 65 2 3 2 2 4" xfId="48536"/>
    <cellStyle name="Normal 6 65 2 3 2 3" xfId="48537"/>
    <cellStyle name="Normal 6 65 2 3 2 4" xfId="48538"/>
    <cellStyle name="Normal 6 65 2 3 2 5" xfId="48539"/>
    <cellStyle name="Normal 6 65 2 3 3" xfId="48540"/>
    <cellStyle name="Normal 6 65 2 3 3 2" xfId="48541"/>
    <cellStyle name="Normal 6 65 2 3 3 3" xfId="48542"/>
    <cellStyle name="Normal 6 65 2 3 3 4" xfId="48543"/>
    <cellStyle name="Normal 6 65 2 3 4" xfId="48544"/>
    <cellStyle name="Normal 6 65 2 3 5" xfId="48545"/>
    <cellStyle name="Normal 6 65 2 3 6" xfId="48546"/>
    <cellStyle name="Normal 6 65 2 4" xfId="48547"/>
    <cellStyle name="Normal 6 65 2 4 2" xfId="48548"/>
    <cellStyle name="Normal 6 65 2 4 2 2" xfId="48549"/>
    <cellStyle name="Normal 6 65 2 4 2 3" xfId="48550"/>
    <cellStyle name="Normal 6 65 2 4 2 4" xfId="48551"/>
    <cellStyle name="Normal 6 65 2 4 3" xfId="48552"/>
    <cellStyle name="Normal 6 65 2 4 4" xfId="48553"/>
    <cellStyle name="Normal 6 65 2 4 5" xfId="48554"/>
    <cellStyle name="Normal 6 65 2 4 6" xfId="48555"/>
    <cellStyle name="Normal 6 65 2 5" xfId="48556"/>
    <cellStyle name="Normal 6 65 2 5 2" xfId="48557"/>
    <cellStyle name="Normal 6 65 2 5 3" xfId="48558"/>
    <cellStyle name="Normal 6 65 2 5 4" xfId="48559"/>
    <cellStyle name="Normal 6 65 2 6" xfId="48560"/>
    <cellStyle name="Normal 6 65 2 7" xfId="48561"/>
    <cellStyle name="Normal 6 65 2 8" xfId="48562"/>
    <cellStyle name="Normal 6 65 2 9" xfId="48563"/>
    <cellStyle name="Normal 6 65 3" xfId="48564"/>
    <cellStyle name="Normal 6 65 3 2" xfId="48565"/>
    <cellStyle name="Normal 6 65 3 2 2" xfId="48566"/>
    <cellStyle name="Normal 6 65 3 2 2 2" xfId="48567"/>
    <cellStyle name="Normal 6 65 3 2 2 2 2" xfId="48568"/>
    <cellStyle name="Normal 6 65 3 2 2 2 3" xfId="48569"/>
    <cellStyle name="Normal 6 65 3 2 2 2 4" xfId="48570"/>
    <cellStyle name="Normal 6 65 3 2 2 3" xfId="48571"/>
    <cellStyle name="Normal 6 65 3 2 2 4" xfId="48572"/>
    <cellStyle name="Normal 6 65 3 2 2 5" xfId="48573"/>
    <cellStyle name="Normal 6 65 3 2 3" xfId="48574"/>
    <cellStyle name="Normal 6 65 3 2 3 2" xfId="48575"/>
    <cellStyle name="Normal 6 65 3 2 3 3" xfId="48576"/>
    <cellStyle name="Normal 6 65 3 2 3 4" xfId="48577"/>
    <cellStyle name="Normal 6 65 3 2 4" xfId="48578"/>
    <cellStyle name="Normal 6 65 3 2 5" xfId="48579"/>
    <cellStyle name="Normal 6 65 3 2 6" xfId="48580"/>
    <cellStyle name="Normal 6 65 3 3" xfId="48581"/>
    <cellStyle name="Normal 6 65 3 3 2" xfId="48582"/>
    <cellStyle name="Normal 6 65 3 3 2 2" xfId="48583"/>
    <cellStyle name="Normal 6 65 3 3 2 3" xfId="48584"/>
    <cellStyle name="Normal 6 65 3 3 2 4" xfId="48585"/>
    <cellStyle name="Normal 6 65 3 3 3" xfId="48586"/>
    <cellStyle name="Normal 6 65 3 3 4" xfId="48587"/>
    <cellStyle name="Normal 6 65 3 3 5" xfId="48588"/>
    <cellStyle name="Normal 6 65 3 3 6" xfId="48589"/>
    <cellStyle name="Normal 6 65 3 4" xfId="48590"/>
    <cellStyle name="Normal 6 65 3 4 2" xfId="48591"/>
    <cellStyle name="Normal 6 65 3 4 3" xfId="48592"/>
    <cellStyle name="Normal 6 65 3 4 4" xfId="48593"/>
    <cellStyle name="Normal 6 65 3 5" xfId="48594"/>
    <cellStyle name="Normal 6 65 3 6" xfId="48595"/>
    <cellStyle name="Normal 6 65 3 7" xfId="48596"/>
    <cellStyle name="Normal 6 65 3 8" xfId="48597"/>
    <cellStyle name="Normal 6 65 4" xfId="48598"/>
    <cellStyle name="Normal 6 65 4 2" xfId="48599"/>
    <cellStyle name="Normal 6 65 4 2 2" xfId="48600"/>
    <cellStyle name="Normal 6 65 4 2 2 2" xfId="48601"/>
    <cellStyle name="Normal 6 65 4 2 2 3" xfId="48602"/>
    <cellStyle name="Normal 6 65 4 2 2 4" xfId="48603"/>
    <cellStyle name="Normal 6 65 4 2 3" xfId="48604"/>
    <cellStyle name="Normal 6 65 4 2 4" xfId="48605"/>
    <cellStyle name="Normal 6 65 4 2 5" xfId="48606"/>
    <cellStyle name="Normal 6 65 4 3" xfId="48607"/>
    <cellStyle name="Normal 6 65 4 3 2" xfId="48608"/>
    <cellStyle name="Normal 6 65 4 3 3" xfId="48609"/>
    <cellStyle name="Normal 6 65 4 3 4" xfId="48610"/>
    <cellStyle name="Normal 6 65 4 4" xfId="48611"/>
    <cellStyle name="Normal 6 65 4 5" xfId="48612"/>
    <cellStyle name="Normal 6 65 4 6" xfId="48613"/>
    <cellStyle name="Normal 6 65 5" xfId="48614"/>
    <cellStyle name="Normal 6 65 5 2" xfId="48615"/>
    <cellStyle name="Normal 6 65 5 2 2" xfId="48616"/>
    <cellStyle name="Normal 6 65 5 2 3" xfId="48617"/>
    <cellStyle name="Normal 6 65 5 2 4" xfId="48618"/>
    <cellStyle name="Normal 6 65 5 3" xfId="48619"/>
    <cellStyle name="Normal 6 65 5 4" xfId="48620"/>
    <cellStyle name="Normal 6 65 5 5" xfId="48621"/>
    <cellStyle name="Normal 6 65 5 6" xfId="48622"/>
    <cellStyle name="Normal 6 65 6" xfId="48623"/>
    <cellStyle name="Normal 6 65 6 2" xfId="48624"/>
    <cellStyle name="Normal 6 65 6 3" xfId="48625"/>
    <cellStyle name="Normal 6 65 6 4" xfId="48626"/>
    <cellStyle name="Normal 6 65 7" xfId="48627"/>
    <cellStyle name="Normal 6 65 8" xfId="48628"/>
    <cellStyle name="Normal 6 65 9" xfId="48629"/>
    <cellStyle name="Normal 6 66" xfId="48630"/>
    <cellStyle name="Normal 6 66 10" xfId="48631"/>
    <cellStyle name="Normal 6 66 2" xfId="48632"/>
    <cellStyle name="Normal 6 66 2 2" xfId="48633"/>
    <cellStyle name="Normal 6 66 2 2 2" xfId="48634"/>
    <cellStyle name="Normal 6 66 2 2 2 2" xfId="48635"/>
    <cellStyle name="Normal 6 66 2 2 2 2 2" xfId="48636"/>
    <cellStyle name="Normal 6 66 2 2 2 2 2 2" xfId="48637"/>
    <cellStyle name="Normal 6 66 2 2 2 2 2 3" xfId="48638"/>
    <cellStyle name="Normal 6 66 2 2 2 2 2 4" xfId="48639"/>
    <cellStyle name="Normal 6 66 2 2 2 2 3" xfId="48640"/>
    <cellStyle name="Normal 6 66 2 2 2 2 4" xfId="48641"/>
    <cellStyle name="Normal 6 66 2 2 2 2 5" xfId="48642"/>
    <cellStyle name="Normal 6 66 2 2 2 3" xfId="48643"/>
    <cellStyle name="Normal 6 66 2 2 2 3 2" xfId="48644"/>
    <cellStyle name="Normal 6 66 2 2 2 3 3" xfId="48645"/>
    <cellStyle name="Normal 6 66 2 2 2 3 4" xfId="48646"/>
    <cellStyle name="Normal 6 66 2 2 2 4" xfId="48647"/>
    <cellStyle name="Normal 6 66 2 2 2 5" xfId="48648"/>
    <cellStyle name="Normal 6 66 2 2 2 6" xfId="48649"/>
    <cellStyle name="Normal 6 66 2 2 3" xfId="48650"/>
    <cellStyle name="Normal 6 66 2 2 3 2" xfId="48651"/>
    <cellStyle name="Normal 6 66 2 2 3 2 2" xfId="48652"/>
    <cellStyle name="Normal 6 66 2 2 3 2 3" xfId="48653"/>
    <cellStyle name="Normal 6 66 2 2 3 2 4" xfId="48654"/>
    <cellStyle name="Normal 6 66 2 2 3 3" xfId="48655"/>
    <cellStyle name="Normal 6 66 2 2 3 4" xfId="48656"/>
    <cellStyle name="Normal 6 66 2 2 3 5" xfId="48657"/>
    <cellStyle name="Normal 6 66 2 2 3 6" xfId="48658"/>
    <cellStyle name="Normal 6 66 2 2 4" xfId="48659"/>
    <cellStyle name="Normal 6 66 2 2 4 2" xfId="48660"/>
    <cellStyle name="Normal 6 66 2 2 4 3" xfId="48661"/>
    <cellStyle name="Normal 6 66 2 2 4 4" xfId="48662"/>
    <cellStyle name="Normal 6 66 2 2 5" xfId="48663"/>
    <cellStyle name="Normal 6 66 2 2 6" xfId="48664"/>
    <cellStyle name="Normal 6 66 2 2 7" xfId="48665"/>
    <cellStyle name="Normal 6 66 2 2 8" xfId="48666"/>
    <cellStyle name="Normal 6 66 2 3" xfId="48667"/>
    <cellStyle name="Normal 6 66 2 3 2" xfId="48668"/>
    <cellStyle name="Normal 6 66 2 3 2 2" xfId="48669"/>
    <cellStyle name="Normal 6 66 2 3 2 2 2" xfId="48670"/>
    <cellStyle name="Normal 6 66 2 3 2 2 3" xfId="48671"/>
    <cellStyle name="Normal 6 66 2 3 2 2 4" xfId="48672"/>
    <cellStyle name="Normal 6 66 2 3 2 3" xfId="48673"/>
    <cellStyle name="Normal 6 66 2 3 2 4" xfId="48674"/>
    <cellStyle name="Normal 6 66 2 3 2 5" xfId="48675"/>
    <cellStyle name="Normal 6 66 2 3 3" xfId="48676"/>
    <cellStyle name="Normal 6 66 2 3 3 2" xfId="48677"/>
    <cellStyle name="Normal 6 66 2 3 3 3" xfId="48678"/>
    <cellStyle name="Normal 6 66 2 3 3 4" xfId="48679"/>
    <cellStyle name="Normal 6 66 2 3 4" xfId="48680"/>
    <cellStyle name="Normal 6 66 2 3 5" xfId="48681"/>
    <cellStyle name="Normal 6 66 2 3 6" xfId="48682"/>
    <cellStyle name="Normal 6 66 2 4" xfId="48683"/>
    <cellStyle name="Normal 6 66 2 4 2" xfId="48684"/>
    <cellStyle name="Normal 6 66 2 4 2 2" xfId="48685"/>
    <cellStyle name="Normal 6 66 2 4 2 3" xfId="48686"/>
    <cellStyle name="Normal 6 66 2 4 2 4" xfId="48687"/>
    <cellStyle name="Normal 6 66 2 4 3" xfId="48688"/>
    <cellStyle name="Normal 6 66 2 4 4" xfId="48689"/>
    <cellStyle name="Normal 6 66 2 4 5" xfId="48690"/>
    <cellStyle name="Normal 6 66 2 4 6" xfId="48691"/>
    <cellStyle name="Normal 6 66 2 5" xfId="48692"/>
    <cellStyle name="Normal 6 66 2 5 2" xfId="48693"/>
    <cellStyle name="Normal 6 66 2 5 3" xfId="48694"/>
    <cellStyle name="Normal 6 66 2 5 4" xfId="48695"/>
    <cellStyle name="Normal 6 66 2 6" xfId="48696"/>
    <cellStyle name="Normal 6 66 2 7" xfId="48697"/>
    <cellStyle name="Normal 6 66 2 8" xfId="48698"/>
    <cellStyle name="Normal 6 66 2 9" xfId="48699"/>
    <cellStyle name="Normal 6 66 3" xfId="48700"/>
    <cellStyle name="Normal 6 66 3 2" xfId="48701"/>
    <cellStyle name="Normal 6 66 3 2 2" xfId="48702"/>
    <cellStyle name="Normal 6 66 3 2 2 2" xfId="48703"/>
    <cellStyle name="Normal 6 66 3 2 2 2 2" xfId="48704"/>
    <cellStyle name="Normal 6 66 3 2 2 2 3" xfId="48705"/>
    <cellStyle name="Normal 6 66 3 2 2 2 4" xfId="48706"/>
    <cellStyle name="Normal 6 66 3 2 2 3" xfId="48707"/>
    <cellStyle name="Normal 6 66 3 2 2 4" xfId="48708"/>
    <cellStyle name="Normal 6 66 3 2 2 5" xfId="48709"/>
    <cellStyle name="Normal 6 66 3 2 3" xfId="48710"/>
    <cellStyle name="Normal 6 66 3 2 3 2" xfId="48711"/>
    <cellStyle name="Normal 6 66 3 2 3 3" xfId="48712"/>
    <cellStyle name="Normal 6 66 3 2 3 4" xfId="48713"/>
    <cellStyle name="Normal 6 66 3 2 4" xfId="48714"/>
    <cellStyle name="Normal 6 66 3 2 5" xfId="48715"/>
    <cellStyle name="Normal 6 66 3 2 6" xfId="48716"/>
    <cellStyle name="Normal 6 66 3 3" xfId="48717"/>
    <cellStyle name="Normal 6 66 3 3 2" xfId="48718"/>
    <cellStyle name="Normal 6 66 3 3 2 2" xfId="48719"/>
    <cellStyle name="Normal 6 66 3 3 2 3" xfId="48720"/>
    <cellStyle name="Normal 6 66 3 3 2 4" xfId="48721"/>
    <cellStyle name="Normal 6 66 3 3 3" xfId="48722"/>
    <cellStyle name="Normal 6 66 3 3 4" xfId="48723"/>
    <cellStyle name="Normal 6 66 3 3 5" xfId="48724"/>
    <cellStyle name="Normal 6 66 3 3 6" xfId="48725"/>
    <cellStyle name="Normal 6 66 3 4" xfId="48726"/>
    <cellStyle name="Normal 6 66 3 4 2" xfId="48727"/>
    <cellStyle name="Normal 6 66 3 4 3" xfId="48728"/>
    <cellStyle name="Normal 6 66 3 4 4" xfId="48729"/>
    <cellStyle name="Normal 6 66 3 5" xfId="48730"/>
    <cellStyle name="Normal 6 66 3 6" xfId="48731"/>
    <cellStyle name="Normal 6 66 3 7" xfId="48732"/>
    <cellStyle name="Normal 6 66 3 8" xfId="48733"/>
    <cellStyle name="Normal 6 66 4" xfId="48734"/>
    <cellStyle name="Normal 6 66 4 2" xfId="48735"/>
    <cellStyle name="Normal 6 66 4 2 2" xfId="48736"/>
    <cellStyle name="Normal 6 66 4 2 2 2" xfId="48737"/>
    <cellStyle name="Normal 6 66 4 2 2 3" xfId="48738"/>
    <cellStyle name="Normal 6 66 4 2 2 4" xfId="48739"/>
    <cellStyle name="Normal 6 66 4 2 3" xfId="48740"/>
    <cellStyle name="Normal 6 66 4 2 4" xfId="48741"/>
    <cellStyle name="Normal 6 66 4 2 5" xfId="48742"/>
    <cellStyle name="Normal 6 66 4 3" xfId="48743"/>
    <cellStyle name="Normal 6 66 4 3 2" xfId="48744"/>
    <cellStyle name="Normal 6 66 4 3 3" xfId="48745"/>
    <cellStyle name="Normal 6 66 4 3 4" xfId="48746"/>
    <cellStyle name="Normal 6 66 4 4" xfId="48747"/>
    <cellStyle name="Normal 6 66 4 5" xfId="48748"/>
    <cellStyle name="Normal 6 66 4 6" xfId="48749"/>
    <cellStyle name="Normal 6 66 5" xfId="48750"/>
    <cellStyle name="Normal 6 66 5 2" xfId="48751"/>
    <cellStyle name="Normal 6 66 5 2 2" xfId="48752"/>
    <cellStyle name="Normal 6 66 5 2 3" xfId="48753"/>
    <cellStyle name="Normal 6 66 5 2 4" xfId="48754"/>
    <cellStyle name="Normal 6 66 5 3" xfId="48755"/>
    <cellStyle name="Normal 6 66 5 4" xfId="48756"/>
    <cellStyle name="Normal 6 66 5 5" xfId="48757"/>
    <cellStyle name="Normal 6 66 5 6" xfId="48758"/>
    <cellStyle name="Normal 6 66 6" xfId="48759"/>
    <cellStyle name="Normal 6 66 6 2" xfId="48760"/>
    <cellStyle name="Normal 6 66 6 3" xfId="48761"/>
    <cellStyle name="Normal 6 66 6 4" xfId="48762"/>
    <cellStyle name="Normal 6 66 7" xfId="48763"/>
    <cellStyle name="Normal 6 66 8" xfId="48764"/>
    <cellStyle name="Normal 6 66 9" xfId="48765"/>
    <cellStyle name="Normal 6 67" xfId="48766"/>
    <cellStyle name="Normal 6 67 2" xfId="48767"/>
    <cellStyle name="Normal 6 67 2 2" xfId="48768"/>
    <cellStyle name="Normal 6 67 2 2 2" xfId="48769"/>
    <cellStyle name="Normal 6 67 2 2 2 2" xfId="48770"/>
    <cellStyle name="Normal 6 67 2 2 2 2 2" xfId="48771"/>
    <cellStyle name="Normal 6 67 2 2 2 2 3" xfId="48772"/>
    <cellStyle name="Normal 6 67 2 2 2 2 4" xfId="48773"/>
    <cellStyle name="Normal 6 67 2 2 2 3" xfId="48774"/>
    <cellStyle name="Normal 6 67 2 2 2 4" xfId="48775"/>
    <cellStyle name="Normal 6 67 2 2 2 5" xfId="48776"/>
    <cellStyle name="Normal 6 67 2 2 3" xfId="48777"/>
    <cellStyle name="Normal 6 67 2 2 3 2" xfId="48778"/>
    <cellStyle name="Normal 6 67 2 2 3 3" xfId="48779"/>
    <cellStyle name="Normal 6 67 2 2 3 4" xfId="48780"/>
    <cellStyle name="Normal 6 67 2 2 4" xfId="48781"/>
    <cellStyle name="Normal 6 67 2 2 5" xfId="48782"/>
    <cellStyle name="Normal 6 67 2 2 6" xfId="48783"/>
    <cellStyle name="Normal 6 67 2 3" xfId="48784"/>
    <cellStyle name="Normal 6 67 2 3 2" xfId="48785"/>
    <cellStyle name="Normal 6 67 2 3 2 2" xfId="48786"/>
    <cellStyle name="Normal 6 67 2 3 2 3" xfId="48787"/>
    <cellStyle name="Normal 6 67 2 3 2 4" xfId="48788"/>
    <cellStyle name="Normal 6 67 2 3 3" xfId="48789"/>
    <cellStyle name="Normal 6 67 2 3 4" xfId="48790"/>
    <cellStyle name="Normal 6 67 2 3 5" xfId="48791"/>
    <cellStyle name="Normal 6 67 2 3 6" xfId="48792"/>
    <cellStyle name="Normal 6 67 2 4" xfId="48793"/>
    <cellStyle name="Normal 6 67 2 4 2" xfId="48794"/>
    <cellStyle name="Normal 6 67 2 4 3" xfId="48795"/>
    <cellStyle name="Normal 6 67 2 4 4" xfId="48796"/>
    <cellStyle name="Normal 6 67 2 5" xfId="48797"/>
    <cellStyle name="Normal 6 67 2 6" xfId="48798"/>
    <cellStyle name="Normal 6 67 2 7" xfId="48799"/>
    <cellStyle name="Normal 6 67 2 8" xfId="48800"/>
    <cellStyle name="Normal 6 67 3" xfId="48801"/>
    <cellStyle name="Normal 6 67 3 2" xfId="48802"/>
    <cellStyle name="Normal 6 67 3 2 2" xfId="48803"/>
    <cellStyle name="Normal 6 67 3 2 2 2" xfId="48804"/>
    <cellStyle name="Normal 6 67 3 2 2 3" xfId="48805"/>
    <cellStyle name="Normal 6 67 3 2 2 4" xfId="48806"/>
    <cellStyle name="Normal 6 67 3 2 3" xfId="48807"/>
    <cellStyle name="Normal 6 67 3 2 4" xfId="48808"/>
    <cellStyle name="Normal 6 67 3 2 5" xfId="48809"/>
    <cellStyle name="Normal 6 67 3 3" xfId="48810"/>
    <cellStyle name="Normal 6 67 3 3 2" xfId="48811"/>
    <cellStyle name="Normal 6 67 3 3 3" xfId="48812"/>
    <cellStyle name="Normal 6 67 3 3 4" xfId="48813"/>
    <cellStyle name="Normal 6 67 3 4" xfId="48814"/>
    <cellStyle name="Normal 6 67 3 5" xfId="48815"/>
    <cellStyle name="Normal 6 67 3 6" xfId="48816"/>
    <cellStyle name="Normal 6 67 4" xfId="48817"/>
    <cellStyle name="Normal 6 67 4 2" xfId="48818"/>
    <cellStyle name="Normal 6 67 4 2 2" xfId="48819"/>
    <cellStyle name="Normal 6 67 4 2 3" xfId="48820"/>
    <cellStyle name="Normal 6 67 4 2 4" xfId="48821"/>
    <cellStyle name="Normal 6 67 4 3" xfId="48822"/>
    <cellStyle name="Normal 6 67 4 4" xfId="48823"/>
    <cellStyle name="Normal 6 67 4 5" xfId="48824"/>
    <cellStyle name="Normal 6 67 4 6" xfId="48825"/>
    <cellStyle name="Normal 6 67 5" xfId="48826"/>
    <cellStyle name="Normal 6 67 5 2" xfId="48827"/>
    <cellStyle name="Normal 6 67 5 3" xfId="48828"/>
    <cellStyle name="Normal 6 67 5 4" xfId="48829"/>
    <cellStyle name="Normal 6 67 6" xfId="48830"/>
    <cellStyle name="Normal 6 67 7" xfId="48831"/>
    <cellStyle name="Normal 6 67 8" xfId="48832"/>
    <cellStyle name="Normal 6 67 9" xfId="48833"/>
    <cellStyle name="Normal 6 68" xfId="48834"/>
    <cellStyle name="Normal 6 68 2" xfId="48835"/>
    <cellStyle name="Normal 6 68 2 2" xfId="48836"/>
    <cellStyle name="Normal 6 68 2 2 2" xfId="48837"/>
    <cellStyle name="Normal 6 68 2 2 2 2" xfId="48838"/>
    <cellStyle name="Normal 6 68 2 2 2 2 2" xfId="48839"/>
    <cellStyle name="Normal 6 68 2 2 2 2 3" xfId="48840"/>
    <cellStyle name="Normal 6 68 2 2 2 2 4" xfId="48841"/>
    <cellStyle name="Normal 6 68 2 2 2 3" xfId="48842"/>
    <cellStyle name="Normal 6 68 2 2 2 4" xfId="48843"/>
    <cellStyle name="Normal 6 68 2 2 2 5" xfId="48844"/>
    <cellStyle name="Normal 6 68 2 2 3" xfId="48845"/>
    <cellStyle name="Normal 6 68 2 2 3 2" xfId="48846"/>
    <cellStyle name="Normal 6 68 2 2 3 3" xfId="48847"/>
    <cellStyle name="Normal 6 68 2 2 3 4" xfId="48848"/>
    <cellStyle name="Normal 6 68 2 2 4" xfId="48849"/>
    <cellStyle name="Normal 6 68 2 2 5" xfId="48850"/>
    <cellStyle name="Normal 6 68 2 2 6" xfId="48851"/>
    <cellStyle name="Normal 6 68 2 3" xfId="48852"/>
    <cellStyle name="Normal 6 68 2 3 2" xfId="48853"/>
    <cellStyle name="Normal 6 68 2 3 2 2" xfId="48854"/>
    <cellStyle name="Normal 6 68 2 3 2 3" xfId="48855"/>
    <cellStyle name="Normal 6 68 2 3 2 4" xfId="48856"/>
    <cellStyle name="Normal 6 68 2 3 3" xfId="48857"/>
    <cellStyle name="Normal 6 68 2 3 4" xfId="48858"/>
    <cellStyle name="Normal 6 68 2 3 5" xfId="48859"/>
    <cellStyle name="Normal 6 68 2 3 6" xfId="48860"/>
    <cellStyle name="Normal 6 68 2 4" xfId="48861"/>
    <cellStyle name="Normal 6 68 2 4 2" xfId="48862"/>
    <cellStyle name="Normal 6 68 2 4 3" xfId="48863"/>
    <cellStyle name="Normal 6 68 2 4 4" xfId="48864"/>
    <cellStyle name="Normal 6 68 2 5" xfId="48865"/>
    <cellStyle name="Normal 6 68 2 6" xfId="48866"/>
    <cellStyle name="Normal 6 68 2 7" xfId="48867"/>
    <cellStyle name="Normal 6 68 2 8" xfId="48868"/>
    <cellStyle name="Normal 6 68 3" xfId="48869"/>
    <cellStyle name="Normal 6 68 3 2" xfId="48870"/>
    <cellStyle name="Normal 6 68 3 2 2" xfId="48871"/>
    <cellStyle name="Normal 6 68 3 2 2 2" xfId="48872"/>
    <cellStyle name="Normal 6 68 3 2 2 3" xfId="48873"/>
    <cellStyle name="Normal 6 68 3 2 2 4" xfId="48874"/>
    <cellStyle name="Normal 6 68 3 2 3" xfId="48875"/>
    <cellStyle name="Normal 6 68 3 2 4" xfId="48876"/>
    <cellStyle name="Normal 6 68 3 2 5" xfId="48877"/>
    <cellStyle name="Normal 6 68 3 3" xfId="48878"/>
    <cellStyle name="Normal 6 68 3 3 2" xfId="48879"/>
    <cellStyle name="Normal 6 68 3 3 3" xfId="48880"/>
    <cellStyle name="Normal 6 68 3 3 4" xfId="48881"/>
    <cellStyle name="Normal 6 68 3 4" xfId="48882"/>
    <cellStyle name="Normal 6 68 3 5" xfId="48883"/>
    <cellStyle name="Normal 6 68 3 6" xfId="48884"/>
    <cellStyle name="Normal 6 68 4" xfId="48885"/>
    <cellStyle name="Normal 6 68 4 2" xfId="48886"/>
    <cellStyle name="Normal 6 68 4 2 2" xfId="48887"/>
    <cellStyle name="Normal 6 68 4 2 3" xfId="48888"/>
    <cellStyle name="Normal 6 68 4 2 4" xfId="48889"/>
    <cellStyle name="Normal 6 68 4 3" xfId="48890"/>
    <cellStyle name="Normal 6 68 4 4" xfId="48891"/>
    <cellStyle name="Normal 6 68 4 5" xfId="48892"/>
    <cellStyle name="Normal 6 68 4 6" xfId="48893"/>
    <cellStyle name="Normal 6 68 5" xfId="48894"/>
    <cellStyle name="Normal 6 68 5 2" xfId="48895"/>
    <cellStyle name="Normal 6 68 5 3" xfId="48896"/>
    <cellStyle name="Normal 6 68 5 4" xfId="48897"/>
    <cellStyle name="Normal 6 68 6" xfId="48898"/>
    <cellStyle name="Normal 6 68 7" xfId="48899"/>
    <cellStyle name="Normal 6 68 8" xfId="48900"/>
    <cellStyle name="Normal 6 68 9" xfId="48901"/>
    <cellStyle name="Normal 6 69" xfId="48902"/>
    <cellStyle name="Normal 6 7" xfId="48903"/>
    <cellStyle name="Normal 6 70" xfId="48904"/>
    <cellStyle name="Normal 6 71" xfId="48905"/>
    <cellStyle name="Normal 6 72" xfId="48906"/>
    <cellStyle name="Normal 6 73" xfId="48907"/>
    <cellStyle name="Normal 6 74" xfId="48908"/>
    <cellStyle name="Normal 6 75" xfId="48909"/>
    <cellStyle name="Normal 6 76" xfId="48910"/>
    <cellStyle name="Normal 6 76 2" xfId="48911"/>
    <cellStyle name="Normal 6 76 2 2" xfId="48912"/>
    <cellStyle name="Normal 6 76 2 2 2" xfId="48913"/>
    <cellStyle name="Normal 6 76 2 2 3" xfId="48914"/>
    <cellStyle name="Normal 6 76 2 2 4" xfId="48915"/>
    <cellStyle name="Normal 6 76 2 3" xfId="48916"/>
    <cellStyle name="Normal 6 76 2 4" xfId="48917"/>
    <cellStyle name="Normal 6 76 2 5" xfId="48918"/>
    <cellStyle name="Normal 6 76 2 6" xfId="48919"/>
    <cellStyle name="Normal 6 76 3" xfId="48920"/>
    <cellStyle name="Normal 6 76 3 2" xfId="48921"/>
    <cellStyle name="Normal 6 76 3 3" xfId="48922"/>
    <cellStyle name="Normal 6 76 3 4" xfId="48923"/>
    <cellStyle name="Normal 6 76 4" xfId="48924"/>
    <cellStyle name="Normal 6 76 5" xfId="48925"/>
    <cellStyle name="Normal 6 76 6" xfId="48926"/>
    <cellStyle name="Normal 6 76 7" xfId="48927"/>
    <cellStyle name="Normal 6 77" xfId="48928"/>
    <cellStyle name="Normal 6 77 2" xfId="48929"/>
    <cellStyle name="Normal 6 77 2 2" xfId="48930"/>
    <cellStyle name="Normal 6 77 2 3" xfId="48931"/>
    <cellStyle name="Normal 6 77 2 4" xfId="48932"/>
    <cellStyle name="Normal 6 77 3" xfId="48933"/>
    <cellStyle name="Normal 6 78" xfId="48934"/>
    <cellStyle name="Normal 6 78 2" xfId="48935"/>
    <cellStyle name="Normal 6 78 2 2" xfId="48936"/>
    <cellStyle name="Normal 6 78 2 3" xfId="48937"/>
    <cellStyle name="Normal 6 78 2 4" xfId="48938"/>
    <cellStyle name="Normal 6 78 3" xfId="48939"/>
    <cellStyle name="Normal 6 79" xfId="48940"/>
    <cellStyle name="Normal 6 79 2" xfId="48941"/>
    <cellStyle name="Normal 6 79 2 2" xfId="63178"/>
    <cellStyle name="Normal 6 79 3" xfId="48942"/>
    <cellStyle name="Normal 6 79 4" xfId="48943"/>
    <cellStyle name="Normal 6 79 5" xfId="48944"/>
    <cellStyle name="Normal 6 8" xfId="48945"/>
    <cellStyle name="Normal 6 80" xfId="48946"/>
    <cellStyle name="Normal 6 80 2" xfId="48947"/>
    <cellStyle name="Normal 6 80 2 2" xfId="63179"/>
    <cellStyle name="Normal 6 80 3" xfId="48948"/>
    <cellStyle name="Normal 6 80 4" xfId="48949"/>
    <cellStyle name="Normal 6 80 5" xfId="48950"/>
    <cellStyle name="Normal 6 81" xfId="48951"/>
    <cellStyle name="Normal 6 82" xfId="63180"/>
    <cellStyle name="Normal 6 9" xfId="48952"/>
    <cellStyle name="Normal 6_Rec Tributaria" xfId="48953"/>
    <cellStyle name="Normal 60" xfId="48954"/>
    <cellStyle name="Normal 60 2" xfId="48955"/>
    <cellStyle name="Normal 60 2 2" xfId="48956"/>
    <cellStyle name="Normal 60 2 2 2" xfId="48957"/>
    <cellStyle name="Normal 60 2 2 2 2" xfId="48958"/>
    <cellStyle name="Normal 60 2 2 2 2 2" xfId="48959"/>
    <cellStyle name="Normal 60 2 2 2 2 3" xfId="48960"/>
    <cellStyle name="Normal 60 2 2 2 2 4" xfId="48961"/>
    <cellStyle name="Normal 60 2 2 2 3" xfId="48962"/>
    <cellStyle name="Normal 60 2 2 2 4" xfId="48963"/>
    <cellStyle name="Normal 60 2 2 2 5" xfId="48964"/>
    <cellStyle name="Normal 60 2 2 3" xfId="48965"/>
    <cellStyle name="Normal 60 2 2 3 2" xfId="48966"/>
    <cellStyle name="Normal 60 2 2 3 3" xfId="48967"/>
    <cellStyle name="Normal 60 2 2 3 4" xfId="48968"/>
    <cellStyle name="Normal 60 2 2 4" xfId="48969"/>
    <cellStyle name="Normal 60 2 2 5" xfId="48970"/>
    <cellStyle name="Normal 60 2 2 6" xfId="48971"/>
    <cellStyle name="Normal 60 2 3" xfId="48972"/>
    <cellStyle name="Normal 60 2 3 2" xfId="48973"/>
    <cellStyle name="Normal 60 2 3 2 2" xfId="48974"/>
    <cellStyle name="Normal 60 2 3 2 3" xfId="48975"/>
    <cellStyle name="Normal 60 2 3 2 4" xfId="48976"/>
    <cellStyle name="Normal 60 2 3 3" xfId="48977"/>
    <cellStyle name="Normal 60 2 3 4" xfId="48978"/>
    <cellStyle name="Normal 60 2 3 5" xfId="48979"/>
    <cellStyle name="Normal 60 2 3 6" xfId="48980"/>
    <cellStyle name="Normal 60 2 4" xfId="48981"/>
    <cellStyle name="Normal 60 2 4 2" xfId="48982"/>
    <cellStyle name="Normal 60 2 4 3" xfId="48983"/>
    <cellStyle name="Normal 60 2 4 4" xfId="48984"/>
    <cellStyle name="Normal 60 2 5" xfId="48985"/>
    <cellStyle name="Normal 60 2 6" xfId="48986"/>
    <cellStyle name="Normal 60 2 7" xfId="48987"/>
    <cellStyle name="Normal 60 2 8" xfId="48988"/>
    <cellStyle name="Normal 60 3" xfId="48989"/>
    <cellStyle name="Normal 60 3 2" xfId="48990"/>
    <cellStyle name="Normal 60 3 2 2" xfId="48991"/>
    <cellStyle name="Normal 60 3 2 2 2" xfId="48992"/>
    <cellStyle name="Normal 60 3 2 2 3" xfId="48993"/>
    <cellStyle name="Normal 60 3 2 2 4" xfId="48994"/>
    <cellStyle name="Normal 60 3 2 3" xfId="48995"/>
    <cellStyle name="Normal 60 3 2 4" xfId="48996"/>
    <cellStyle name="Normal 60 3 2 5" xfId="48997"/>
    <cellStyle name="Normal 60 3 3" xfId="48998"/>
    <cellStyle name="Normal 60 3 3 2" xfId="48999"/>
    <cellStyle name="Normal 60 3 3 3" xfId="49000"/>
    <cellStyle name="Normal 60 3 3 4" xfId="49001"/>
    <cellStyle name="Normal 60 3 4" xfId="49002"/>
    <cellStyle name="Normal 60 3 5" xfId="49003"/>
    <cellStyle name="Normal 60 3 6" xfId="49004"/>
    <cellStyle name="Normal 60 4" xfId="49005"/>
    <cellStyle name="Normal 60 4 2" xfId="49006"/>
    <cellStyle name="Normal 60 4 2 2" xfId="49007"/>
    <cellStyle name="Normal 60 4 2 3" xfId="49008"/>
    <cellStyle name="Normal 60 4 2 4" xfId="49009"/>
    <cellStyle name="Normal 60 4 3" xfId="49010"/>
    <cellStyle name="Normal 60 4 4" xfId="49011"/>
    <cellStyle name="Normal 60 4 5" xfId="49012"/>
    <cellStyle name="Normal 60 4 6" xfId="49013"/>
    <cellStyle name="Normal 60 5" xfId="49014"/>
    <cellStyle name="Normal 60 5 2" xfId="49015"/>
    <cellStyle name="Normal 60 5 3" xfId="49016"/>
    <cellStyle name="Normal 60 5 4" xfId="49017"/>
    <cellStyle name="Normal 60 6" xfId="49018"/>
    <cellStyle name="Normal 60 7" xfId="49019"/>
    <cellStyle name="Normal 60 8" xfId="49020"/>
    <cellStyle name="Normal 60 9" xfId="49021"/>
    <cellStyle name="Normal 600" xfId="63181"/>
    <cellStyle name="Normal 601" xfId="63182"/>
    <cellStyle name="Normal 602" xfId="63183"/>
    <cellStyle name="Normal 603" xfId="63184"/>
    <cellStyle name="Normal 604" xfId="63185"/>
    <cellStyle name="Normal 605" xfId="63186"/>
    <cellStyle name="Normal 606" xfId="63187"/>
    <cellStyle name="Normal 607" xfId="63188"/>
    <cellStyle name="Normal 608" xfId="63189"/>
    <cellStyle name="Normal 609" xfId="63190"/>
    <cellStyle name="Normal 61" xfId="49022"/>
    <cellStyle name="Normal 61 2" xfId="49023"/>
    <cellStyle name="Normal 61 2 2" xfId="49024"/>
    <cellStyle name="Normal 61 2 2 2" xfId="49025"/>
    <cellStyle name="Normal 61 2 2 2 2" xfId="49026"/>
    <cellStyle name="Normal 61 2 2 2 2 2" xfId="49027"/>
    <cellStyle name="Normal 61 2 2 2 2 3" xfId="49028"/>
    <cellStyle name="Normal 61 2 2 2 2 4" xfId="49029"/>
    <cellStyle name="Normal 61 2 2 2 3" xfId="49030"/>
    <cellStyle name="Normal 61 2 2 2 4" xfId="49031"/>
    <cellStyle name="Normal 61 2 2 2 5" xfId="49032"/>
    <cellStyle name="Normal 61 2 2 3" xfId="49033"/>
    <cellStyle name="Normal 61 2 2 3 2" xfId="49034"/>
    <cellStyle name="Normal 61 2 2 3 3" xfId="49035"/>
    <cellStyle name="Normal 61 2 2 3 4" xfId="49036"/>
    <cellStyle name="Normal 61 2 2 4" xfId="49037"/>
    <cellStyle name="Normal 61 2 2 5" xfId="49038"/>
    <cellStyle name="Normal 61 2 2 6" xfId="49039"/>
    <cellStyle name="Normal 61 2 3" xfId="49040"/>
    <cellStyle name="Normal 61 2 3 2" xfId="49041"/>
    <cellStyle name="Normal 61 2 3 2 2" xfId="49042"/>
    <cellStyle name="Normal 61 2 3 2 3" xfId="49043"/>
    <cellStyle name="Normal 61 2 3 2 4" xfId="49044"/>
    <cellStyle name="Normal 61 2 3 3" xfId="49045"/>
    <cellStyle name="Normal 61 2 3 4" xfId="49046"/>
    <cellStyle name="Normal 61 2 3 5" xfId="49047"/>
    <cellStyle name="Normal 61 2 3 6" xfId="49048"/>
    <cellStyle name="Normal 61 2 4" xfId="49049"/>
    <cellStyle name="Normal 61 2 4 2" xfId="49050"/>
    <cellStyle name="Normal 61 2 4 3" xfId="49051"/>
    <cellStyle name="Normal 61 2 4 4" xfId="49052"/>
    <cellStyle name="Normal 61 2 5" xfId="49053"/>
    <cellStyle name="Normal 61 2 6" xfId="49054"/>
    <cellStyle name="Normal 61 2 7" xfId="49055"/>
    <cellStyle name="Normal 61 2 8" xfId="49056"/>
    <cellStyle name="Normal 61 3" xfId="49057"/>
    <cellStyle name="Normal 61 3 2" xfId="49058"/>
    <cellStyle name="Normal 61 3 2 2" xfId="49059"/>
    <cellStyle name="Normal 61 3 2 2 2" xfId="49060"/>
    <cellStyle name="Normal 61 3 2 2 3" xfId="49061"/>
    <cellStyle name="Normal 61 3 2 2 4" xfId="49062"/>
    <cellStyle name="Normal 61 3 2 3" xfId="49063"/>
    <cellStyle name="Normal 61 3 2 4" xfId="49064"/>
    <cellStyle name="Normal 61 3 2 5" xfId="49065"/>
    <cellStyle name="Normal 61 3 3" xfId="49066"/>
    <cellStyle name="Normal 61 3 3 2" xfId="49067"/>
    <cellStyle name="Normal 61 3 3 3" xfId="49068"/>
    <cellStyle name="Normal 61 3 3 4" xfId="49069"/>
    <cellStyle name="Normal 61 3 4" xfId="49070"/>
    <cellStyle name="Normal 61 3 5" xfId="49071"/>
    <cellStyle name="Normal 61 3 6" xfId="49072"/>
    <cellStyle name="Normal 61 4" xfId="49073"/>
    <cellStyle name="Normal 61 4 2" xfId="49074"/>
    <cellStyle name="Normal 61 4 2 2" xfId="49075"/>
    <cellStyle name="Normal 61 4 2 3" xfId="49076"/>
    <cellStyle name="Normal 61 4 2 4" xfId="49077"/>
    <cellStyle name="Normal 61 4 3" xfId="49078"/>
    <cellStyle name="Normal 61 4 4" xfId="49079"/>
    <cellStyle name="Normal 61 4 5" xfId="49080"/>
    <cellStyle name="Normal 61 4 6" xfId="49081"/>
    <cellStyle name="Normal 61 5" xfId="49082"/>
    <cellStyle name="Normal 61 5 2" xfId="49083"/>
    <cellStyle name="Normal 61 5 3" xfId="49084"/>
    <cellStyle name="Normal 61 5 4" xfId="49085"/>
    <cellStyle name="Normal 61 6" xfId="49086"/>
    <cellStyle name="Normal 61 7" xfId="49087"/>
    <cellStyle name="Normal 61 8" xfId="49088"/>
    <cellStyle name="Normal 61 9" xfId="49089"/>
    <cellStyle name="Normal 610" xfId="63191"/>
    <cellStyle name="Normal 611" xfId="63192"/>
    <cellStyle name="Normal 612" xfId="63193"/>
    <cellStyle name="Normal 613" xfId="63194"/>
    <cellStyle name="Normal 614" xfId="63195"/>
    <cellStyle name="Normal 615" xfId="63196"/>
    <cellStyle name="Normal 616" xfId="63197"/>
    <cellStyle name="Normal 617" xfId="63198"/>
    <cellStyle name="Normal 618" xfId="63199"/>
    <cellStyle name="Normal 619" xfId="63200"/>
    <cellStyle name="Normal 62" xfId="49090"/>
    <cellStyle name="Normal 62 2" xfId="49091"/>
    <cellStyle name="Normal 62 2 2" xfId="49092"/>
    <cellStyle name="Normal 62 2 2 2" xfId="49093"/>
    <cellStyle name="Normal 62 2 2 2 2" xfId="49094"/>
    <cellStyle name="Normal 62 2 2 2 2 2" xfId="49095"/>
    <cellStyle name="Normal 62 2 2 2 2 3" xfId="49096"/>
    <cellStyle name="Normal 62 2 2 2 2 4" xfId="49097"/>
    <cellStyle name="Normal 62 2 2 2 3" xfId="49098"/>
    <cellStyle name="Normal 62 2 2 2 4" xfId="49099"/>
    <cellStyle name="Normal 62 2 2 2 5" xfId="49100"/>
    <cellStyle name="Normal 62 2 2 3" xfId="49101"/>
    <cellStyle name="Normal 62 2 2 3 2" xfId="49102"/>
    <cellStyle name="Normal 62 2 2 3 3" xfId="49103"/>
    <cellStyle name="Normal 62 2 2 3 4" xfId="49104"/>
    <cellStyle name="Normal 62 2 2 4" xfId="49105"/>
    <cellStyle name="Normal 62 2 2 5" xfId="49106"/>
    <cellStyle name="Normal 62 2 2 6" xfId="49107"/>
    <cellStyle name="Normal 62 2 3" xfId="49108"/>
    <cellStyle name="Normal 62 2 3 2" xfId="49109"/>
    <cellStyle name="Normal 62 2 3 2 2" xfId="49110"/>
    <cellStyle name="Normal 62 2 3 2 3" xfId="49111"/>
    <cellStyle name="Normal 62 2 3 2 4" xfId="49112"/>
    <cellStyle name="Normal 62 2 3 3" xfId="49113"/>
    <cellStyle name="Normal 62 2 3 4" xfId="49114"/>
    <cellStyle name="Normal 62 2 3 5" xfId="49115"/>
    <cellStyle name="Normal 62 2 3 6" xfId="49116"/>
    <cellStyle name="Normal 62 2 4" xfId="49117"/>
    <cellStyle name="Normal 62 2 4 2" xfId="49118"/>
    <cellStyle name="Normal 62 2 4 3" xfId="49119"/>
    <cellStyle name="Normal 62 2 4 4" xfId="49120"/>
    <cellStyle name="Normal 62 2 5" xfId="49121"/>
    <cellStyle name="Normal 62 2 6" xfId="49122"/>
    <cellStyle name="Normal 62 2 7" xfId="49123"/>
    <cellStyle name="Normal 62 2 8" xfId="49124"/>
    <cellStyle name="Normal 62 3" xfId="49125"/>
    <cellStyle name="Normal 62 3 2" xfId="49126"/>
    <cellStyle name="Normal 62 3 2 2" xfId="49127"/>
    <cellStyle name="Normal 62 3 2 2 2" xfId="49128"/>
    <cellStyle name="Normal 62 3 2 2 3" xfId="49129"/>
    <cellStyle name="Normal 62 3 2 2 4" xfId="49130"/>
    <cellStyle name="Normal 62 3 2 3" xfId="49131"/>
    <cellStyle name="Normal 62 3 2 4" xfId="49132"/>
    <cellStyle name="Normal 62 3 2 5" xfId="49133"/>
    <cellStyle name="Normal 62 3 3" xfId="49134"/>
    <cellStyle name="Normal 62 3 3 2" xfId="49135"/>
    <cellStyle name="Normal 62 3 3 3" xfId="49136"/>
    <cellStyle name="Normal 62 3 3 4" xfId="49137"/>
    <cellStyle name="Normal 62 3 4" xfId="49138"/>
    <cellStyle name="Normal 62 3 5" xfId="49139"/>
    <cellStyle name="Normal 62 3 6" xfId="49140"/>
    <cellStyle name="Normal 62 4" xfId="49141"/>
    <cellStyle name="Normal 62 4 2" xfId="49142"/>
    <cellStyle name="Normal 62 4 2 2" xfId="49143"/>
    <cellStyle name="Normal 62 4 2 3" xfId="49144"/>
    <cellStyle name="Normal 62 4 2 4" xfId="49145"/>
    <cellStyle name="Normal 62 4 3" xfId="49146"/>
    <cellStyle name="Normal 62 4 4" xfId="49147"/>
    <cellStyle name="Normal 62 4 5" xfId="49148"/>
    <cellStyle name="Normal 62 4 6" xfId="49149"/>
    <cellStyle name="Normal 62 5" xfId="49150"/>
    <cellStyle name="Normal 62 5 2" xfId="49151"/>
    <cellStyle name="Normal 62 5 3" xfId="49152"/>
    <cellStyle name="Normal 62 5 4" xfId="49153"/>
    <cellStyle name="Normal 62 6" xfId="49154"/>
    <cellStyle name="Normal 62 7" xfId="49155"/>
    <cellStyle name="Normal 62 8" xfId="49156"/>
    <cellStyle name="Normal 62 9" xfId="49157"/>
    <cellStyle name="Normal 620" xfId="63201"/>
    <cellStyle name="Normal 621" xfId="63202"/>
    <cellStyle name="Normal 622" xfId="63203"/>
    <cellStyle name="Normal 623" xfId="63204"/>
    <cellStyle name="Normal 624" xfId="63205"/>
    <cellStyle name="Normal 625" xfId="63206"/>
    <cellStyle name="Normal 626" xfId="63207"/>
    <cellStyle name="Normal 627" xfId="63208"/>
    <cellStyle name="Normal 628" xfId="63209"/>
    <cellStyle name="Normal 629" xfId="63210"/>
    <cellStyle name="Normal 63" xfId="49158"/>
    <cellStyle name="Normal 63 2" xfId="49159"/>
    <cellStyle name="Normal 63 2 2" xfId="49160"/>
    <cellStyle name="Normal 63 2 2 2" xfId="49161"/>
    <cellStyle name="Normal 63 2 2 2 2" xfId="49162"/>
    <cellStyle name="Normal 63 2 2 2 2 2" xfId="49163"/>
    <cellStyle name="Normal 63 2 2 2 2 3" xfId="49164"/>
    <cellStyle name="Normal 63 2 2 2 2 4" xfId="49165"/>
    <cellStyle name="Normal 63 2 2 2 3" xfId="49166"/>
    <cellStyle name="Normal 63 2 2 2 4" xfId="49167"/>
    <cellStyle name="Normal 63 2 2 2 5" xfId="49168"/>
    <cellStyle name="Normal 63 2 2 3" xfId="49169"/>
    <cellStyle name="Normal 63 2 2 3 2" xfId="49170"/>
    <cellStyle name="Normal 63 2 2 3 3" xfId="49171"/>
    <cellStyle name="Normal 63 2 2 3 4" xfId="49172"/>
    <cellStyle name="Normal 63 2 2 4" xfId="49173"/>
    <cellStyle name="Normal 63 2 2 5" xfId="49174"/>
    <cellStyle name="Normal 63 2 2 6" xfId="49175"/>
    <cellStyle name="Normal 63 2 3" xfId="49176"/>
    <cellStyle name="Normal 63 2 3 2" xfId="49177"/>
    <cellStyle name="Normal 63 2 3 2 2" xfId="49178"/>
    <cellStyle name="Normal 63 2 3 2 3" xfId="49179"/>
    <cellStyle name="Normal 63 2 3 2 4" xfId="49180"/>
    <cellStyle name="Normal 63 2 3 3" xfId="49181"/>
    <cellStyle name="Normal 63 2 3 4" xfId="49182"/>
    <cellStyle name="Normal 63 2 3 5" xfId="49183"/>
    <cellStyle name="Normal 63 2 3 6" xfId="49184"/>
    <cellStyle name="Normal 63 2 4" xfId="49185"/>
    <cellStyle name="Normal 63 2 4 2" xfId="49186"/>
    <cellStyle name="Normal 63 2 4 3" xfId="49187"/>
    <cellStyle name="Normal 63 2 4 4" xfId="49188"/>
    <cellStyle name="Normal 63 2 5" xfId="49189"/>
    <cellStyle name="Normal 63 2 6" xfId="49190"/>
    <cellStyle name="Normal 63 2 7" xfId="49191"/>
    <cellStyle name="Normal 63 2 8" xfId="49192"/>
    <cellStyle name="Normal 63 3" xfId="49193"/>
    <cellStyle name="Normal 63 3 2" xfId="49194"/>
    <cellStyle name="Normal 63 3 2 2" xfId="49195"/>
    <cellStyle name="Normal 63 3 2 2 2" xfId="49196"/>
    <cellStyle name="Normal 63 3 2 2 3" xfId="49197"/>
    <cellStyle name="Normal 63 3 2 2 4" xfId="49198"/>
    <cellStyle name="Normal 63 3 2 3" xfId="49199"/>
    <cellStyle name="Normal 63 3 2 4" xfId="49200"/>
    <cellStyle name="Normal 63 3 2 5" xfId="49201"/>
    <cellStyle name="Normal 63 3 3" xfId="49202"/>
    <cellStyle name="Normal 63 3 3 2" xfId="49203"/>
    <cellStyle name="Normal 63 3 3 3" xfId="49204"/>
    <cellStyle name="Normal 63 3 3 4" xfId="49205"/>
    <cellStyle name="Normal 63 3 4" xfId="49206"/>
    <cellStyle name="Normal 63 3 5" xfId="49207"/>
    <cellStyle name="Normal 63 3 6" xfId="49208"/>
    <cellStyle name="Normal 63 4" xfId="49209"/>
    <cellStyle name="Normal 63 4 2" xfId="49210"/>
    <cellStyle name="Normal 63 4 2 2" xfId="49211"/>
    <cellStyle name="Normal 63 4 2 3" xfId="49212"/>
    <cellStyle name="Normal 63 4 2 4" xfId="49213"/>
    <cellStyle name="Normal 63 4 3" xfId="49214"/>
    <cellStyle name="Normal 63 4 4" xfId="49215"/>
    <cellStyle name="Normal 63 4 5" xfId="49216"/>
    <cellStyle name="Normal 63 4 6" xfId="49217"/>
    <cellStyle name="Normal 63 5" xfId="49218"/>
    <cellStyle name="Normal 63 5 2" xfId="49219"/>
    <cellStyle name="Normal 63 5 3" xfId="49220"/>
    <cellStyle name="Normal 63 5 4" xfId="49221"/>
    <cellStyle name="Normal 63 6" xfId="49222"/>
    <cellStyle name="Normal 63 7" xfId="49223"/>
    <cellStyle name="Normal 63 8" xfId="49224"/>
    <cellStyle name="Normal 63 9" xfId="49225"/>
    <cellStyle name="Normal 630" xfId="63211"/>
    <cellStyle name="Normal 631" xfId="63212"/>
    <cellStyle name="Normal 632" xfId="63213"/>
    <cellStyle name="Normal 633" xfId="63214"/>
    <cellStyle name="Normal 634" xfId="63215"/>
    <cellStyle name="Normal 635" xfId="63216"/>
    <cellStyle name="Normal 636" xfId="63217"/>
    <cellStyle name="Normal 637" xfId="63218"/>
    <cellStyle name="Normal 638" xfId="63219"/>
    <cellStyle name="Normal 639" xfId="63220"/>
    <cellStyle name="Normal 64" xfId="49226"/>
    <cellStyle name="Normal 64 2" xfId="49227"/>
    <cellStyle name="Normal 64 2 2" xfId="49228"/>
    <cellStyle name="Normal 64 2 2 2" xfId="49229"/>
    <cellStyle name="Normal 64 2 2 2 2" xfId="49230"/>
    <cellStyle name="Normal 64 2 2 2 2 2" xfId="49231"/>
    <cellStyle name="Normal 64 2 2 2 2 3" xfId="49232"/>
    <cellStyle name="Normal 64 2 2 2 2 4" xfId="49233"/>
    <cellStyle name="Normal 64 2 2 2 3" xfId="49234"/>
    <cellStyle name="Normal 64 2 2 2 4" xfId="49235"/>
    <cellStyle name="Normal 64 2 2 2 5" xfId="49236"/>
    <cellStyle name="Normal 64 2 2 3" xfId="49237"/>
    <cellStyle name="Normal 64 2 2 3 2" xfId="49238"/>
    <cellStyle name="Normal 64 2 2 3 3" xfId="49239"/>
    <cellStyle name="Normal 64 2 2 3 4" xfId="49240"/>
    <cellStyle name="Normal 64 2 2 4" xfId="49241"/>
    <cellStyle name="Normal 64 2 2 5" xfId="49242"/>
    <cellStyle name="Normal 64 2 2 6" xfId="49243"/>
    <cellStyle name="Normal 64 2 3" xfId="49244"/>
    <cellStyle name="Normal 64 2 3 2" xfId="49245"/>
    <cellStyle name="Normal 64 2 3 2 2" xfId="49246"/>
    <cellStyle name="Normal 64 2 3 2 3" xfId="49247"/>
    <cellStyle name="Normal 64 2 3 2 4" xfId="49248"/>
    <cellStyle name="Normal 64 2 3 3" xfId="49249"/>
    <cellStyle name="Normal 64 2 3 4" xfId="49250"/>
    <cellStyle name="Normal 64 2 3 5" xfId="49251"/>
    <cellStyle name="Normal 64 2 3 6" xfId="49252"/>
    <cellStyle name="Normal 64 2 4" xfId="49253"/>
    <cellStyle name="Normal 64 2 4 2" xfId="49254"/>
    <cellStyle name="Normal 64 2 4 3" xfId="49255"/>
    <cellStyle name="Normal 64 2 4 4" xfId="49256"/>
    <cellStyle name="Normal 64 2 5" xfId="49257"/>
    <cellStyle name="Normal 64 2 6" xfId="49258"/>
    <cellStyle name="Normal 64 2 7" xfId="49259"/>
    <cellStyle name="Normal 64 2 8" xfId="49260"/>
    <cellStyle name="Normal 64 3" xfId="49261"/>
    <cellStyle name="Normal 64 3 2" xfId="49262"/>
    <cellStyle name="Normal 64 3 2 2" xfId="49263"/>
    <cellStyle name="Normal 64 3 2 2 2" xfId="49264"/>
    <cellStyle name="Normal 64 3 2 2 3" xfId="49265"/>
    <cellStyle name="Normal 64 3 2 2 4" xfId="49266"/>
    <cellStyle name="Normal 64 3 2 3" xfId="49267"/>
    <cellStyle name="Normal 64 3 2 4" xfId="49268"/>
    <cellStyle name="Normal 64 3 2 5" xfId="49269"/>
    <cellStyle name="Normal 64 3 3" xfId="49270"/>
    <cellStyle name="Normal 64 3 3 2" xfId="49271"/>
    <cellStyle name="Normal 64 3 3 3" xfId="49272"/>
    <cellStyle name="Normal 64 3 3 4" xfId="49273"/>
    <cellStyle name="Normal 64 3 4" xfId="49274"/>
    <cellStyle name="Normal 64 3 5" xfId="49275"/>
    <cellStyle name="Normal 64 3 6" xfId="49276"/>
    <cellStyle name="Normal 64 4" xfId="49277"/>
    <cellStyle name="Normal 64 4 2" xfId="49278"/>
    <cellStyle name="Normal 64 4 2 2" xfId="49279"/>
    <cellStyle name="Normal 64 4 2 3" xfId="49280"/>
    <cellStyle name="Normal 64 4 2 4" xfId="49281"/>
    <cellStyle name="Normal 64 4 3" xfId="49282"/>
    <cellStyle name="Normal 64 4 4" xfId="49283"/>
    <cellStyle name="Normal 64 4 5" xfId="49284"/>
    <cellStyle name="Normal 64 4 6" xfId="49285"/>
    <cellStyle name="Normal 64 5" xfId="49286"/>
    <cellStyle name="Normal 64 5 2" xfId="49287"/>
    <cellStyle name="Normal 64 5 3" xfId="49288"/>
    <cellStyle name="Normal 64 5 4" xfId="49289"/>
    <cellStyle name="Normal 64 6" xfId="49290"/>
    <cellStyle name="Normal 64 7" xfId="49291"/>
    <cellStyle name="Normal 64 8" xfId="49292"/>
    <cellStyle name="Normal 64 9" xfId="49293"/>
    <cellStyle name="Normal 640" xfId="63221"/>
    <cellStyle name="Normal 641" xfId="63222"/>
    <cellStyle name="Normal 642" xfId="63223"/>
    <cellStyle name="Normal 643" xfId="63224"/>
    <cellStyle name="Normal 644" xfId="63225"/>
    <cellStyle name="Normal 645" xfId="63226"/>
    <cellStyle name="Normal 646" xfId="63227"/>
    <cellStyle name="Normal 647" xfId="63228"/>
    <cellStyle name="Normal 648" xfId="63229"/>
    <cellStyle name="Normal 649" xfId="63230"/>
    <cellStyle name="Normal 65" xfId="49294"/>
    <cellStyle name="Normal 650" xfId="63231"/>
    <cellStyle name="Normal 651" xfId="63232"/>
    <cellStyle name="Normal 652" xfId="63233"/>
    <cellStyle name="Normal 653" xfId="63234"/>
    <cellStyle name="Normal 654" xfId="63235"/>
    <cellStyle name="Normal 655" xfId="63236"/>
    <cellStyle name="Normal 656" xfId="63237"/>
    <cellStyle name="Normal 657" xfId="63238"/>
    <cellStyle name="Normal 658" xfId="63239"/>
    <cellStyle name="Normal 659" xfId="63240"/>
    <cellStyle name="Normal 66" xfId="49295"/>
    <cellStyle name="Normal 66 2" xfId="49296"/>
    <cellStyle name="Normal 66 2 2" xfId="49297"/>
    <cellStyle name="Normal 66 2 2 2" xfId="49298"/>
    <cellStyle name="Normal 66 2 2 2 2" xfId="49299"/>
    <cellStyle name="Normal 66 2 2 2 2 2" xfId="49300"/>
    <cellStyle name="Normal 66 2 2 2 2 3" xfId="49301"/>
    <cellStyle name="Normal 66 2 2 2 2 4" xfId="49302"/>
    <cellStyle name="Normal 66 2 2 2 3" xfId="49303"/>
    <cellStyle name="Normal 66 2 2 2 4" xfId="49304"/>
    <cellStyle name="Normal 66 2 2 2 5" xfId="49305"/>
    <cellStyle name="Normal 66 2 2 3" xfId="49306"/>
    <cellStyle name="Normal 66 2 2 3 2" xfId="49307"/>
    <cellStyle name="Normal 66 2 2 3 3" xfId="49308"/>
    <cellStyle name="Normal 66 2 2 3 4" xfId="49309"/>
    <cellStyle name="Normal 66 2 2 4" xfId="49310"/>
    <cellStyle name="Normal 66 2 2 5" xfId="49311"/>
    <cellStyle name="Normal 66 2 2 6" xfId="49312"/>
    <cellStyle name="Normal 66 2 3" xfId="49313"/>
    <cellStyle name="Normal 66 2 3 2" xfId="49314"/>
    <cellStyle name="Normal 66 2 3 2 2" xfId="49315"/>
    <cellStyle name="Normal 66 2 3 2 3" xfId="49316"/>
    <cellStyle name="Normal 66 2 3 2 4" xfId="49317"/>
    <cellStyle name="Normal 66 2 3 3" xfId="49318"/>
    <cellStyle name="Normal 66 2 3 4" xfId="49319"/>
    <cellStyle name="Normal 66 2 3 5" xfId="49320"/>
    <cellStyle name="Normal 66 2 3 6" xfId="49321"/>
    <cellStyle name="Normal 66 2 4" xfId="49322"/>
    <cellStyle name="Normal 66 2 4 2" xfId="49323"/>
    <cellStyle name="Normal 66 2 4 3" xfId="49324"/>
    <cellStyle name="Normal 66 2 4 4" xfId="49325"/>
    <cellStyle name="Normal 66 2 5" xfId="49326"/>
    <cellStyle name="Normal 66 2 6" xfId="49327"/>
    <cellStyle name="Normal 66 2 7" xfId="49328"/>
    <cellStyle name="Normal 66 2 8" xfId="49329"/>
    <cellStyle name="Normal 66 3" xfId="49330"/>
    <cellStyle name="Normal 66 3 2" xfId="49331"/>
    <cellStyle name="Normal 66 3 2 2" xfId="49332"/>
    <cellStyle name="Normal 66 3 2 2 2" xfId="49333"/>
    <cellStyle name="Normal 66 3 2 2 3" xfId="49334"/>
    <cellStyle name="Normal 66 3 2 2 4" xfId="49335"/>
    <cellStyle name="Normal 66 3 2 3" xfId="49336"/>
    <cellStyle name="Normal 66 3 2 4" xfId="49337"/>
    <cellStyle name="Normal 66 3 2 5" xfId="49338"/>
    <cellStyle name="Normal 66 3 3" xfId="49339"/>
    <cellStyle name="Normal 66 3 3 2" xfId="49340"/>
    <cellStyle name="Normal 66 3 3 3" xfId="49341"/>
    <cellStyle name="Normal 66 3 3 4" xfId="49342"/>
    <cellStyle name="Normal 66 3 4" xfId="49343"/>
    <cellStyle name="Normal 66 3 5" xfId="49344"/>
    <cellStyle name="Normal 66 3 6" xfId="49345"/>
    <cellStyle name="Normal 66 4" xfId="49346"/>
    <cellStyle name="Normal 66 4 2" xfId="49347"/>
    <cellStyle name="Normal 66 4 2 2" xfId="49348"/>
    <cellStyle name="Normal 66 4 2 3" xfId="49349"/>
    <cellStyle name="Normal 66 4 2 4" xfId="49350"/>
    <cellStyle name="Normal 66 4 3" xfId="49351"/>
    <cellStyle name="Normal 66 4 4" xfId="49352"/>
    <cellStyle name="Normal 66 4 5" xfId="49353"/>
    <cellStyle name="Normal 66 4 6" xfId="49354"/>
    <cellStyle name="Normal 66 5" xfId="49355"/>
    <cellStyle name="Normal 66 5 2" xfId="49356"/>
    <cellStyle name="Normal 66 5 3" xfId="49357"/>
    <cellStyle name="Normal 66 5 4" xfId="49358"/>
    <cellStyle name="Normal 66 6" xfId="49359"/>
    <cellStyle name="Normal 66 7" xfId="49360"/>
    <cellStyle name="Normal 66 8" xfId="49361"/>
    <cellStyle name="Normal 66 9" xfId="49362"/>
    <cellStyle name="Normal 660" xfId="63241"/>
    <cellStyle name="Normal 661" xfId="63242"/>
    <cellStyle name="Normal 662" xfId="63243"/>
    <cellStyle name="Normal 663" xfId="63244"/>
    <cellStyle name="Normal 664" xfId="63245"/>
    <cellStyle name="Normal 665" xfId="63246"/>
    <cellStyle name="Normal 666" xfId="63247"/>
    <cellStyle name="Normal 667" xfId="63248"/>
    <cellStyle name="Normal 668" xfId="63249"/>
    <cellStyle name="Normal 669" xfId="63250"/>
    <cellStyle name="Normal 67" xfId="49363"/>
    <cellStyle name="Normal 67 2" xfId="49364"/>
    <cellStyle name="Normal 67 2 2" xfId="49365"/>
    <cellStyle name="Normal 67 2 2 2" xfId="49366"/>
    <cellStyle name="Normal 67 2 2 2 2" xfId="49367"/>
    <cellStyle name="Normal 67 2 2 2 2 2" xfId="49368"/>
    <cellStyle name="Normal 67 2 2 2 2 3" xfId="49369"/>
    <cellStyle name="Normal 67 2 2 2 2 4" xfId="49370"/>
    <cellStyle name="Normal 67 2 2 2 3" xfId="49371"/>
    <cellStyle name="Normal 67 2 2 2 4" xfId="49372"/>
    <cellStyle name="Normal 67 2 2 2 5" xfId="49373"/>
    <cellStyle name="Normal 67 2 2 3" xfId="49374"/>
    <cellStyle name="Normal 67 2 2 3 2" xfId="49375"/>
    <cellStyle name="Normal 67 2 2 3 3" xfId="49376"/>
    <cellStyle name="Normal 67 2 2 3 4" xfId="49377"/>
    <cellStyle name="Normal 67 2 2 4" xfId="49378"/>
    <cellStyle name="Normal 67 2 2 5" xfId="49379"/>
    <cellStyle name="Normal 67 2 2 6" xfId="49380"/>
    <cellStyle name="Normal 67 2 3" xfId="49381"/>
    <cellStyle name="Normal 67 2 3 2" xfId="49382"/>
    <cellStyle name="Normal 67 2 3 2 2" xfId="49383"/>
    <cellStyle name="Normal 67 2 3 2 3" xfId="49384"/>
    <cellStyle name="Normal 67 2 3 2 4" xfId="49385"/>
    <cellStyle name="Normal 67 2 3 3" xfId="49386"/>
    <cellStyle name="Normal 67 2 3 4" xfId="49387"/>
    <cellStyle name="Normal 67 2 3 5" xfId="49388"/>
    <cellStyle name="Normal 67 2 3 6" xfId="49389"/>
    <cellStyle name="Normal 67 2 4" xfId="49390"/>
    <cellStyle name="Normal 67 2 4 2" xfId="49391"/>
    <cellStyle name="Normal 67 2 4 3" xfId="49392"/>
    <cellStyle name="Normal 67 2 4 4" xfId="49393"/>
    <cellStyle name="Normal 67 2 5" xfId="49394"/>
    <cellStyle name="Normal 67 2 6" xfId="49395"/>
    <cellStyle name="Normal 67 2 7" xfId="49396"/>
    <cellStyle name="Normal 67 2 8" xfId="49397"/>
    <cellStyle name="Normal 67 3" xfId="49398"/>
    <cellStyle name="Normal 67 3 2" xfId="49399"/>
    <cellStyle name="Normal 67 3 2 2" xfId="49400"/>
    <cellStyle name="Normal 67 3 2 2 2" xfId="49401"/>
    <cellStyle name="Normal 67 3 2 2 3" xfId="49402"/>
    <cellStyle name="Normal 67 3 2 2 4" xfId="49403"/>
    <cellStyle name="Normal 67 3 2 3" xfId="49404"/>
    <cellStyle name="Normal 67 3 2 4" xfId="49405"/>
    <cellStyle name="Normal 67 3 2 5" xfId="49406"/>
    <cellStyle name="Normal 67 3 3" xfId="49407"/>
    <cellStyle name="Normal 67 3 3 2" xfId="49408"/>
    <cellStyle name="Normal 67 3 3 3" xfId="49409"/>
    <cellStyle name="Normal 67 3 3 4" xfId="49410"/>
    <cellStyle name="Normal 67 3 4" xfId="49411"/>
    <cellStyle name="Normal 67 3 5" xfId="49412"/>
    <cellStyle name="Normal 67 3 6" xfId="49413"/>
    <cellStyle name="Normal 67 4" xfId="49414"/>
    <cellStyle name="Normal 67 4 2" xfId="49415"/>
    <cellStyle name="Normal 67 4 2 2" xfId="49416"/>
    <cellStyle name="Normal 67 4 2 3" xfId="49417"/>
    <cellStyle name="Normal 67 4 2 4" xfId="49418"/>
    <cellStyle name="Normal 67 4 3" xfId="49419"/>
    <cellStyle name="Normal 67 4 4" xfId="49420"/>
    <cellStyle name="Normal 67 4 5" xfId="49421"/>
    <cellStyle name="Normal 67 4 6" xfId="49422"/>
    <cellStyle name="Normal 67 5" xfId="49423"/>
    <cellStyle name="Normal 67 5 2" xfId="49424"/>
    <cellStyle name="Normal 67 5 3" xfId="49425"/>
    <cellStyle name="Normal 67 5 4" xfId="49426"/>
    <cellStyle name="Normal 67 6" xfId="49427"/>
    <cellStyle name="Normal 67 7" xfId="49428"/>
    <cellStyle name="Normal 67 8" xfId="49429"/>
    <cellStyle name="Normal 67 9" xfId="49430"/>
    <cellStyle name="Normal 670" xfId="63251"/>
    <cellStyle name="Normal 671" xfId="63252"/>
    <cellStyle name="Normal 672" xfId="63253"/>
    <cellStyle name="Normal 673" xfId="63254"/>
    <cellStyle name="Normal 674" xfId="63255"/>
    <cellStyle name="Normal 675" xfId="63256"/>
    <cellStyle name="Normal 676" xfId="63257"/>
    <cellStyle name="Normal 677" xfId="63258"/>
    <cellStyle name="Normal 678" xfId="63259"/>
    <cellStyle name="Normal 679" xfId="63260"/>
    <cellStyle name="Normal 68" xfId="49431"/>
    <cellStyle name="Normal 68 2" xfId="49432"/>
    <cellStyle name="Normal 68 2 2" xfId="49433"/>
    <cellStyle name="Normal 68 2 2 2" xfId="49434"/>
    <cellStyle name="Normal 68 2 2 2 2" xfId="49435"/>
    <cellStyle name="Normal 68 2 2 2 2 2" xfId="49436"/>
    <cellStyle name="Normal 68 2 2 2 2 3" xfId="49437"/>
    <cellStyle name="Normal 68 2 2 2 2 4" xfId="49438"/>
    <cellStyle name="Normal 68 2 2 2 3" xfId="49439"/>
    <cellStyle name="Normal 68 2 2 2 4" xfId="49440"/>
    <cellStyle name="Normal 68 2 2 2 5" xfId="49441"/>
    <cellStyle name="Normal 68 2 2 3" xfId="49442"/>
    <cellStyle name="Normal 68 2 2 3 2" xfId="49443"/>
    <cellStyle name="Normal 68 2 2 3 3" xfId="49444"/>
    <cellStyle name="Normal 68 2 2 3 4" xfId="49445"/>
    <cellStyle name="Normal 68 2 2 4" xfId="49446"/>
    <cellStyle name="Normal 68 2 2 5" xfId="49447"/>
    <cellStyle name="Normal 68 2 2 6" xfId="49448"/>
    <cellStyle name="Normal 68 2 3" xfId="49449"/>
    <cellStyle name="Normal 68 2 3 2" xfId="49450"/>
    <cellStyle name="Normal 68 2 3 2 2" xfId="49451"/>
    <cellStyle name="Normal 68 2 3 2 3" xfId="49452"/>
    <cellStyle name="Normal 68 2 3 2 4" xfId="49453"/>
    <cellStyle name="Normal 68 2 3 3" xfId="49454"/>
    <cellStyle name="Normal 68 2 3 4" xfId="49455"/>
    <cellStyle name="Normal 68 2 3 5" xfId="49456"/>
    <cellStyle name="Normal 68 2 3 6" xfId="49457"/>
    <cellStyle name="Normal 68 2 4" xfId="49458"/>
    <cellStyle name="Normal 68 2 4 2" xfId="49459"/>
    <cellStyle name="Normal 68 2 4 3" xfId="49460"/>
    <cellStyle name="Normal 68 2 4 4" xfId="49461"/>
    <cellStyle name="Normal 68 2 5" xfId="49462"/>
    <cellStyle name="Normal 68 2 6" xfId="49463"/>
    <cellStyle name="Normal 68 2 7" xfId="49464"/>
    <cellStyle name="Normal 68 2 8" xfId="49465"/>
    <cellStyle name="Normal 68 3" xfId="49466"/>
    <cellStyle name="Normal 68 3 2" xfId="49467"/>
    <cellStyle name="Normal 68 3 2 2" xfId="49468"/>
    <cellStyle name="Normal 68 3 2 2 2" xfId="49469"/>
    <cellStyle name="Normal 68 3 2 2 3" xfId="49470"/>
    <cellStyle name="Normal 68 3 2 2 4" xfId="49471"/>
    <cellStyle name="Normal 68 3 2 3" xfId="49472"/>
    <cellStyle name="Normal 68 3 2 4" xfId="49473"/>
    <cellStyle name="Normal 68 3 2 5" xfId="49474"/>
    <cellStyle name="Normal 68 3 3" xfId="49475"/>
    <cellStyle name="Normal 68 3 3 2" xfId="49476"/>
    <cellStyle name="Normal 68 3 3 3" xfId="49477"/>
    <cellStyle name="Normal 68 3 3 4" xfId="49478"/>
    <cellStyle name="Normal 68 3 4" xfId="49479"/>
    <cellStyle name="Normal 68 3 5" xfId="49480"/>
    <cellStyle name="Normal 68 3 6" xfId="49481"/>
    <cellStyle name="Normal 68 4" xfId="49482"/>
    <cellStyle name="Normal 68 4 2" xfId="49483"/>
    <cellStyle name="Normal 68 4 2 2" xfId="49484"/>
    <cellStyle name="Normal 68 4 2 3" xfId="49485"/>
    <cellStyle name="Normal 68 4 2 4" xfId="49486"/>
    <cellStyle name="Normal 68 4 3" xfId="49487"/>
    <cellStyle name="Normal 68 4 4" xfId="49488"/>
    <cellStyle name="Normal 68 4 5" xfId="49489"/>
    <cellStyle name="Normal 68 4 6" xfId="49490"/>
    <cellStyle name="Normal 68 5" xfId="49491"/>
    <cellStyle name="Normal 68 5 2" xfId="49492"/>
    <cellStyle name="Normal 68 5 3" xfId="49493"/>
    <cellStyle name="Normal 68 5 4" xfId="49494"/>
    <cellStyle name="Normal 68 6" xfId="49495"/>
    <cellStyle name="Normal 68 7" xfId="49496"/>
    <cellStyle name="Normal 68 8" xfId="49497"/>
    <cellStyle name="Normal 68 9" xfId="49498"/>
    <cellStyle name="Normal 680" xfId="63261"/>
    <cellStyle name="Normal 681" xfId="63262"/>
    <cellStyle name="Normal 682" xfId="63263"/>
    <cellStyle name="Normal 683" xfId="63264"/>
    <cellStyle name="Normal 684" xfId="63265"/>
    <cellStyle name="Normal 685" xfId="63266"/>
    <cellStyle name="Normal 686" xfId="63267"/>
    <cellStyle name="Normal 687" xfId="63268"/>
    <cellStyle name="Normal 688" xfId="63269"/>
    <cellStyle name="Normal 689" xfId="63270"/>
    <cellStyle name="Normal 69" xfId="49499"/>
    <cellStyle name="Normal 69 2" xfId="49500"/>
    <cellStyle name="Normal 69 2 2" xfId="49501"/>
    <cellStyle name="Normal 69 2 2 2" xfId="49502"/>
    <cellStyle name="Normal 69 2 2 2 2" xfId="49503"/>
    <cellStyle name="Normal 69 2 2 2 2 2" xfId="49504"/>
    <cellStyle name="Normal 69 2 2 2 2 3" xfId="49505"/>
    <cellStyle name="Normal 69 2 2 2 2 4" xfId="49506"/>
    <cellStyle name="Normal 69 2 2 2 3" xfId="49507"/>
    <cellStyle name="Normal 69 2 2 2 4" xfId="49508"/>
    <cellStyle name="Normal 69 2 2 2 5" xfId="49509"/>
    <cellStyle name="Normal 69 2 2 3" xfId="49510"/>
    <cellStyle name="Normal 69 2 2 3 2" xfId="49511"/>
    <cellStyle name="Normal 69 2 2 3 3" xfId="49512"/>
    <cellStyle name="Normal 69 2 2 3 4" xfId="49513"/>
    <cellStyle name="Normal 69 2 2 4" xfId="49514"/>
    <cellStyle name="Normal 69 2 2 5" xfId="49515"/>
    <cellStyle name="Normal 69 2 2 6" xfId="49516"/>
    <cellStyle name="Normal 69 2 3" xfId="49517"/>
    <cellStyle name="Normal 69 2 3 2" xfId="49518"/>
    <cellStyle name="Normal 69 2 3 2 2" xfId="49519"/>
    <cellStyle name="Normal 69 2 3 2 3" xfId="49520"/>
    <cellStyle name="Normal 69 2 3 2 4" xfId="49521"/>
    <cellStyle name="Normal 69 2 3 3" xfId="49522"/>
    <cellStyle name="Normal 69 2 3 4" xfId="49523"/>
    <cellStyle name="Normal 69 2 3 5" xfId="49524"/>
    <cellStyle name="Normal 69 2 3 6" xfId="49525"/>
    <cellStyle name="Normal 69 2 4" xfId="49526"/>
    <cellStyle name="Normal 69 2 4 2" xfId="49527"/>
    <cellStyle name="Normal 69 2 4 3" xfId="49528"/>
    <cellStyle name="Normal 69 2 4 4" xfId="49529"/>
    <cellStyle name="Normal 69 2 5" xfId="49530"/>
    <cellStyle name="Normal 69 2 6" xfId="49531"/>
    <cellStyle name="Normal 69 2 7" xfId="49532"/>
    <cellStyle name="Normal 69 2 8" xfId="49533"/>
    <cellStyle name="Normal 69 3" xfId="49534"/>
    <cellStyle name="Normal 69 3 2" xfId="49535"/>
    <cellStyle name="Normal 69 3 2 2" xfId="49536"/>
    <cellStyle name="Normal 69 3 2 2 2" xfId="49537"/>
    <cellStyle name="Normal 69 3 2 2 3" xfId="49538"/>
    <cellStyle name="Normal 69 3 2 2 4" xfId="49539"/>
    <cellStyle name="Normal 69 3 2 3" xfId="49540"/>
    <cellStyle name="Normal 69 3 2 4" xfId="49541"/>
    <cellStyle name="Normal 69 3 2 5" xfId="49542"/>
    <cellStyle name="Normal 69 3 3" xfId="49543"/>
    <cellStyle name="Normal 69 3 3 2" xfId="49544"/>
    <cellStyle name="Normal 69 3 3 3" xfId="49545"/>
    <cellStyle name="Normal 69 3 3 4" xfId="49546"/>
    <cellStyle name="Normal 69 3 4" xfId="49547"/>
    <cellStyle name="Normal 69 3 5" xfId="49548"/>
    <cellStyle name="Normal 69 3 6" xfId="49549"/>
    <cellStyle name="Normal 69 4" xfId="49550"/>
    <cellStyle name="Normal 69 4 2" xfId="49551"/>
    <cellStyle name="Normal 69 4 2 2" xfId="49552"/>
    <cellStyle name="Normal 69 4 2 3" xfId="49553"/>
    <cellStyle name="Normal 69 4 2 4" xfId="49554"/>
    <cellStyle name="Normal 69 4 3" xfId="49555"/>
    <cellStyle name="Normal 69 4 4" xfId="49556"/>
    <cellStyle name="Normal 69 4 5" xfId="49557"/>
    <cellStyle name="Normal 69 4 6" xfId="49558"/>
    <cellStyle name="Normal 69 5" xfId="49559"/>
    <cellStyle name="Normal 69 5 2" xfId="49560"/>
    <cellStyle name="Normal 69 5 3" xfId="49561"/>
    <cellStyle name="Normal 69 5 4" xfId="49562"/>
    <cellStyle name="Normal 69 6" xfId="49563"/>
    <cellStyle name="Normal 69 7" xfId="49564"/>
    <cellStyle name="Normal 69 8" xfId="49565"/>
    <cellStyle name="Normal 69 9" xfId="49566"/>
    <cellStyle name="Normal 690" xfId="63271"/>
    <cellStyle name="Normal 691" xfId="63272"/>
    <cellStyle name="Normal 692" xfId="63273"/>
    <cellStyle name="Normal 693" xfId="63274"/>
    <cellStyle name="Normal 694" xfId="63275"/>
    <cellStyle name="Normal 695" xfId="63276"/>
    <cellStyle name="Normal 696" xfId="63277"/>
    <cellStyle name="Normal 697" xfId="63278"/>
    <cellStyle name="Normal 698" xfId="63279"/>
    <cellStyle name="Normal 699" xfId="63280"/>
    <cellStyle name="Normal 7" xfId="49567"/>
    <cellStyle name="Normal 7 10" xfId="49568"/>
    <cellStyle name="Normal 7 11" xfId="49569"/>
    <cellStyle name="Normal 7 12" xfId="49570"/>
    <cellStyle name="Normal 7 13" xfId="49571"/>
    <cellStyle name="Normal 7 14" xfId="49572"/>
    <cellStyle name="Normal 7 15" xfId="49573"/>
    <cellStyle name="Normal 7 16" xfId="49574"/>
    <cellStyle name="Normal 7 17" xfId="49575"/>
    <cellStyle name="Normal 7 18" xfId="49576"/>
    <cellStyle name="Normal 7 19" xfId="49577"/>
    <cellStyle name="Normal 7 2" xfId="49578"/>
    <cellStyle name="Normal 7 2 2" xfId="49579"/>
    <cellStyle name="Normal 7 2 2 10" xfId="49580"/>
    <cellStyle name="Normal 7 2 2 11" xfId="49581"/>
    <cellStyle name="Normal 7 2 2 12" xfId="49582"/>
    <cellStyle name="Normal 7 2 2 2" xfId="49583"/>
    <cellStyle name="Normal 7 2 2 2 2" xfId="49584"/>
    <cellStyle name="Normal 7 2 2 2 2 2" xfId="49585"/>
    <cellStyle name="Normal 7 2 2 2 2 2 2" xfId="49586"/>
    <cellStyle name="Normal 7 2 2 2 2 2 2 2" xfId="49587"/>
    <cellStyle name="Normal 7 2 2 2 2 2 2 2 2" xfId="49588"/>
    <cellStyle name="Normal 7 2 2 2 2 2 2 2 3" xfId="49589"/>
    <cellStyle name="Normal 7 2 2 2 2 2 2 2 4" xfId="49590"/>
    <cellStyle name="Normal 7 2 2 2 2 2 2 3" xfId="49591"/>
    <cellStyle name="Normal 7 2 2 2 2 2 2 4" xfId="49592"/>
    <cellStyle name="Normal 7 2 2 2 2 2 2 5" xfId="49593"/>
    <cellStyle name="Normal 7 2 2 2 2 2 3" xfId="49594"/>
    <cellStyle name="Normal 7 2 2 2 2 2 3 2" xfId="49595"/>
    <cellStyle name="Normal 7 2 2 2 2 2 3 3" xfId="49596"/>
    <cellStyle name="Normal 7 2 2 2 2 2 3 4" xfId="49597"/>
    <cellStyle name="Normal 7 2 2 2 2 2 4" xfId="49598"/>
    <cellStyle name="Normal 7 2 2 2 2 2 5" xfId="49599"/>
    <cellStyle name="Normal 7 2 2 2 2 2 6" xfId="49600"/>
    <cellStyle name="Normal 7 2 2 2 2 3" xfId="49601"/>
    <cellStyle name="Normal 7 2 2 2 2 3 2" xfId="49602"/>
    <cellStyle name="Normal 7 2 2 2 2 3 2 2" xfId="49603"/>
    <cellStyle name="Normal 7 2 2 2 2 3 2 3" xfId="49604"/>
    <cellStyle name="Normal 7 2 2 2 2 3 2 4" xfId="49605"/>
    <cellStyle name="Normal 7 2 2 2 2 3 3" xfId="49606"/>
    <cellStyle name="Normal 7 2 2 2 2 3 4" xfId="49607"/>
    <cellStyle name="Normal 7 2 2 2 2 3 5" xfId="49608"/>
    <cellStyle name="Normal 7 2 2 2 2 3 6" xfId="49609"/>
    <cellStyle name="Normal 7 2 2 2 2 4" xfId="49610"/>
    <cellStyle name="Normal 7 2 2 2 2 4 2" xfId="49611"/>
    <cellStyle name="Normal 7 2 2 2 2 4 3" xfId="49612"/>
    <cellStyle name="Normal 7 2 2 2 2 4 4" xfId="49613"/>
    <cellStyle name="Normal 7 2 2 2 2 5" xfId="49614"/>
    <cellStyle name="Normal 7 2 2 2 2 6" xfId="49615"/>
    <cellStyle name="Normal 7 2 2 2 2 7" xfId="49616"/>
    <cellStyle name="Normal 7 2 2 2 2 8" xfId="49617"/>
    <cellStyle name="Normal 7 2 2 2 3" xfId="49618"/>
    <cellStyle name="Normal 7 2 2 2 3 2" xfId="49619"/>
    <cellStyle name="Normal 7 2 2 2 3 2 2" xfId="49620"/>
    <cellStyle name="Normal 7 2 2 2 3 2 2 2" xfId="49621"/>
    <cellStyle name="Normal 7 2 2 2 3 2 2 3" xfId="49622"/>
    <cellStyle name="Normal 7 2 2 2 3 2 2 4" xfId="49623"/>
    <cellStyle name="Normal 7 2 2 2 3 2 3" xfId="49624"/>
    <cellStyle name="Normal 7 2 2 2 3 2 4" xfId="49625"/>
    <cellStyle name="Normal 7 2 2 2 3 2 5" xfId="49626"/>
    <cellStyle name="Normal 7 2 2 2 3 3" xfId="49627"/>
    <cellStyle name="Normal 7 2 2 2 3 3 2" xfId="49628"/>
    <cellStyle name="Normal 7 2 2 2 3 3 3" xfId="49629"/>
    <cellStyle name="Normal 7 2 2 2 3 3 4" xfId="49630"/>
    <cellStyle name="Normal 7 2 2 2 3 4" xfId="49631"/>
    <cellStyle name="Normal 7 2 2 2 3 5" xfId="49632"/>
    <cellStyle name="Normal 7 2 2 2 3 6" xfId="49633"/>
    <cellStyle name="Normal 7 2 2 2 4" xfId="49634"/>
    <cellStyle name="Normal 7 2 2 2 4 2" xfId="49635"/>
    <cellStyle name="Normal 7 2 2 2 4 2 2" xfId="49636"/>
    <cellStyle name="Normal 7 2 2 2 4 2 3" xfId="49637"/>
    <cellStyle name="Normal 7 2 2 2 4 2 4" xfId="49638"/>
    <cellStyle name="Normal 7 2 2 2 4 3" xfId="49639"/>
    <cellStyle name="Normal 7 2 2 2 4 4" xfId="49640"/>
    <cellStyle name="Normal 7 2 2 2 4 5" xfId="49641"/>
    <cellStyle name="Normal 7 2 2 2 4 6" xfId="49642"/>
    <cellStyle name="Normal 7 2 2 2 5" xfId="49643"/>
    <cellStyle name="Normal 7 2 2 2 5 2" xfId="49644"/>
    <cellStyle name="Normal 7 2 2 2 5 3" xfId="49645"/>
    <cellStyle name="Normal 7 2 2 2 5 4" xfId="49646"/>
    <cellStyle name="Normal 7 2 2 2 6" xfId="49647"/>
    <cellStyle name="Normal 7 2 2 2 7" xfId="49648"/>
    <cellStyle name="Normal 7 2 2 2 8" xfId="49649"/>
    <cellStyle name="Normal 7 2 2 2 9" xfId="49650"/>
    <cellStyle name="Normal 7 2 2 3" xfId="49651"/>
    <cellStyle name="Normal 7 2 2 3 2" xfId="49652"/>
    <cellStyle name="Normal 7 2 2 3 2 2" xfId="49653"/>
    <cellStyle name="Normal 7 2 2 3 2 2 2" xfId="49654"/>
    <cellStyle name="Normal 7 2 2 3 2 2 2 2" xfId="49655"/>
    <cellStyle name="Normal 7 2 2 3 2 2 2 2 2" xfId="49656"/>
    <cellStyle name="Normal 7 2 2 3 2 2 2 2 3" xfId="49657"/>
    <cellStyle name="Normal 7 2 2 3 2 2 2 2 4" xfId="49658"/>
    <cellStyle name="Normal 7 2 2 3 2 2 2 3" xfId="49659"/>
    <cellStyle name="Normal 7 2 2 3 2 2 2 4" xfId="49660"/>
    <cellStyle name="Normal 7 2 2 3 2 2 2 5" xfId="49661"/>
    <cellStyle name="Normal 7 2 2 3 2 2 3" xfId="49662"/>
    <cellStyle name="Normal 7 2 2 3 2 2 3 2" xfId="49663"/>
    <cellStyle name="Normal 7 2 2 3 2 2 3 3" xfId="49664"/>
    <cellStyle name="Normal 7 2 2 3 2 2 3 4" xfId="49665"/>
    <cellStyle name="Normal 7 2 2 3 2 2 4" xfId="49666"/>
    <cellStyle name="Normal 7 2 2 3 2 2 5" xfId="49667"/>
    <cellStyle name="Normal 7 2 2 3 2 2 6" xfId="49668"/>
    <cellStyle name="Normal 7 2 2 3 2 3" xfId="49669"/>
    <cellStyle name="Normal 7 2 2 3 2 3 2" xfId="49670"/>
    <cellStyle name="Normal 7 2 2 3 2 3 2 2" xfId="49671"/>
    <cellStyle name="Normal 7 2 2 3 2 3 2 3" xfId="49672"/>
    <cellStyle name="Normal 7 2 2 3 2 3 2 4" xfId="49673"/>
    <cellStyle name="Normal 7 2 2 3 2 3 3" xfId="49674"/>
    <cellStyle name="Normal 7 2 2 3 2 3 4" xfId="49675"/>
    <cellStyle name="Normal 7 2 2 3 2 3 5" xfId="49676"/>
    <cellStyle name="Normal 7 2 2 3 2 3 6" xfId="49677"/>
    <cellStyle name="Normal 7 2 2 3 2 4" xfId="49678"/>
    <cellStyle name="Normal 7 2 2 3 2 4 2" xfId="49679"/>
    <cellStyle name="Normal 7 2 2 3 2 4 3" xfId="49680"/>
    <cellStyle name="Normal 7 2 2 3 2 4 4" xfId="49681"/>
    <cellStyle name="Normal 7 2 2 3 2 5" xfId="49682"/>
    <cellStyle name="Normal 7 2 2 3 2 6" xfId="49683"/>
    <cellStyle name="Normal 7 2 2 3 2 7" xfId="49684"/>
    <cellStyle name="Normal 7 2 2 3 2 8" xfId="49685"/>
    <cellStyle name="Normal 7 2 2 3 3" xfId="49686"/>
    <cellStyle name="Normal 7 2 2 3 3 2" xfId="49687"/>
    <cellStyle name="Normal 7 2 2 3 3 2 2" xfId="49688"/>
    <cellStyle name="Normal 7 2 2 3 3 2 2 2" xfId="49689"/>
    <cellStyle name="Normal 7 2 2 3 3 2 2 3" xfId="49690"/>
    <cellStyle name="Normal 7 2 2 3 3 2 2 4" xfId="49691"/>
    <cellStyle name="Normal 7 2 2 3 3 2 3" xfId="49692"/>
    <cellStyle name="Normal 7 2 2 3 3 2 4" xfId="49693"/>
    <cellStyle name="Normal 7 2 2 3 3 2 5" xfId="49694"/>
    <cellStyle name="Normal 7 2 2 3 3 3" xfId="49695"/>
    <cellStyle name="Normal 7 2 2 3 3 3 2" xfId="49696"/>
    <cellStyle name="Normal 7 2 2 3 3 3 3" xfId="49697"/>
    <cellStyle name="Normal 7 2 2 3 3 3 4" xfId="49698"/>
    <cellStyle name="Normal 7 2 2 3 3 4" xfId="49699"/>
    <cellStyle name="Normal 7 2 2 3 3 5" xfId="49700"/>
    <cellStyle name="Normal 7 2 2 3 3 6" xfId="49701"/>
    <cellStyle name="Normal 7 2 2 3 4" xfId="49702"/>
    <cellStyle name="Normal 7 2 2 3 4 2" xfId="49703"/>
    <cellStyle name="Normal 7 2 2 3 4 2 2" xfId="49704"/>
    <cellStyle name="Normal 7 2 2 3 4 2 3" xfId="49705"/>
    <cellStyle name="Normal 7 2 2 3 4 2 4" xfId="49706"/>
    <cellStyle name="Normal 7 2 2 3 4 3" xfId="49707"/>
    <cellStyle name="Normal 7 2 2 3 4 4" xfId="49708"/>
    <cellStyle name="Normal 7 2 2 3 4 5" xfId="49709"/>
    <cellStyle name="Normal 7 2 2 3 4 6" xfId="49710"/>
    <cellStyle name="Normal 7 2 2 3 5" xfId="49711"/>
    <cellStyle name="Normal 7 2 2 3 5 2" xfId="49712"/>
    <cellStyle name="Normal 7 2 2 3 5 3" xfId="49713"/>
    <cellStyle name="Normal 7 2 2 3 5 4" xfId="49714"/>
    <cellStyle name="Normal 7 2 2 3 6" xfId="49715"/>
    <cellStyle name="Normal 7 2 2 3 7" xfId="49716"/>
    <cellStyle name="Normal 7 2 2 3 8" xfId="49717"/>
    <cellStyle name="Normal 7 2 2 3 9" xfId="49718"/>
    <cellStyle name="Normal 7 2 2 4" xfId="49719"/>
    <cellStyle name="Normal 7 2 2 4 2" xfId="49720"/>
    <cellStyle name="Normal 7 2 2 4 2 2" xfId="49721"/>
    <cellStyle name="Normal 7 2 2 4 2 2 2" xfId="49722"/>
    <cellStyle name="Normal 7 2 2 4 2 2 2 2" xfId="49723"/>
    <cellStyle name="Normal 7 2 2 4 2 2 2 3" xfId="49724"/>
    <cellStyle name="Normal 7 2 2 4 2 2 2 4" xfId="49725"/>
    <cellStyle name="Normal 7 2 2 4 2 2 3" xfId="49726"/>
    <cellStyle name="Normal 7 2 2 4 2 2 4" xfId="49727"/>
    <cellStyle name="Normal 7 2 2 4 2 2 5" xfId="49728"/>
    <cellStyle name="Normal 7 2 2 4 2 3" xfId="49729"/>
    <cellStyle name="Normal 7 2 2 4 2 3 2" xfId="49730"/>
    <cellStyle name="Normal 7 2 2 4 2 3 3" xfId="49731"/>
    <cellStyle name="Normal 7 2 2 4 2 3 4" xfId="49732"/>
    <cellStyle name="Normal 7 2 2 4 2 4" xfId="49733"/>
    <cellStyle name="Normal 7 2 2 4 2 5" xfId="49734"/>
    <cellStyle name="Normal 7 2 2 4 2 6" xfId="49735"/>
    <cellStyle name="Normal 7 2 2 4 3" xfId="49736"/>
    <cellStyle name="Normal 7 2 2 4 3 2" xfId="49737"/>
    <cellStyle name="Normal 7 2 2 4 3 2 2" xfId="49738"/>
    <cellStyle name="Normal 7 2 2 4 3 2 3" xfId="49739"/>
    <cellStyle name="Normal 7 2 2 4 3 2 4" xfId="49740"/>
    <cellStyle name="Normal 7 2 2 4 3 3" xfId="49741"/>
    <cellStyle name="Normal 7 2 2 4 3 4" xfId="49742"/>
    <cellStyle name="Normal 7 2 2 4 3 5" xfId="49743"/>
    <cellStyle name="Normal 7 2 2 4 3 6" xfId="49744"/>
    <cellStyle name="Normal 7 2 2 4 4" xfId="49745"/>
    <cellStyle name="Normal 7 2 2 4 4 2" xfId="49746"/>
    <cellStyle name="Normal 7 2 2 4 4 3" xfId="49747"/>
    <cellStyle name="Normal 7 2 2 4 4 4" xfId="49748"/>
    <cellStyle name="Normal 7 2 2 4 5" xfId="49749"/>
    <cellStyle name="Normal 7 2 2 4 6" xfId="49750"/>
    <cellStyle name="Normal 7 2 2 4 7" xfId="49751"/>
    <cellStyle name="Normal 7 2 2 4 8" xfId="49752"/>
    <cellStyle name="Normal 7 2 2 5" xfId="49753"/>
    <cellStyle name="Normal 7 2 2 5 2" xfId="49754"/>
    <cellStyle name="Normal 7 2 2 5 2 2" xfId="49755"/>
    <cellStyle name="Normal 7 2 2 5 2 2 2" xfId="49756"/>
    <cellStyle name="Normal 7 2 2 5 2 2 3" xfId="49757"/>
    <cellStyle name="Normal 7 2 2 5 2 2 4" xfId="49758"/>
    <cellStyle name="Normal 7 2 2 5 2 3" xfId="49759"/>
    <cellStyle name="Normal 7 2 2 5 2 4" xfId="49760"/>
    <cellStyle name="Normal 7 2 2 5 2 5" xfId="49761"/>
    <cellStyle name="Normal 7 2 2 5 2 6" xfId="49762"/>
    <cellStyle name="Normal 7 2 2 5 3" xfId="49763"/>
    <cellStyle name="Normal 7 2 2 5 3 2" xfId="49764"/>
    <cellStyle name="Normal 7 2 2 5 3 3" xfId="49765"/>
    <cellStyle name="Normal 7 2 2 5 3 4" xfId="49766"/>
    <cellStyle name="Normal 7 2 2 5 4" xfId="49767"/>
    <cellStyle name="Normal 7 2 2 5 5" xfId="49768"/>
    <cellStyle name="Normal 7 2 2 5 6" xfId="49769"/>
    <cellStyle name="Normal 7 2 2 5 7" xfId="49770"/>
    <cellStyle name="Normal 7 2 2 6" xfId="49771"/>
    <cellStyle name="Normal 7 2 2 6 2" xfId="49772"/>
    <cellStyle name="Normal 7 2 2 6 2 2" xfId="49773"/>
    <cellStyle name="Normal 7 2 2 6 2 2 2" xfId="49774"/>
    <cellStyle name="Normal 7 2 2 6 2 2 3" xfId="49775"/>
    <cellStyle name="Normal 7 2 2 6 2 2 4" xfId="49776"/>
    <cellStyle name="Normal 7 2 2 6 2 3" xfId="49777"/>
    <cellStyle name="Normal 7 2 2 6 2 4" xfId="49778"/>
    <cellStyle name="Normal 7 2 2 6 2 5" xfId="49779"/>
    <cellStyle name="Normal 7 2 2 6 3" xfId="49780"/>
    <cellStyle name="Normal 7 2 2 6 3 2" xfId="49781"/>
    <cellStyle name="Normal 7 2 2 6 3 3" xfId="49782"/>
    <cellStyle name="Normal 7 2 2 6 3 4" xfId="49783"/>
    <cellStyle name="Normal 7 2 2 6 4" xfId="49784"/>
    <cellStyle name="Normal 7 2 2 6 5" xfId="49785"/>
    <cellStyle name="Normal 7 2 2 6 6" xfId="49786"/>
    <cellStyle name="Normal 7 2 2 7" xfId="49787"/>
    <cellStyle name="Normal 7 2 2 7 2" xfId="49788"/>
    <cellStyle name="Normal 7 2 2 7 2 2" xfId="49789"/>
    <cellStyle name="Normal 7 2 2 7 2 3" xfId="49790"/>
    <cellStyle name="Normal 7 2 2 7 2 4" xfId="49791"/>
    <cellStyle name="Normal 7 2 2 7 3" xfId="49792"/>
    <cellStyle name="Normal 7 2 2 7 4" xfId="49793"/>
    <cellStyle name="Normal 7 2 2 7 5" xfId="49794"/>
    <cellStyle name="Normal 7 2 2 7 6" xfId="49795"/>
    <cellStyle name="Normal 7 2 2 8" xfId="49796"/>
    <cellStyle name="Normal 7 2 2 8 2" xfId="49797"/>
    <cellStyle name="Normal 7 2 2 8 3" xfId="49798"/>
    <cellStyle name="Normal 7 2 2 8 4" xfId="49799"/>
    <cellStyle name="Normal 7 2 2 9" xfId="49800"/>
    <cellStyle name="Normal 7 2 3" xfId="49801"/>
    <cellStyle name="Normal 7 2 3 10" xfId="49802"/>
    <cellStyle name="Normal 7 2 3 2" xfId="49803"/>
    <cellStyle name="Normal 7 2 3 2 2" xfId="49804"/>
    <cellStyle name="Normal 7 2 3 2 2 2" xfId="49805"/>
    <cellStyle name="Normal 7 2 3 2 2 2 2" xfId="49806"/>
    <cellStyle name="Normal 7 2 3 2 2 2 2 2" xfId="49807"/>
    <cellStyle name="Normal 7 2 3 2 2 2 2 2 2" xfId="49808"/>
    <cellStyle name="Normal 7 2 3 2 2 2 2 2 3" xfId="49809"/>
    <cellStyle name="Normal 7 2 3 2 2 2 2 2 4" xfId="49810"/>
    <cellStyle name="Normal 7 2 3 2 2 2 2 3" xfId="49811"/>
    <cellStyle name="Normal 7 2 3 2 2 2 2 4" xfId="49812"/>
    <cellStyle name="Normal 7 2 3 2 2 2 2 5" xfId="49813"/>
    <cellStyle name="Normal 7 2 3 2 2 2 3" xfId="49814"/>
    <cellStyle name="Normal 7 2 3 2 2 2 3 2" xfId="49815"/>
    <cellStyle name="Normal 7 2 3 2 2 2 3 3" xfId="49816"/>
    <cellStyle name="Normal 7 2 3 2 2 2 3 4" xfId="49817"/>
    <cellStyle name="Normal 7 2 3 2 2 2 4" xfId="49818"/>
    <cellStyle name="Normal 7 2 3 2 2 2 5" xfId="49819"/>
    <cellStyle name="Normal 7 2 3 2 2 2 6" xfId="49820"/>
    <cellStyle name="Normal 7 2 3 2 2 3" xfId="49821"/>
    <cellStyle name="Normal 7 2 3 2 2 3 2" xfId="49822"/>
    <cellStyle name="Normal 7 2 3 2 2 3 2 2" xfId="49823"/>
    <cellStyle name="Normal 7 2 3 2 2 3 2 3" xfId="49824"/>
    <cellStyle name="Normal 7 2 3 2 2 3 2 4" xfId="49825"/>
    <cellStyle name="Normal 7 2 3 2 2 3 3" xfId="49826"/>
    <cellStyle name="Normal 7 2 3 2 2 3 4" xfId="49827"/>
    <cellStyle name="Normal 7 2 3 2 2 3 5" xfId="49828"/>
    <cellStyle name="Normal 7 2 3 2 2 3 6" xfId="49829"/>
    <cellStyle name="Normal 7 2 3 2 2 4" xfId="49830"/>
    <cellStyle name="Normal 7 2 3 2 2 4 2" xfId="49831"/>
    <cellStyle name="Normal 7 2 3 2 2 4 3" xfId="49832"/>
    <cellStyle name="Normal 7 2 3 2 2 4 4" xfId="49833"/>
    <cellStyle name="Normal 7 2 3 2 2 5" xfId="49834"/>
    <cellStyle name="Normal 7 2 3 2 2 6" xfId="49835"/>
    <cellStyle name="Normal 7 2 3 2 2 7" xfId="49836"/>
    <cellStyle name="Normal 7 2 3 2 2 8" xfId="49837"/>
    <cellStyle name="Normal 7 2 3 2 3" xfId="49838"/>
    <cellStyle name="Normal 7 2 3 2 3 2" xfId="49839"/>
    <cellStyle name="Normal 7 2 3 2 3 2 2" xfId="49840"/>
    <cellStyle name="Normal 7 2 3 2 3 2 2 2" xfId="49841"/>
    <cellStyle name="Normal 7 2 3 2 3 2 2 3" xfId="49842"/>
    <cellStyle name="Normal 7 2 3 2 3 2 2 4" xfId="49843"/>
    <cellStyle name="Normal 7 2 3 2 3 2 3" xfId="49844"/>
    <cellStyle name="Normal 7 2 3 2 3 2 4" xfId="49845"/>
    <cellStyle name="Normal 7 2 3 2 3 2 5" xfId="49846"/>
    <cellStyle name="Normal 7 2 3 2 3 3" xfId="49847"/>
    <cellStyle name="Normal 7 2 3 2 3 3 2" xfId="49848"/>
    <cellStyle name="Normal 7 2 3 2 3 3 3" xfId="49849"/>
    <cellStyle name="Normal 7 2 3 2 3 3 4" xfId="49850"/>
    <cellStyle name="Normal 7 2 3 2 3 4" xfId="49851"/>
    <cellStyle name="Normal 7 2 3 2 3 5" xfId="49852"/>
    <cellStyle name="Normal 7 2 3 2 3 6" xfId="49853"/>
    <cellStyle name="Normal 7 2 3 2 4" xfId="49854"/>
    <cellStyle name="Normal 7 2 3 2 4 2" xfId="49855"/>
    <cellStyle name="Normal 7 2 3 2 4 2 2" xfId="49856"/>
    <cellStyle name="Normal 7 2 3 2 4 2 3" xfId="49857"/>
    <cellStyle name="Normal 7 2 3 2 4 2 4" xfId="49858"/>
    <cellStyle name="Normal 7 2 3 2 4 3" xfId="49859"/>
    <cellStyle name="Normal 7 2 3 2 4 4" xfId="49860"/>
    <cellStyle name="Normal 7 2 3 2 4 5" xfId="49861"/>
    <cellStyle name="Normal 7 2 3 2 4 6" xfId="49862"/>
    <cellStyle name="Normal 7 2 3 2 5" xfId="49863"/>
    <cellStyle name="Normal 7 2 3 2 5 2" xfId="49864"/>
    <cellStyle name="Normal 7 2 3 2 5 3" xfId="49865"/>
    <cellStyle name="Normal 7 2 3 2 5 4" xfId="49866"/>
    <cellStyle name="Normal 7 2 3 2 6" xfId="49867"/>
    <cellStyle name="Normal 7 2 3 2 7" xfId="49868"/>
    <cellStyle name="Normal 7 2 3 2 8" xfId="49869"/>
    <cellStyle name="Normal 7 2 3 2 9" xfId="49870"/>
    <cellStyle name="Normal 7 2 3 3" xfId="49871"/>
    <cellStyle name="Normal 7 2 3 3 2" xfId="49872"/>
    <cellStyle name="Normal 7 2 3 3 2 2" xfId="49873"/>
    <cellStyle name="Normal 7 2 3 3 2 2 2" xfId="49874"/>
    <cellStyle name="Normal 7 2 3 3 2 2 2 2" xfId="49875"/>
    <cellStyle name="Normal 7 2 3 3 2 2 2 3" xfId="49876"/>
    <cellStyle name="Normal 7 2 3 3 2 2 2 4" xfId="49877"/>
    <cellStyle name="Normal 7 2 3 3 2 2 3" xfId="49878"/>
    <cellStyle name="Normal 7 2 3 3 2 2 4" xfId="49879"/>
    <cellStyle name="Normal 7 2 3 3 2 2 5" xfId="49880"/>
    <cellStyle name="Normal 7 2 3 3 2 3" xfId="49881"/>
    <cellStyle name="Normal 7 2 3 3 2 3 2" xfId="49882"/>
    <cellStyle name="Normal 7 2 3 3 2 3 3" xfId="49883"/>
    <cellStyle name="Normal 7 2 3 3 2 3 4" xfId="49884"/>
    <cellStyle name="Normal 7 2 3 3 2 4" xfId="49885"/>
    <cellStyle name="Normal 7 2 3 3 2 5" xfId="49886"/>
    <cellStyle name="Normal 7 2 3 3 2 6" xfId="49887"/>
    <cellStyle name="Normal 7 2 3 3 3" xfId="49888"/>
    <cellStyle name="Normal 7 2 3 3 3 2" xfId="49889"/>
    <cellStyle name="Normal 7 2 3 3 3 2 2" xfId="49890"/>
    <cellStyle name="Normal 7 2 3 3 3 2 3" xfId="49891"/>
    <cellStyle name="Normal 7 2 3 3 3 2 4" xfId="49892"/>
    <cellStyle name="Normal 7 2 3 3 3 3" xfId="49893"/>
    <cellStyle name="Normal 7 2 3 3 3 4" xfId="49894"/>
    <cellStyle name="Normal 7 2 3 3 3 5" xfId="49895"/>
    <cellStyle name="Normal 7 2 3 3 3 6" xfId="49896"/>
    <cellStyle name="Normal 7 2 3 3 4" xfId="49897"/>
    <cellStyle name="Normal 7 2 3 3 4 2" xfId="49898"/>
    <cellStyle name="Normal 7 2 3 3 4 3" xfId="49899"/>
    <cellStyle name="Normal 7 2 3 3 4 4" xfId="49900"/>
    <cellStyle name="Normal 7 2 3 3 5" xfId="49901"/>
    <cellStyle name="Normal 7 2 3 3 6" xfId="49902"/>
    <cellStyle name="Normal 7 2 3 3 7" xfId="49903"/>
    <cellStyle name="Normal 7 2 3 3 8" xfId="49904"/>
    <cellStyle name="Normal 7 2 3 4" xfId="49905"/>
    <cellStyle name="Normal 7 2 3 4 2" xfId="49906"/>
    <cellStyle name="Normal 7 2 3 4 2 2" xfId="49907"/>
    <cellStyle name="Normal 7 2 3 4 2 2 2" xfId="49908"/>
    <cellStyle name="Normal 7 2 3 4 2 2 3" xfId="49909"/>
    <cellStyle name="Normal 7 2 3 4 2 2 4" xfId="49910"/>
    <cellStyle name="Normal 7 2 3 4 2 3" xfId="49911"/>
    <cellStyle name="Normal 7 2 3 4 2 4" xfId="49912"/>
    <cellStyle name="Normal 7 2 3 4 2 5" xfId="49913"/>
    <cellStyle name="Normal 7 2 3 4 3" xfId="49914"/>
    <cellStyle name="Normal 7 2 3 4 3 2" xfId="49915"/>
    <cellStyle name="Normal 7 2 3 4 3 3" xfId="49916"/>
    <cellStyle name="Normal 7 2 3 4 3 4" xfId="49917"/>
    <cellStyle name="Normal 7 2 3 4 4" xfId="49918"/>
    <cellStyle name="Normal 7 2 3 4 5" xfId="49919"/>
    <cellStyle name="Normal 7 2 3 4 6" xfId="49920"/>
    <cellStyle name="Normal 7 2 3 5" xfId="49921"/>
    <cellStyle name="Normal 7 2 3 5 2" xfId="49922"/>
    <cellStyle name="Normal 7 2 3 5 2 2" xfId="49923"/>
    <cellStyle name="Normal 7 2 3 5 2 3" xfId="49924"/>
    <cellStyle name="Normal 7 2 3 5 2 4" xfId="49925"/>
    <cellStyle name="Normal 7 2 3 5 3" xfId="49926"/>
    <cellStyle name="Normal 7 2 3 5 4" xfId="49927"/>
    <cellStyle name="Normal 7 2 3 5 5" xfId="49928"/>
    <cellStyle name="Normal 7 2 3 5 6" xfId="49929"/>
    <cellStyle name="Normal 7 2 3 6" xfId="49930"/>
    <cellStyle name="Normal 7 2 3 6 2" xfId="49931"/>
    <cellStyle name="Normal 7 2 3 6 3" xfId="49932"/>
    <cellStyle name="Normal 7 2 3 6 4" xfId="49933"/>
    <cellStyle name="Normal 7 2 3 7" xfId="49934"/>
    <cellStyle name="Normal 7 2 3 8" xfId="49935"/>
    <cellStyle name="Normal 7 2 3 9" xfId="49936"/>
    <cellStyle name="Normal 7 2 4" xfId="49937"/>
    <cellStyle name="Normal 7 2 4 2" xfId="49938"/>
    <cellStyle name="Normal 7 2 4 2 2" xfId="49939"/>
    <cellStyle name="Normal 7 2 4 2 2 2" xfId="49940"/>
    <cellStyle name="Normal 7 2 4 2 2 2 2" xfId="49941"/>
    <cellStyle name="Normal 7 2 4 2 2 2 2 2" xfId="49942"/>
    <cellStyle name="Normal 7 2 4 2 2 2 2 3" xfId="49943"/>
    <cellStyle name="Normal 7 2 4 2 2 2 2 4" xfId="49944"/>
    <cellStyle name="Normal 7 2 4 2 2 2 3" xfId="49945"/>
    <cellStyle name="Normal 7 2 4 2 2 2 4" xfId="49946"/>
    <cellStyle name="Normal 7 2 4 2 2 2 5" xfId="49947"/>
    <cellStyle name="Normal 7 2 4 2 2 3" xfId="49948"/>
    <cellStyle name="Normal 7 2 4 2 2 3 2" xfId="49949"/>
    <cellStyle name="Normal 7 2 4 2 2 3 3" xfId="49950"/>
    <cellStyle name="Normal 7 2 4 2 2 3 4" xfId="49951"/>
    <cellStyle name="Normal 7 2 4 2 2 4" xfId="49952"/>
    <cellStyle name="Normal 7 2 4 2 2 5" xfId="49953"/>
    <cellStyle name="Normal 7 2 4 2 2 6" xfId="49954"/>
    <cellStyle name="Normal 7 2 4 2 3" xfId="49955"/>
    <cellStyle name="Normal 7 2 4 2 3 2" xfId="49956"/>
    <cellStyle name="Normal 7 2 4 2 3 2 2" xfId="49957"/>
    <cellStyle name="Normal 7 2 4 2 3 2 3" xfId="49958"/>
    <cellStyle name="Normal 7 2 4 2 3 2 4" xfId="49959"/>
    <cellStyle name="Normal 7 2 4 2 3 3" xfId="49960"/>
    <cellStyle name="Normal 7 2 4 2 3 4" xfId="49961"/>
    <cellStyle name="Normal 7 2 4 2 3 5" xfId="49962"/>
    <cellStyle name="Normal 7 2 4 2 3 6" xfId="49963"/>
    <cellStyle name="Normal 7 2 4 2 4" xfId="49964"/>
    <cellStyle name="Normal 7 2 4 2 4 2" xfId="49965"/>
    <cellStyle name="Normal 7 2 4 2 4 3" xfId="49966"/>
    <cellStyle name="Normal 7 2 4 2 4 4" xfId="49967"/>
    <cellStyle name="Normal 7 2 4 2 5" xfId="49968"/>
    <cellStyle name="Normal 7 2 4 2 6" xfId="49969"/>
    <cellStyle name="Normal 7 2 4 2 7" xfId="49970"/>
    <cellStyle name="Normal 7 2 4 2 8" xfId="49971"/>
    <cellStyle name="Normal 7 2 4 3" xfId="49972"/>
    <cellStyle name="Normal 7 2 4 3 2" xfId="49973"/>
    <cellStyle name="Normal 7 2 4 3 2 2" xfId="49974"/>
    <cellStyle name="Normal 7 2 4 3 2 2 2" xfId="49975"/>
    <cellStyle name="Normal 7 2 4 3 2 2 3" xfId="49976"/>
    <cellStyle name="Normal 7 2 4 3 2 2 4" xfId="49977"/>
    <cellStyle name="Normal 7 2 4 3 2 3" xfId="49978"/>
    <cellStyle name="Normal 7 2 4 3 2 4" xfId="49979"/>
    <cellStyle name="Normal 7 2 4 3 2 5" xfId="49980"/>
    <cellStyle name="Normal 7 2 4 3 3" xfId="49981"/>
    <cellStyle name="Normal 7 2 4 3 3 2" xfId="49982"/>
    <cellStyle name="Normal 7 2 4 3 3 3" xfId="49983"/>
    <cellStyle name="Normal 7 2 4 3 3 4" xfId="49984"/>
    <cellStyle name="Normal 7 2 4 3 4" xfId="49985"/>
    <cellStyle name="Normal 7 2 4 3 5" xfId="49986"/>
    <cellStyle name="Normal 7 2 4 3 6" xfId="49987"/>
    <cellStyle name="Normal 7 2 4 4" xfId="49988"/>
    <cellStyle name="Normal 7 2 4 4 2" xfId="49989"/>
    <cellStyle name="Normal 7 2 4 4 2 2" xfId="49990"/>
    <cellStyle name="Normal 7 2 4 4 2 3" xfId="49991"/>
    <cellStyle name="Normal 7 2 4 4 2 4" xfId="49992"/>
    <cellStyle name="Normal 7 2 4 4 3" xfId="49993"/>
    <cellStyle name="Normal 7 2 4 4 4" xfId="49994"/>
    <cellStyle name="Normal 7 2 4 4 5" xfId="49995"/>
    <cellStyle name="Normal 7 2 4 4 6" xfId="49996"/>
    <cellStyle name="Normal 7 2 4 5" xfId="49997"/>
    <cellStyle name="Normal 7 2 4 5 2" xfId="49998"/>
    <cellStyle name="Normal 7 2 4 5 3" xfId="49999"/>
    <cellStyle name="Normal 7 2 4 5 4" xfId="50000"/>
    <cellStyle name="Normal 7 2 4 6" xfId="50001"/>
    <cellStyle name="Normal 7 2 4 7" xfId="50002"/>
    <cellStyle name="Normal 7 2 4 8" xfId="50003"/>
    <cellStyle name="Normal 7 2 4 9" xfId="50004"/>
    <cellStyle name="Normal 7 2 5" xfId="50005"/>
    <cellStyle name="Normal 7 2 5 2" xfId="50006"/>
    <cellStyle name="Normal 7 2 5 2 2" xfId="50007"/>
    <cellStyle name="Normal 7 2 5 2 2 2" xfId="50008"/>
    <cellStyle name="Normal 7 2 5 2 2 3" xfId="50009"/>
    <cellStyle name="Normal 7 2 5 2 2 4" xfId="50010"/>
    <cellStyle name="Normal 7 2 5 2 3" xfId="50011"/>
    <cellStyle name="Normal 7 2 5 2 4" xfId="50012"/>
    <cellStyle name="Normal 7 2 5 2 5" xfId="50013"/>
    <cellStyle name="Normal 7 2 5 2 6" xfId="50014"/>
    <cellStyle name="Normal 7 2 5 3" xfId="50015"/>
    <cellStyle name="Normal 7 2 5 3 2" xfId="50016"/>
    <cellStyle name="Normal 7 2 5 3 3" xfId="50017"/>
    <cellStyle name="Normal 7 2 5 3 4" xfId="50018"/>
    <cellStyle name="Normal 7 2 5 4" xfId="50019"/>
    <cellStyle name="Normal 7 2 5 5" xfId="50020"/>
    <cellStyle name="Normal 7 2 5 6" xfId="50021"/>
    <cellStyle name="Normal 7 2 5 7" xfId="50022"/>
    <cellStyle name="Normal 7 2 6" xfId="63281"/>
    <cellStyle name="Normal 7 2_Rec Tributaria" xfId="50023"/>
    <cellStyle name="Normal 7 20" xfId="50024"/>
    <cellStyle name="Normal 7 21" xfId="50025"/>
    <cellStyle name="Normal 7 22" xfId="50026"/>
    <cellStyle name="Normal 7 23" xfId="50027"/>
    <cellStyle name="Normal 7 24" xfId="50028"/>
    <cellStyle name="Normal 7 25" xfId="50029"/>
    <cellStyle name="Normal 7 26" xfId="50030"/>
    <cellStyle name="Normal 7 27" xfId="50031"/>
    <cellStyle name="Normal 7 28" xfId="50032"/>
    <cellStyle name="Normal 7 29" xfId="50033"/>
    <cellStyle name="Normal 7 3" xfId="50034"/>
    <cellStyle name="Normal 7 3 2" xfId="50035"/>
    <cellStyle name="Normal 7 3 2 2" xfId="50036"/>
    <cellStyle name="Normal 7 3 2 2 2" xfId="50037"/>
    <cellStyle name="Normal 7 3 2 2 2 2" xfId="50038"/>
    <cellStyle name="Normal 7 3 2 2 2 2 2" xfId="50039"/>
    <cellStyle name="Normal 7 3 2 2 2 2 2 2" xfId="50040"/>
    <cellStyle name="Normal 7 3 2 2 2 2 2 3" xfId="50041"/>
    <cellStyle name="Normal 7 3 2 2 2 2 2 4" xfId="50042"/>
    <cellStyle name="Normal 7 3 2 2 2 2 3" xfId="50043"/>
    <cellStyle name="Normal 7 3 2 2 2 2 4" xfId="50044"/>
    <cellStyle name="Normal 7 3 2 2 2 2 5" xfId="50045"/>
    <cellStyle name="Normal 7 3 2 2 2 3" xfId="50046"/>
    <cellStyle name="Normal 7 3 2 2 2 3 2" xfId="50047"/>
    <cellStyle name="Normal 7 3 2 2 2 3 3" xfId="50048"/>
    <cellStyle name="Normal 7 3 2 2 2 3 4" xfId="50049"/>
    <cellStyle name="Normal 7 3 2 2 2 4" xfId="50050"/>
    <cellStyle name="Normal 7 3 2 2 2 5" xfId="50051"/>
    <cellStyle name="Normal 7 3 2 2 2 6" xfId="50052"/>
    <cellStyle name="Normal 7 3 2 2 3" xfId="50053"/>
    <cellStyle name="Normal 7 3 2 2 3 2" xfId="50054"/>
    <cellStyle name="Normal 7 3 2 2 3 2 2" xfId="50055"/>
    <cellStyle name="Normal 7 3 2 2 3 2 3" xfId="50056"/>
    <cellStyle name="Normal 7 3 2 2 3 2 4" xfId="50057"/>
    <cellStyle name="Normal 7 3 2 2 3 3" xfId="50058"/>
    <cellStyle name="Normal 7 3 2 2 3 4" xfId="50059"/>
    <cellStyle name="Normal 7 3 2 2 3 5" xfId="50060"/>
    <cellStyle name="Normal 7 3 2 2 3 6" xfId="50061"/>
    <cellStyle name="Normal 7 3 2 2 4" xfId="50062"/>
    <cellStyle name="Normal 7 3 2 2 4 2" xfId="50063"/>
    <cellStyle name="Normal 7 3 2 2 4 3" xfId="50064"/>
    <cellStyle name="Normal 7 3 2 2 4 4" xfId="50065"/>
    <cellStyle name="Normal 7 3 2 2 5" xfId="50066"/>
    <cellStyle name="Normal 7 3 2 2 6" xfId="50067"/>
    <cellStyle name="Normal 7 3 2 2 7" xfId="50068"/>
    <cellStyle name="Normal 7 3 2 2 8" xfId="50069"/>
    <cellStyle name="Normal 7 3 2 3" xfId="50070"/>
    <cellStyle name="Normal 7 3 2 3 2" xfId="50071"/>
    <cellStyle name="Normal 7 3 2 3 2 2" xfId="50072"/>
    <cellStyle name="Normal 7 3 2 3 2 2 2" xfId="50073"/>
    <cellStyle name="Normal 7 3 2 3 2 2 3" xfId="50074"/>
    <cellStyle name="Normal 7 3 2 3 2 2 4" xfId="50075"/>
    <cellStyle name="Normal 7 3 2 3 2 3" xfId="50076"/>
    <cellStyle name="Normal 7 3 2 3 2 4" xfId="50077"/>
    <cellStyle name="Normal 7 3 2 3 2 5" xfId="50078"/>
    <cellStyle name="Normal 7 3 2 3 3" xfId="50079"/>
    <cellStyle name="Normal 7 3 2 3 3 2" xfId="50080"/>
    <cellStyle name="Normal 7 3 2 3 3 3" xfId="50081"/>
    <cellStyle name="Normal 7 3 2 3 3 4" xfId="50082"/>
    <cellStyle name="Normal 7 3 2 3 4" xfId="50083"/>
    <cellStyle name="Normal 7 3 2 3 5" xfId="50084"/>
    <cellStyle name="Normal 7 3 2 3 6" xfId="50085"/>
    <cellStyle name="Normal 7 3 2 4" xfId="50086"/>
    <cellStyle name="Normal 7 3 2 4 2" xfId="50087"/>
    <cellStyle name="Normal 7 3 2 4 2 2" xfId="50088"/>
    <cellStyle name="Normal 7 3 2 4 2 3" xfId="50089"/>
    <cellStyle name="Normal 7 3 2 4 2 4" xfId="50090"/>
    <cellStyle name="Normal 7 3 2 4 3" xfId="50091"/>
    <cellStyle name="Normal 7 3 2 4 4" xfId="50092"/>
    <cellStyle name="Normal 7 3 2 4 5" xfId="50093"/>
    <cellStyle name="Normal 7 3 2 4 6" xfId="50094"/>
    <cellStyle name="Normal 7 3 2 5" xfId="50095"/>
    <cellStyle name="Normal 7 3 2 5 2" xfId="50096"/>
    <cellStyle name="Normal 7 3 2 5 3" xfId="50097"/>
    <cellStyle name="Normal 7 3 2 5 4" xfId="50098"/>
    <cellStyle name="Normal 7 3 2 6" xfId="50099"/>
    <cellStyle name="Normal 7 3 2 7" xfId="50100"/>
    <cellStyle name="Normal 7 3 2 8" xfId="50101"/>
    <cellStyle name="Normal 7 3 2 9" xfId="50102"/>
    <cellStyle name="Normal 7 3 3" xfId="50103"/>
    <cellStyle name="Normal 7 3 3 2" xfId="50104"/>
    <cellStyle name="Normal 7 3 3 2 2" xfId="50105"/>
    <cellStyle name="Normal 7 3 3 2 2 2" xfId="50106"/>
    <cellStyle name="Normal 7 3 3 2 2 3" xfId="50107"/>
    <cellStyle name="Normal 7 3 3 2 2 4" xfId="50108"/>
    <cellStyle name="Normal 7 3 3 2 3" xfId="50109"/>
    <cellStyle name="Normal 7 3 3 2 4" xfId="50110"/>
    <cellStyle name="Normal 7 3 3 2 5" xfId="50111"/>
    <cellStyle name="Normal 7 3 3 2 6" xfId="50112"/>
    <cellStyle name="Normal 7 3 3 3" xfId="50113"/>
    <cellStyle name="Normal 7 3 3 3 2" xfId="50114"/>
    <cellStyle name="Normal 7 3 3 3 3" xfId="50115"/>
    <cellStyle name="Normal 7 3 3 3 4" xfId="50116"/>
    <cellStyle name="Normal 7 3 3 4" xfId="50117"/>
    <cellStyle name="Normal 7 3 3 5" xfId="50118"/>
    <cellStyle name="Normal 7 3 3 6" xfId="50119"/>
    <cellStyle name="Normal 7 3 3 7" xfId="50120"/>
    <cellStyle name="Normal 7 30" xfId="50121"/>
    <cellStyle name="Normal 7 31" xfId="50122"/>
    <cellStyle name="Normal 7 32" xfId="50123"/>
    <cellStyle name="Normal 7 33" xfId="50124"/>
    <cellStyle name="Normal 7 34" xfId="50125"/>
    <cellStyle name="Normal 7 35" xfId="50126"/>
    <cellStyle name="Normal 7 36" xfId="50127"/>
    <cellStyle name="Normal 7 37" xfId="50128"/>
    <cellStyle name="Normal 7 38" xfId="50129"/>
    <cellStyle name="Normal 7 39" xfId="50130"/>
    <cellStyle name="Normal 7 4" xfId="50131"/>
    <cellStyle name="Normal 7 40" xfId="50132"/>
    <cellStyle name="Normal 7 41" xfId="50133"/>
    <cellStyle name="Normal 7 42" xfId="50134"/>
    <cellStyle name="Normal 7 43" xfId="50135"/>
    <cellStyle name="Normal 7 44" xfId="50136"/>
    <cellStyle name="Normal 7 45" xfId="50137"/>
    <cellStyle name="Normal 7 46" xfId="50138"/>
    <cellStyle name="Normal 7 47" xfId="50139"/>
    <cellStyle name="Normal 7 48" xfId="50140"/>
    <cellStyle name="Normal 7 49" xfId="50141"/>
    <cellStyle name="Normal 7 5" xfId="50142"/>
    <cellStyle name="Normal 7 50" xfId="50143"/>
    <cellStyle name="Normal 7 51" xfId="50144"/>
    <cellStyle name="Normal 7 52" xfId="50145"/>
    <cellStyle name="Normal 7 53" xfId="50146"/>
    <cellStyle name="Normal 7 54" xfId="50147"/>
    <cellStyle name="Normal 7 55" xfId="50148"/>
    <cellStyle name="Normal 7 56" xfId="50149"/>
    <cellStyle name="Normal 7 57" xfId="50150"/>
    <cellStyle name="Normal 7 58" xfId="50151"/>
    <cellStyle name="Normal 7 59" xfId="50152"/>
    <cellStyle name="Normal 7 6" xfId="50153"/>
    <cellStyle name="Normal 7 60" xfId="50154"/>
    <cellStyle name="Normal 7 60 10" xfId="50155"/>
    <cellStyle name="Normal 7 60 11" xfId="50156"/>
    <cellStyle name="Normal 7 60 12" xfId="50157"/>
    <cellStyle name="Normal 7 60 13" xfId="50158"/>
    <cellStyle name="Normal 7 60 2" xfId="50159"/>
    <cellStyle name="Normal 7 60 2 10" xfId="50160"/>
    <cellStyle name="Normal 7 60 2 2" xfId="50161"/>
    <cellStyle name="Normal 7 60 2 2 2" xfId="50162"/>
    <cellStyle name="Normal 7 60 2 2 2 2" xfId="50163"/>
    <cellStyle name="Normal 7 60 2 2 2 2 2" xfId="50164"/>
    <cellStyle name="Normal 7 60 2 2 2 2 2 2" xfId="50165"/>
    <cellStyle name="Normal 7 60 2 2 2 2 2 2 2" xfId="50166"/>
    <cellStyle name="Normal 7 60 2 2 2 2 2 2 3" xfId="50167"/>
    <cellStyle name="Normal 7 60 2 2 2 2 2 2 4" xfId="50168"/>
    <cellStyle name="Normal 7 60 2 2 2 2 2 3" xfId="50169"/>
    <cellStyle name="Normal 7 60 2 2 2 2 2 4" xfId="50170"/>
    <cellStyle name="Normal 7 60 2 2 2 2 2 5" xfId="50171"/>
    <cellStyle name="Normal 7 60 2 2 2 2 3" xfId="50172"/>
    <cellStyle name="Normal 7 60 2 2 2 2 3 2" xfId="50173"/>
    <cellStyle name="Normal 7 60 2 2 2 2 3 3" xfId="50174"/>
    <cellStyle name="Normal 7 60 2 2 2 2 3 4" xfId="50175"/>
    <cellStyle name="Normal 7 60 2 2 2 2 4" xfId="50176"/>
    <cellStyle name="Normal 7 60 2 2 2 2 5" xfId="50177"/>
    <cellStyle name="Normal 7 60 2 2 2 2 6" xfId="50178"/>
    <cellStyle name="Normal 7 60 2 2 2 3" xfId="50179"/>
    <cellStyle name="Normal 7 60 2 2 2 3 2" xfId="50180"/>
    <cellStyle name="Normal 7 60 2 2 2 3 2 2" xfId="50181"/>
    <cellStyle name="Normal 7 60 2 2 2 3 2 3" xfId="50182"/>
    <cellStyle name="Normal 7 60 2 2 2 3 2 4" xfId="50183"/>
    <cellStyle name="Normal 7 60 2 2 2 3 3" xfId="50184"/>
    <cellStyle name="Normal 7 60 2 2 2 3 4" xfId="50185"/>
    <cellStyle name="Normal 7 60 2 2 2 3 5" xfId="50186"/>
    <cellStyle name="Normal 7 60 2 2 2 3 6" xfId="50187"/>
    <cellStyle name="Normal 7 60 2 2 2 4" xfId="50188"/>
    <cellStyle name="Normal 7 60 2 2 2 4 2" xfId="50189"/>
    <cellStyle name="Normal 7 60 2 2 2 4 3" xfId="50190"/>
    <cellStyle name="Normal 7 60 2 2 2 4 4" xfId="50191"/>
    <cellStyle name="Normal 7 60 2 2 2 5" xfId="50192"/>
    <cellStyle name="Normal 7 60 2 2 2 6" xfId="50193"/>
    <cellStyle name="Normal 7 60 2 2 2 7" xfId="50194"/>
    <cellStyle name="Normal 7 60 2 2 2 8" xfId="50195"/>
    <cellStyle name="Normal 7 60 2 2 3" xfId="50196"/>
    <cellStyle name="Normal 7 60 2 2 3 2" xfId="50197"/>
    <cellStyle name="Normal 7 60 2 2 3 2 2" xfId="50198"/>
    <cellStyle name="Normal 7 60 2 2 3 2 2 2" xfId="50199"/>
    <cellStyle name="Normal 7 60 2 2 3 2 2 3" xfId="50200"/>
    <cellStyle name="Normal 7 60 2 2 3 2 2 4" xfId="50201"/>
    <cellStyle name="Normal 7 60 2 2 3 2 3" xfId="50202"/>
    <cellStyle name="Normal 7 60 2 2 3 2 4" xfId="50203"/>
    <cellStyle name="Normal 7 60 2 2 3 2 5" xfId="50204"/>
    <cellStyle name="Normal 7 60 2 2 3 3" xfId="50205"/>
    <cellStyle name="Normal 7 60 2 2 3 3 2" xfId="50206"/>
    <cellStyle name="Normal 7 60 2 2 3 3 3" xfId="50207"/>
    <cellStyle name="Normal 7 60 2 2 3 3 4" xfId="50208"/>
    <cellStyle name="Normal 7 60 2 2 3 4" xfId="50209"/>
    <cellStyle name="Normal 7 60 2 2 3 5" xfId="50210"/>
    <cellStyle name="Normal 7 60 2 2 3 6" xfId="50211"/>
    <cellStyle name="Normal 7 60 2 2 4" xfId="50212"/>
    <cellStyle name="Normal 7 60 2 2 4 2" xfId="50213"/>
    <cellStyle name="Normal 7 60 2 2 4 2 2" xfId="50214"/>
    <cellStyle name="Normal 7 60 2 2 4 2 3" xfId="50215"/>
    <cellStyle name="Normal 7 60 2 2 4 2 4" xfId="50216"/>
    <cellStyle name="Normal 7 60 2 2 4 3" xfId="50217"/>
    <cellStyle name="Normal 7 60 2 2 4 4" xfId="50218"/>
    <cellStyle name="Normal 7 60 2 2 4 5" xfId="50219"/>
    <cellStyle name="Normal 7 60 2 2 4 6" xfId="50220"/>
    <cellStyle name="Normal 7 60 2 2 5" xfId="50221"/>
    <cellStyle name="Normal 7 60 2 2 5 2" xfId="50222"/>
    <cellStyle name="Normal 7 60 2 2 5 3" xfId="50223"/>
    <cellStyle name="Normal 7 60 2 2 5 4" xfId="50224"/>
    <cellStyle name="Normal 7 60 2 2 6" xfId="50225"/>
    <cellStyle name="Normal 7 60 2 2 7" xfId="50226"/>
    <cellStyle name="Normal 7 60 2 2 8" xfId="50227"/>
    <cellStyle name="Normal 7 60 2 2 9" xfId="50228"/>
    <cellStyle name="Normal 7 60 2 3" xfId="50229"/>
    <cellStyle name="Normal 7 60 2 3 2" xfId="50230"/>
    <cellStyle name="Normal 7 60 2 3 2 2" xfId="50231"/>
    <cellStyle name="Normal 7 60 2 3 2 2 2" xfId="50232"/>
    <cellStyle name="Normal 7 60 2 3 2 2 2 2" xfId="50233"/>
    <cellStyle name="Normal 7 60 2 3 2 2 2 3" xfId="50234"/>
    <cellStyle name="Normal 7 60 2 3 2 2 2 4" xfId="50235"/>
    <cellStyle name="Normal 7 60 2 3 2 2 3" xfId="50236"/>
    <cellStyle name="Normal 7 60 2 3 2 2 4" xfId="50237"/>
    <cellStyle name="Normal 7 60 2 3 2 2 5" xfId="50238"/>
    <cellStyle name="Normal 7 60 2 3 2 3" xfId="50239"/>
    <cellStyle name="Normal 7 60 2 3 2 3 2" xfId="50240"/>
    <cellStyle name="Normal 7 60 2 3 2 3 3" xfId="50241"/>
    <cellStyle name="Normal 7 60 2 3 2 3 4" xfId="50242"/>
    <cellStyle name="Normal 7 60 2 3 2 4" xfId="50243"/>
    <cellStyle name="Normal 7 60 2 3 2 5" xfId="50244"/>
    <cellStyle name="Normal 7 60 2 3 2 6" xfId="50245"/>
    <cellStyle name="Normal 7 60 2 3 3" xfId="50246"/>
    <cellStyle name="Normal 7 60 2 3 3 2" xfId="50247"/>
    <cellStyle name="Normal 7 60 2 3 3 2 2" xfId="50248"/>
    <cellStyle name="Normal 7 60 2 3 3 2 3" xfId="50249"/>
    <cellStyle name="Normal 7 60 2 3 3 2 4" xfId="50250"/>
    <cellStyle name="Normal 7 60 2 3 3 3" xfId="50251"/>
    <cellStyle name="Normal 7 60 2 3 3 4" xfId="50252"/>
    <cellStyle name="Normal 7 60 2 3 3 5" xfId="50253"/>
    <cellStyle name="Normal 7 60 2 3 3 6" xfId="50254"/>
    <cellStyle name="Normal 7 60 2 3 4" xfId="50255"/>
    <cellStyle name="Normal 7 60 2 3 4 2" xfId="50256"/>
    <cellStyle name="Normal 7 60 2 3 4 3" xfId="50257"/>
    <cellStyle name="Normal 7 60 2 3 4 4" xfId="50258"/>
    <cellStyle name="Normal 7 60 2 3 5" xfId="50259"/>
    <cellStyle name="Normal 7 60 2 3 6" xfId="50260"/>
    <cellStyle name="Normal 7 60 2 3 7" xfId="50261"/>
    <cellStyle name="Normal 7 60 2 3 8" xfId="50262"/>
    <cellStyle name="Normal 7 60 2 4" xfId="50263"/>
    <cellStyle name="Normal 7 60 2 4 2" xfId="50264"/>
    <cellStyle name="Normal 7 60 2 4 2 2" xfId="50265"/>
    <cellStyle name="Normal 7 60 2 4 2 2 2" xfId="50266"/>
    <cellStyle name="Normal 7 60 2 4 2 2 3" xfId="50267"/>
    <cellStyle name="Normal 7 60 2 4 2 2 4" xfId="50268"/>
    <cellStyle name="Normal 7 60 2 4 2 3" xfId="50269"/>
    <cellStyle name="Normal 7 60 2 4 2 4" xfId="50270"/>
    <cellStyle name="Normal 7 60 2 4 2 5" xfId="50271"/>
    <cellStyle name="Normal 7 60 2 4 3" xfId="50272"/>
    <cellStyle name="Normal 7 60 2 4 3 2" xfId="50273"/>
    <cellStyle name="Normal 7 60 2 4 3 3" xfId="50274"/>
    <cellStyle name="Normal 7 60 2 4 3 4" xfId="50275"/>
    <cellStyle name="Normal 7 60 2 4 4" xfId="50276"/>
    <cellStyle name="Normal 7 60 2 4 5" xfId="50277"/>
    <cellStyle name="Normal 7 60 2 4 6" xfId="50278"/>
    <cellStyle name="Normal 7 60 2 5" xfId="50279"/>
    <cellStyle name="Normal 7 60 2 5 2" xfId="50280"/>
    <cellStyle name="Normal 7 60 2 5 2 2" xfId="50281"/>
    <cellStyle name="Normal 7 60 2 5 2 3" xfId="50282"/>
    <cellStyle name="Normal 7 60 2 5 2 4" xfId="50283"/>
    <cellStyle name="Normal 7 60 2 5 3" xfId="50284"/>
    <cellStyle name="Normal 7 60 2 5 4" xfId="50285"/>
    <cellStyle name="Normal 7 60 2 5 5" xfId="50286"/>
    <cellStyle name="Normal 7 60 2 5 6" xfId="50287"/>
    <cellStyle name="Normal 7 60 2 6" xfId="50288"/>
    <cellStyle name="Normal 7 60 2 6 2" xfId="50289"/>
    <cellStyle name="Normal 7 60 2 6 3" xfId="50290"/>
    <cellStyle name="Normal 7 60 2 6 4" xfId="50291"/>
    <cellStyle name="Normal 7 60 2 7" xfId="50292"/>
    <cellStyle name="Normal 7 60 2 8" xfId="50293"/>
    <cellStyle name="Normal 7 60 2 9" xfId="50294"/>
    <cellStyle name="Normal 7 60 3" xfId="50295"/>
    <cellStyle name="Normal 7 60 3 2" xfId="50296"/>
    <cellStyle name="Normal 7 60 3 2 2" xfId="50297"/>
    <cellStyle name="Normal 7 60 3 2 2 2" xfId="50298"/>
    <cellStyle name="Normal 7 60 3 2 2 2 2" xfId="50299"/>
    <cellStyle name="Normal 7 60 3 2 2 2 2 2" xfId="50300"/>
    <cellStyle name="Normal 7 60 3 2 2 2 2 3" xfId="50301"/>
    <cellStyle name="Normal 7 60 3 2 2 2 2 4" xfId="50302"/>
    <cellStyle name="Normal 7 60 3 2 2 2 3" xfId="50303"/>
    <cellStyle name="Normal 7 60 3 2 2 2 4" xfId="50304"/>
    <cellStyle name="Normal 7 60 3 2 2 2 5" xfId="50305"/>
    <cellStyle name="Normal 7 60 3 2 2 3" xfId="50306"/>
    <cellStyle name="Normal 7 60 3 2 2 3 2" xfId="50307"/>
    <cellStyle name="Normal 7 60 3 2 2 3 3" xfId="50308"/>
    <cellStyle name="Normal 7 60 3 2 2 3 4" xfId="50309"/>
    <cellStyle name="Normal 7 60 3 2 2 4" xfId="50310"/>
    <cellStyle name="Normal 7 60 3 2 2 5" xfId="50311"/>
    <cellStyle name="Normal 7 60 3 2 2 6" xfId="50312"/>
    <cellStyle name="Normal 7 60 3 2 3" xfId="50313"/>
    <cellStyle name="Normal 7 60 3 2 3 2" xfId="50314"/>
    <cellStyle name="Normal 7 60 3 2 3 2 2" xfId="50315"/>
    <cellStyle name="Normal 7 60 3 2 3 2 3" xfId="50316"/>
    <cellStyle name="Normal 7 60 3 2 3 2 4" xfId="50317"/>
    <cellStyle name="Normal 7 60 3 2 3 3" xfId="50318"/>
    <cellStyle name="Normal 7 60 3 2 3 4" xfId="50319"/>
    <cellStyle name="Normal 7 60 3 2 3 5" xfId="50320"/>
    <cellStyle name="Normal 7 60 3 2 3 6" xfId="50321"/>
    <cellStyle name="Normal 7 60 3 2 4" xfId="50322"/>
    <cellStyle name="Normal 7 60 3 2 4 2" xfId="50323"/>
    <cellStyle name="Normal 7 60 3 2 4 3" xfId="50324"/>
    <cellStyle name="Normal 7 60 3 2 4 4" xfId="50325"/>
    <cellStyle name="Normal 7 60 3 2 5" xfId="50326"/>
    <cellStyle name="Normal 7 60 3 2 6" xfId="50327"/>
    <cellStyle name="Normal 7 60 3 2 7" xfId="50328"/>
    <cellStyle name="Normal 7 60 3 2 8" xfId="50329"/>
    <cellStyle name="Normal 7 60 3 3" xfId="50330"/>
    <cellStyle name="Normal 7 60 3 3 2" xfId="50331"/>
    <cellStyle name="Normal 7 60 3 3 2 2" xfId="50332"/>
    <cellStyle name="Normal 7 60 3 3 2 2 2" xfId="50333"/>
    <cellStyle name="Normal 7 60 3 3 2 2 3" xfId="50334"/>
    <cellStyle name="Normal 7 60 3 3 2 2 4" xfId="50335"/>
    <cellStyle name="Normal 7 60 3 3 2 3" xfId="50336"/>
    <cellStyle name="Normal 7 60 3 3 2 4" xfId="50337"/>
    <cellStyle name="Normal 7 60 3 3 2 5" xfId="50338"/>
    <cellStyle name="Normal 7 60 3 3 3" xfId="50339"/>
    <cellStyle name="Normal 7 60 3 3 3 2" xfId="50340"/>
    <cellStyle name="Normal 7 60 3 3 3 3" xfId="50341"/>
    <cellStyle name="Normal 7 60 3 3 3 4" xfId="50342"/>
    <cellStyle name="Normal 7 60 3 3 4" xfId="50343"/>
    <cellStyle name="Normal 7 60 3 3 5" xfId="50344"/>
    <cellStyle name="Normal 7 60 3 3 6" xfId="50345"/>
    <cellStyle name="Normal 7 60 3 4" xfId="50346"/>
    <cellStyle name="Normal 7 60 3 4 2" xfId="50347"/>
    <cellStyle name="Normal 7 60 3 4 2 2" xfId="50348"/>
    <cellStyle name="Normal 7 60 3 4 2 3" xfId="50349"/>
    <cellStyle name="Normal 7 60 3 4 2 4" xfId="50350"/>
    <cellStyle name="Normal 7 60 3 4 3" xfId="50351"/>
    <cellStyle name="Normal 7 60 3 4 4" xfId="50352"/>
    <cellStyle name="Normal 7 60 3 4 5" xfId="50353"/>
    <cellStyle name="Normal 7 60 3 4 6" xfId="50354"/>
    <cellStyle name="Normal 7 60 3 5" xfId="50355"/>
    <cellStyle name="Normal 7 60 3 5 2" xfId="50356"/>
    <cellStyle name="Normal 7 60 3 5 3" xfId="50357"/>
    <cellStyle name="Normal 7 60 3 5 4" xfId="50358"/>
    <cellStyle name="Normal 7 60 3 6" xfId="50359"/>
    <cellStyle name="Normal 7 60 3 7" xfId="50360"/>
    <cellStyle name="Normal 7 60 3 8" xfId="50361"/>
    <cellStyle name="Normal 7 60 3 9" xfId="50362"/>
    <cellStyle name="Normal 7 60 4" xfId="50363"/>
    <cellStyle name="Normal 7 60 4 2" xfId="50364"/>
    <cellStyle name="Normal 7 60 4 2 2" xfId="50365"/>
    <cellStyle name="Normal 7 60 4 2 2 2" xfId="50366"/>
    <cellStyle name="Normal 7 60 4 2 2 2 2" xfId="50367"/>
    <cellStyle name="Normal 7 60 4 2 2 2 2 2" xfId="50368"/>
    <cellStyle name="Normal 7 60 4 2 2 2 2 3" xfId="50369"/>
    <cellStyle name="Normal 7 60 4 2 2 2 2 4" xfId="50370"/>
    <cellStyle name="Normal 7 60 4 2 2 2 3" xfId="50371"/>
    <cellStyle name="Normal 7 60 4 2 2 2 4" xfId="50372"/>
    <cellStyle name="Normal 7 60 4 2 2 2 5" xfId="50373"/>
    <cellStyle name="Normal 7 60 4 2 2 3" xfId="50374"/>
    <cellStyle name="Normal 7 60 4 2 2 3 2" xfId="50375"/>
    <cellStyle name="Normal 7 60 4 2 2 3 3" xfId="50376"/>
    <cellStyle name="Normal 7 60 4 2 2 3 4" xfId="50377"/>
    <cellStyle name="Normal 7 60 4 2 2 4" xfId="50378"/>
    <cellStyle name="Normal 7 60 4 2 2 5" xfId="50379"/>
    <cellStyle name="Normal 7 60 4 2 2 6" xfId="50380"/>
    <cellStyle name="Normal 7 60 4 2 3" xfId="50381"/>
    <cellStyle name="Normal 7 60 4 2 3 2" xfId="50382"/>
    <cellStyle name="Normal 7 60 4 2 3 2 2" xfId="50383"/>
    <cellStyle name="Normal 7 60 4 2 3 2 3" xfId="50384"/>
    <cellStyle name="Normal 7 60 4 2 3 2 4" xfId="50385"/>
    <cellStyle name="Normal 7 60 4 2 3 3" xfId="50386"/>
    <cellStyle name="Normal 7 60 4 2 3 4" xfId="50387"/>
    <cellStyle name="Normal 7 60 4 2 3 5" xfId="50388"/>
    <cellStyle name="Normal 7 60 4 2 3 6" xfId="50389"/>
    <cellStyle name="Normal 7 60 4 2 4" xfId="50390"/>
    <cellStyle name="Normal 7 60 4 2 4 2" xfId="50391"/>
    <cellStyle name="Normal 7 60 4 2 4 3" xfId="50392"/>
    <cellStyle name="Normal 7 60 4 2 4 4" xfId="50393"/>
    <cellStyle name="Normal 7 60 4 2 5" xfId="50394"/>
    <cellStyle name="Normal 7 60 4 2 6" xfId="50395"/>
    <cellStyle name="Normal 7 60 4 2 7" xfId="50396"/>
    <cellStyle name="Normal 7 60 4 2 8" xfId="50397"/>
    <cellStyle name="Normal 7 60 4 3" xfId="50398"/>
    <cellStyle name="Normal 7 60 4 3 2" xfId="50399"/>
    <cellStyle name="Normal 7 60 4 3 2 2" xfId="50400"/>
    <cellStyle name="Normal 7 60 4 3 2 2 2" xfId="50401"/>
    <cellStyle name="Normal 7 60 4 3 2 2 3" xfId="50402"/>
    <cellStyle name="Normal 7 60 4 3 2 2 4" xfId="50403"/>
    <cellStyle name="Normal 7 60 4 3 2 3" xfId="50404"/>
    <cellStyle name="Normal 7 60 4 3 2 4" xfId="50405"/>
    <cellStyle name="Normal 7 60 4 3 2 5" xfId="50406"/>
    <cellStyle name="Normal 7 60 4 3 3" xfId="50407"/>
    <cellStyle name="Normal 7 60 4 3 3 2" xfId="50408"/>
    <cellStyle name="Normal 7 60 4 3 3 3" xfId="50409"/>
    <cellStyle name="Normal 7 60 4 3 3 4" xfId="50410"/>
    <cellStyle name="Normal 7 60 4 3 4" xfId="50411"/>
    <cellStyle name="Normal 7 60 4 3 5" xfId="50412"/>
    <cellStyle name="Normal 7 60 4 3 6" xfId="50413"/>
    <cellStyle name="Normal 7 60 4 4" xfId="50414"/>
    <cellStyle name="Normal 7 60 4 4 2" xfId="50415"/>
    <cellStyle name="Normal 7 60 4 4 2 2" xfId="50416"/>
    <cellStyle name="Normal 7 60 4 4 2 3" xfId="50417"/>
    <cellStyle name="Normal 7 60 4 4 2 4" xfId="50418"/>
    <cellStyle name="Normal 7 60 4 4 3" xfId="50419"/>
    <cellStyle name="Normal 7 60 4 4 4" xfId="50420"/>
    <cellStyle name="Normal 7 60 4 4 5" xfId="50421"/>
    <cellStyle name="Normal 7 60 4 4 6" xfId="50422"/>
    <cellStyle name="Normal 7 60 4 5" xfId="50423"/>
    <cellStyle name="Normal 7 60 4 5 2" xfId="50424"/>
    <cellStyle name="Normal 7 60 4 5 3" xfId="50425"/>
    <cellStyle name="Normal 7 60 4 5 4" xfId="50426"/>
    <cellStyle name="Normal 7 60 4 6" xfId="50427"/>
    <cellStyle name="Normal 7 60 4 7" xfId="50428"/>
    <cellStyle name="Normal 7 60 4 8" xfId="50429"/>
    <cellStyle name="Normal 7 60 4 9" xfId="50430"/>
    <cellStyle name="Normal 7 60 5" xfId="50431"/>
    <cellStyle name="Normal 7 60 5 2" xfId="50432"/>
    <cellStyle name="Normal 7 60 5 2 2" xfId="50433"/>
    <cellStyle name="Normal 7 60 5 2 2 2" xfId="50434"/>
    <cellStyle name="Normal 7 60 5 2 2 2 2" xfId="50435"/>
    <cellStyle name="Normal 7 60 5 2 2 2 2 2" xfId="50436"/>
    <cellStyle name="Normal 7 60 5 2 2 2 2 3" xfId="50437"/>
    <cellStyle name="Normal 7 60 5 2 2 2 2 4" xfId="50438"/>
    <cellStyle name="Normal 7 60 5 2 2 2 3" xfId="50439"/>
    <cellStyle name="Normal 7 60 5 2 2 2 4" xfId="50440"/>
    <cellStyle name="Normal 7 60 5 2 2 2 5" xfId="50441"/>
    <cellStyle name="Normal 7 60 5 2 2 3" xfId="50442"/>
    <cellStyle name="Normal 7 60 5 2 2 3 2" xfId="50443"/>
    <cellStyle name="Normal 7 60 5 2 2 3 3" xfId="50444"/>
    <cellStyle name="Normal 7 60 5 2 2 3 4" xfId="50445"/>
    <cellStyle name="Normal 7 60 5 2 2 4" xfId="50446"/>
    <cellStyle name="Normal 7 60 5 2 2 5" xfId="50447"/>
    <cellStyle name="Normal 7 60 5 2 2 6" xfId="50448"/>
    <cellStyle name="Normal 7 60 5 2 3" xfId="50449"/>
    <cellStyle name="Normal 7 60 5 2 3 2" xfId="50450"/>
    <cellStyle name="Normal 7 60 5 2 3 2 2" xfId="50451"/>
    <cellStyle name="Normal 7 60 5 2 3 2 3" xfId="50452"/>
    <cellStyle name="Normal 7 60 5 2 3 2 4" xfId="50453"/>
    <cellStyle name="Normal 7 60 5 2 3 3" xfId="50454"/>
    <cellStyle name="Normal 7 60 5 2 3 4" xfId="50455"/>
    <cellStyle name="Normal 7 60 5 2 3 5" xfId="50456"/>
    <cellStyle name="Normal 7 60 5 2 3 6" xfId="50457"/>
    <cellStyle name="Normal 7 60 5 2 4" xfId="50458"/>
    <cellStyle name="Normal 7 60 5 2 4 2" xfId="50459"/>
    <cellStyle name="Normal 7 60 5 2 4 3" xfId="50460"/>
    <cellStyle name="Normal 7 60 5 2 4 4" xfId="50461"/>
    <cellStyle name="Normal 7 60 5 2 5" xfId="50462"/>
    <cellStyle name="Normal 7 60 5 2 6" xfId="50463"/>
    <cellStyle name="Normal 7 60 5 2 7" xfId="50464"/>
    <cellStyle name="Normal 7 60 5 2 8" xfId="50465"/>
    <cellStyle name="Normal 7 60 5 3" xfId="50466"/>
    <cellStyle name="Normal 7 60 5 3 2" xfId="50467"/>
    <cellStyle name="Normal 7 60 5 3 2 2" xfId="50468"/>
    <cellStyle name="Normal 7 60 5 3 2 2 2" xfId="50469"/>
    <cellStyle name="Normal 7 60 5 3 2 2 3" xfId="50470"/>
    <cellStyle name="Normal 7 60 5 3 2 2 4" xfId="50471"/>
    <cellStyle name="Normal 7 60 5 3 2 3" xfId="50472"/>
    <cellStyle name="Normal 7 60 5 3 2 4" xfId="50473"/>
    <cellStyle name="Normal 7 60 5 3 2 5" xfId="50474"/>
    <cellStyle name="Normal 7 60 5 3 3" xfId="50475"/>
    <cellStyle name="Normal 7 60 5 3 3 2" xfId="50476"/>
    <cellStyle name="Normal 7 60 5 3 3 3" xfId="50477"/>
    <cellStyle name="Normal 7 60 5 3 3 4" xfId="50478"/>
    <cellStyle name="Normal 7 60 5 3 4" xfId="50479"/>
    <cellStyle name="Normal 7 60 5 3 5" xfId="50480"/>
    <cellStyle name="Normal 7 60 5 3 6" xfId="50481"/>
    <cellStyle name="Normal 7 60 5 4" xfId="50482"/>
    <cellStyle name="Normal 7 60 5 4 2" xfId="50483"/>
    <cellStyle name="Normal 7 60 5 4 2 2" xfId="50484"/>
    <cellStyle name="Normal 7 60 5 4 2 3" xfId="50485"/>
    <cellStyle name="Normal 7 60 5 4 2 4" xfId="50486"/>
    <cellStyle name="Normal 7 60 5 4 3" xfId="50487"/>
    <cellStyle name="Normal 7 60 5 4 4" xfId="50488"/>
    <cellStyle name="Normal 7 60 5 4 5" xfId="50489"/>
    <cellStyle name="Normal 7 60 5 4 6" xfId="50490"/>
    <cellStyle name="Normal 7 60 5 5" xfId="50491"/>
    <cellStyle name="Normal 7 60 5 5 2" xfId="50492"/>
    <cellStyle name="Normal 7 60 5 5 3" xfId="50493"/>
    <cellStyle name="Normal 7 60 5 5 4" xfId="50494"/>
    <cellStyle name="Normal 7 60 5 6" xfId="50495"/>
    <cellStyle name="Normal 7 60 5 7" xfId="50496"/>
    <cellStyle name="Normal 7 60 5 8" xfId="50497"/>
    <cellStyle name="Normal 7 60 5 9" xfId="50498"/>
    <cellStyle name="Normal 7 60 6" xfId="50499"/>
    <cellStyle name="Normal 7 60 6 2" xfId="50500"/>
    <cellStyle name="Normal 7 60 6 2 2" xfId="50501"/>
    <cellStyle name="Normal 7 60 6 2 2 2" xfId="50502"/>
    <cellStyle name="Normal 7 60 6 2 2 2 2" xfId="50503"/>
    <cellStyle name="Normal 7 60 6 2 2 2 3" xfId="50504"/>
    <cellStyle name="Normal 7 60 6 2 2 2 4" xfId="50505"/>
    <cellStyle name="Normal 7 60 6 2 2 3" xfId="50506"/>
    <cellStyle name="Normal 7 60 6 2 2 4" xfId="50507"/>
    <cellStyle name="Normal 7 60 6 2 2 5" xfId="50508"/>
    <cellStyle name="Normal 7 60 6 2 3" xfId="50509"/>
    <cellStyle name="Normal 7 60 6 2 3 2" xfId="50510"/>
    <cellStyle name="Normal 7 60 6 2 3 3" xfId="50511"/>
    <cellStyle name="Normal 7 60 6 2 3 4" xfId="50512"/>
    <cellStyle name="Normal 7 60 6 2 4" xfId="50513"/>
    <cellStyle name="Normal 7 60 6 2 5" xfId="50514"/>
    <cellStyle name="Normal 7 60 6 2 6" xfId="50515"/>
    <cellStyle name="Normal 7 60 6 3" xfId="50516"/>
    <cellStyle name="Normal 7 60 6 3 2" xfId="50517"/>
    <cellStyle name="Normal 7 60 6 3 2 2" xfId="50518"/>
    <cellStyle name="Normal 7 60 6 3 2 3" xfId="50519"/>
    <cellStyle name="Normal 7 60 6 3 2 4" xfId="50520"/>
    <cellStyle name="Normal 7 60 6 3 3" xfId="50521"/>
    <cellStyle name="Normal 7 60 6 3 4" xfId="50522"/>
    <cellStyle name="Normal 7 60 6 3 5" xfId="50523"/>
    <cellStyle name="Normal 7 60 6 3 6" xfId="50524"/>
    <cellStyle name="Normal 7 60 6 4" xfId="50525"/>
    <cellStyle name="Normal 7 60 6 4 2" xfId="50526"/>
    <cellStyle name="Normal 7 60 6 4 3" xfId="50527"/>
    <cellStyle name="Normal 7 60 6 4 4" xfId="50528"/>
    <cellStyle name="Normal 7 60 6 5" xfId="50529"/>
    <cellStyle name="Normal 7 60 6 6" xfId="50530"/>
    <cellStyle name="Normal 7 60 6 7" xfId="50531"/>
    <cellStyle name="Normal 7 60 6 8" xfId="50532"/>
    <cellStyle name="Normal 7 60 7" xfId="50533"/>
    <cellStyle name="Normal 7 60 7 2" xfId="50534"/>
    <cellStyle name="Normal 7 60 7 2 2" xfId="50535"/>
    <cellStyle name="Normal 7 60 7 2 2 2" xfId="50536"/>
    <cellStyle name="Normal 7 60 7 2 2 3" xfId="50537"/>
    <cellStyle name="Normal 7 60 7 2 2 4" xfId="50538"/>
    <cellStyle name="Normal 7 60 7 2 3" xfId="50539"/>
    <cellStyle name="Normal 7 60 7 2 4" xfId="50540"/>
    <cellStyle name="Normal 7 60 7 2 5" xfId="50541"/>
    <cellStyle name="Normal 7 60 7 3" xfId="50542"/>
    <cellStyle name="Normal 7 60 7 3 2" xfId="50543"/>
    <cellStyle name="Normal 7 60 7 3 3" xfId="50544"/>
    <cellStyle name="Normal 7 60 7 3 4" xfId="50545"/>
    <cellStyle name="Normal 7 60 7 4" xfId="50546"/>
    <cellStyle name="Normal 7 60 7 5" xfId="50547"/>
    <cellStyle name="Normal 7 60 7 6" xfId="50548"/>
    <cellStyle name="Normal 7 60 8" xfId="50549"/>
    <cellStyle name="Normal 7 60 8 2" xfId="50550"/>
    <cellStyle name="Normal 7 60 8 2 2" xfId="50551"/>
    <cellStyle name="Normal 7 60 8 2 3" xfId="50552"/>
    <cellStyle name="Normal 7 60 8 2 4" xfId="50553"/>
    <cellStyle name="Normal 7 60 8 3" xfId="50554"/>
    <cellStyle name="Normal 7 60 8 4" xfId="50555"/>
    <cellStyle name="Normal 7 60 8 5" xfId="50556"/>
    <cellStyle name="Normal 7 60 8 6" xfId="50557"/>
    <cellStyle name="Normal 7 60 9" xfId="50558"/>
    <cellStyle name="Normal 7 60 9 2" xfId="50559"/>
    <cellStyle name="Normal 7 60 9 3" xfId="50560"/>
    <cellStyle name="Normal 7 60 9 4" xfId="50561"/>
    <cellStyle name="Normal 7 61" xfId="50562"/>
    <cellStyle name="Normal 7 61 10" xfId="50563"/>
    <cellStyle name="Normal 7 61 11" xfId="50564"/>
    <cellStyle name="Normal 7 61 12" xfId="50565"/>
    <cellStyle name="Normal 7 61 2" xfId="50566"/>
    <cellStyle name="Normal 7 61 2 10" xfId="50567"/>
    <cellStyle name="Normal 7 61 2 2" xfId="50568"/>
    <cellStyle name="Normal 7 61 2 2 2" xfId="50569"/>
    <cellStyle name="Normal 7 61 2 2 2 2" xfId="50570"/>
    <cellStyle name="Normal 7 61 2 2 2 2 2" xfId="50571"/>
    <cellStyle name="Normal 7 61 2 2 2 2 2 2" xfId="50572"/>
    <cellStyle name="Normal 7 61 2 2 2 2 2 2 2" xfId="50573"/>
    <cellStyle name="Normal 7 61 2 2 2 2 2 2 3" xfId="50574"/>
    <cellStyle name="Normal 7 61 2 2 2 2 2 2 4" xfId="50575"/>
    <cellStyle name="Normal 7 61 2 2 2 2 2 3" xfId="50576"/>
    <cellStyle name="Normal 7 61 2 2 2 2 2 4" xfId="50577"/>
    <cellStyle name="Normal 7 61 2 2 2 2 2 5" xfId="50578"/>
    <cellStyle name="Normal 7 61 2 2 2 2 3" xfId="50579"/>
    <cellStyle name="Normal 7 61 2 2 2 2 3 2" xfId="50580"/>
    <cellStyle name="Normal 7 61 2 2 2 2 3 3" xfId="50581"/>
    <cellStyle name="Normal 7 61 2 2 2 2 3 4" xfId="50582"/>
    <cellStyle name="Normal 7 61 2 2 2 2 4" xfId="50583"/>
    <cellStyle name="Normal 7 61 2 2 2 2 5" xfId="50584"/>
    <cellStyle name="Normal 7 61 2 2 2 2 6" xfId="50585"/>
    <cellStyle name="Normal 7 61 2 2 2 3" xfId="50586"/>
    <cellStyle name="Normal 7 61 2 2 2 3 2" xfId="50587"/>
    <cellStyle name="Normal 7 61 2 2 2 3 2 2" xfId="50588"/>
    <cellStyle name="Normal 7 61 2 2 2 3 2 3" xfId="50589"/>
    <cellStyle name="Normal 7 61 2 2 2 3 2 4" xfId="50590"/>
    <cellStyle name="Normal 7 61 2 2 2 3 3" xfId="50591"/>
    <cellStyle name="Normal 7 61 2 2 2 3 4" xfId="50592"/>
    <cellStyle name="Normal 7 61 2 2 2 3 5" xfId="50593"/>
    <cellStyle name="Normal 7 61 2 2 2 3 6" xfId="50594"/>
    <cellStyle name="Normal 7 61 2 2 2 4" xfId="50595"/>
    <cellStyle name="Normal 7 61 2 2 2 4 2" xfId="50596"/>
    <cellStyle name="Normal 7 61 2 2 2 4 3" xfId="50597"/>
    <cellStyle name="Normal 7 61 2 2 2 4 4" xfId="50598"/>
    <cellStyle name="Normal 7 61 2 2 2 5" xfId="50599"/>
    <cellStyle name="Normal 7 61 2 2 2 6" xfId="50600"/>
    <cellStyle name="Normal 7 61 2 2 2 7" xfId="50601"/>
    <cellStyle name="Normal 7 61 2 2 2 8" xfId="50602"/>
    <cellStyle name="Normal 7 61 2 2 3" xfId="50603"/>
    <cellStyle name="Normal 7 61 2 2 3 2" xfId="50604"/>
    <cellStyle name="Normal 7 61 2 2 3 2 2" xfId="50605"/>
    <cellStyle name="Normal 7 61 2 2 3 2 2 2" xfId="50606"/>
    <cellStyle name="Normal 7 61 2 2 3 2 2 3" xfId="50607"/>
    <cellStyle name="Normal 7 61 2 2 3 2 2 4" xfId="50608"/>
    <cellStyle name="Normal 7 61 2 2 3 2 3" xfId="50609"/>
    <cellStyle name="Normal 7 61 2 2 3 2 4" xfId="50610"/>
    <cellStyle name="Normal 7 61 2 2 3 2 5" xfId="50611"/>
    <cellStyle name="Normal 7 61 2 2 3 3" xfId="50612"/>
    <cellStyle name="Normal 7 61 2 2 3 3 2" xfId="50613"/>
    <cellStyle name="Normal 7 61 2 2 3 3 3" xfId="50614"/>
    <cellStyle name="Normal 7 61 2 2 3 3 4" xfId="50615"/>
    <cellStyle name="Normal 7 61 2 2 3 4" xfId="50616"/>
    <cellStyle name="Normal 7 61 2 2 3 5" xfId="50617"/>
    <cellStyle name="Normal 7 61 2 2 3 6" xfId="50618"/>
    <cellStyle name="Normal 7 61 2 2 4" xfId="50619"/>
    <cellStyle name="Normal 7 61 2 2 4 2" xfId="50620"/>
    <cellStyle name="Normal 7 61 2 2 4 2 2" xfId="50621"/>
    <cellStyle name="Normal 7 61 2 2 4 2 3" xfId="50622"/>
    <cellStyle name="Normal 7 61 2 2 4 2 4" xfId="50623"/>
    <cellStyle name="Normal 7 61 2 2 4 3" xfId="50624"/>
    <cellStyle name="Normal 7 61 2 2 4 4" xfId="50625"/>
    <cellStyle name="Normal 7 61 2 2 4 5" xfId="50626"/>
    <cellStyle name="Normal 7 61 2 2 4 6" xfId="50627"/>
    <cellStyle name="Normal 7 61 2 2 5" xfId="50628"/>
    <cellStyle name="Normal 7 61 2 2 5 2" xfId="50629"/>
    <cellStyle name="Normal 7 61 2 2 5 3" xfId="50630"/>
    <cellStyle name="Normal 7 61 2 2 5 4" xfId="50631"/>
    <cellStyle name="Normal 7 61 2 2 6" xfId="50632"/>
    <cellStyle name="Normal 7 61 2 2 7" xfId="50633"/>
    <cellStyle name="Normal 7 61 2 2 8" xfId="50634"/>
    <cellStyle name="Normal 7 61 2 2 9" xfId="50635"/>
    <cellStyle name="Normal 7 61 2 3" xfId="50636"/>
    <cellStyle name="Normal 7 61 2 3 2" xfId="50637"/>
    <cellStyle name="Normal 7 61 2 3 2 2" xfId="50638"/>
    <cellStyle name="Normal 7 61 2 3 2 2 2" xfId="50639"/>
    <cellStyle name="Normal 7 61 2 3 2 2 2 2" xfId="50640"/>
    <cellStyle name="Normal 7 61 2 3 2 2 2 3" xfId="50641"/>
    <cellStyle name="Normal 7 61 2 3 2 2 2 4" xfId="50642"/>
    <cellStyle name="Normal 7 61 2 3 2 2 3" xfId="50643"/>
    <cellStyle name="Normal 7 61 2 3 2 2 4" xfId="50644"/>
    <cellStyle name="Normal 7 61 2 3 2 2 5" xfId="50645"/>
    <cellStyle name="Normal 7 61 2 3 2 3" xfId="50646"/>
    <cellStyle name="Normal 7 61 2 3 2 3 2" xfId="50647"/>
    <cellStyle name="Normal 7 61 2 3 2 3 3" xfId="50648"/>
    <cellStyle name="Normal 7 61 2 3 2 3 4" xfId="50649"/>
    <cellStyle name="Normal 7 61 2 3 2 4" xfId="50650"/>
    <cellStyle name="Normal 7 61 2 3 2 5" xfId="50651"/>
    <cellStyle name="Normal 7 61 2 3 2 6" xfId="50652"/>
    <cellStyle name="Normal 7 61 2 3 3" xfId="50653"/>
    <cellStyle name="Normal 7 61 2 3 3 2" xfId="50654"/>
    <cellStyle name="Normal 7 61 2 3 3 2 2" xfId="50655"/>
    <cellStyle name="Normal 7 61 2 3 3 2 3" xfId="50656"/>
    <cellStyle name="Normal 7 61 2 3 3 2 4" xfId="50657"/>
    <cellStyle name="Normal 7 61 2 3 3 3" xfId="50658"/>
    <cellStyle name="Normal 7 61 2 3 3 4" xfId="50659"/>
    <cellStyle name="Normal 7 61 2 3 3 5" xfId="50660"/>
    <cellStyle name="Normal 7 61 2 3 3 6" xfId="50661"/>
    <cellStyle name="Normal 7 61 2 3 4" xfId="50662"/>
    <cellStyle name="Normal 7 61 2 3 4 2" xfId="50663"/>
    <cellStyle name="Normal 7 61 2 3 4 3" xfId="50664"/>
    <cellStyle name="Normal 7 61 2 3 4 4" xfId="50665"/>
    <cellStyle name="Normal 7 61 2 3 5" xfId="50666"/>
    <cellStyle name="Normal 7 61 2 3 6" xfId="50667"/>
    <cellStyle name="Normal 7 61 2 3 7" xfId="50668"/>
    <cellStyle name="Normal 7 61 2 3 8" xfId="50669"/>
    <cellStyle name="Normal 7 61 2 4" xfId="50670"/>
    <cellStyle name="Normal 7 61 2 4 2" xfId="50671"/>
    <cellStyle name="Normal 7 61 2 4 2 2" xfId="50672"/>
    <cellStyle name="Normal 7 61 2 4 2 2 2" xfId="50673"/>
    <cellStyle name="Normal 7 61 2 4 2 2 3" xfId="50674"/>
    <cellStyle name="Normal 7 61 2 4 2 2 4" xfId="50675"/>
    <cellStyle name="Normal 7 61 2 4 2 3" xfId="50676"/>
    <cellStyle name="Normal 7 61 2 4 2 4" xfId="50677"/>
    <cellStyle name="Normal 7 61 2 4 2 5" xfId="50678"/>
    <cellStyle name="Normal 7 61 2 4 3" xfId="50679"/>
    <cellStyle name="Normal 7 61 2 4 3 2" xfId="50680"/>
    <cellStyle name="Normal 7 61 2 4 3 3" xfId="50681"/>
    <cellStyle name="Normal 7 61 2 4 3 4" xfId="50682"/>
    <cellStyle name="Normal 7 61 2 4 4" xfId="50683"/>
    <cellStyle name="Normal 7 61 2 4 5" xfId="50684"/>
    <cellStyle name="Normal 7 61 2 4 6" xfId="50685"/>
    <cellStyle name="Normal 7 61 2 5" xfId="50686"/>
    <cellStyle name="Normal 7 61 2 5 2" xfId="50687"/>
    <cellStyle name="Normal 7 61 2 5 2 2" xfId="50688"/>
    <cellStyle name="Normal 7 61 2 5 2 3" xfId="50689"/>
    <cellStyle name="Normal 7 61 2 5 2 4" xfId="50690"/>
    <cellStyle name="Normal 7 61 2 5 3" xfId="50691"/>
    <cellStyle name="Normal 7 61 2 5 4" xfId="50692"/>
    <cellStyle name="Normal 7 61 2 5 5" xfId="50693"/>
    <cellStyle name="Normal 7 61 2 5 6" xfId="50694"/>
    <cellStyle name="Normal 7 61 2 6" xfId="50695"/>
    <cellStyle name="Normal 7 61 2 6 2" xfId="50696"/>
    <cellStyle name="Normal 7 61 2 6 3" xfId="50697"/>
    <cellStyle name="Normal 7 61 2 6 4" xfId="50698"/>
    <cellStyle name="Normal 7 61 2 7" xfId="50699"/>
    <cellStyle name="Normal 7 61 2 8" xfId="50700"/>
    <cellStyle name="Normal 7 61 2 9" xfId="50701"/>
    <cellStyle name="Normal 7 61 3" xfId="50702"/>
    <cellStyle name="Normal 7 61 3 2" xfId="50703"/>
    <cellStyle name="Normal 7 61 3 2 2" xfId="50704"/>
    <cellStyle name="Normal 7 61 3 2 2 2" xfId="50705"/>
    <cellStyle name="Normal 7 61 3 2 2 2 2" xfId="50706"/>
    <cellStyle name="Normal 7 61 3 2 2 2 2 2" xfId="50707"/>
    <cellStyle name="Normal 7 61 3 2 2 2 2 3" xfId="50708"/>
    <cellStyle name="Normal 7 61 3 2 2 2 2 4" xfId="50709"/>
    <cellStyle name="Normal 7 61 3 2 2 2 3" xfId="50710"/>
    <cellStyle name="Normal 7 61 3 2 2 2 4" xfId="50711"/>
    <cellStyle name="Normal 7 61 3 2 2 2 5" xfId="50712"/>
    <cellStyle name="Normal 7 61 3 2 2 3" xfId="50713"/>
    <cellStyle name="Normal 7 61 3 2 2 3 2" xfId="50714"/>
    <cellStyle name="Normal 7 61 3 2 2 3 3" xfId="50715"/>
    <cellStyle name="Normal 7 61 3 2 2 3 4" xfId="50716"/>
    <cellStyle name="Normal 7 61 3 2 2 4" xfId="50717"/>
    <cellStyle name="Normal 7 61 3 2 2 5" xfId="50718"/>
    <cellStyle name="Normal 7 61 3 2 2 6" xfId="50719"/>
    <cellStyle name="Normal 7 61 3 2 3" xfId="50720"/>
    <cellStyle name="Normal 7 61 3 2 3 2" xfId="50721"/>
    <cellStyle name="Normal 7 61 3 2 3 2 2" xfId="50722"/>
    <cellStyle name="Normal 7 61 3 2 3 2 3" xfId="50723"/>
    <cellStyle name="Normal 7 61 3 2 3 2 4" xfId="50724"/>
    <cellStyle name="Normal 7 61 3 2 3 3" xfId="50725"/>
    <cellStyle name="Normal 7 61 3 2 3 4" xfId="50726"/>
    <cellStyle name="Normal 7 61 3 2 3 5" xfId="50727"/>
    <cellStyle name="Normal 7 61 3 2 3 6" xfId="50728"/>
    <cellStyle name="Normal 7 61 3 2 4" xfId="50729"/>
    <cellStyle name="Normal 7 61 3 2 4 2" xfId="50730"/>
    <cellStyle name="Normal 7 61 3 2 4 3" xfId="50731"/>
    <cellStyle name="Normal 7 61 3 2 4 4" xfId="50732"/>
    <cellStyle name="Normal 7 61 3 2 5" xfId="50733"/>
    <cellStyle name="Normal 7 61 3 2 6" xfId="50734"/>
    <cellStyle name="Normal 7 61 3 2 7" xfId="50735"/>
    <cellStyle name="Normal 7 61 3 2 8" xfId="50736"/>
    <cellStyle name="Normal 7 61 3 3" xfId="50737"/>
    <cellStyle name="Normal 7 61 3 3 2" xfId="50738"/>
    <cellStyle name="Normal 7 61 3 3 2 2" xfId="50739"/>
    <cellStyle name="Normal 7 61 3 3 2 2 2" xfId="50740"/>
    <cellStyle name="Normal 7 61 3 3 2 2 3" xfId="50741"/>
    <cellStyle name="Normal 7 61 3 3 2 2 4" xfId="50742"/>
    <cellStyle name="Normal 7 61 3 3 2 3" xfId="50743"/>
    <cellStyle name="Normal 7 61 3 3 2 4" xfId="50744"/>
    <cellStyle name="Normal 7 61 3 3 2 5" xfId="50745"/>
    <cellStyle name="Normal 7 61 3 3 3" xfId="50746"/>
    <cellStyle name="Normal 7 61 3 3 3 2" xfId="50747"/>
    <cellStyle name="Normal 7 61 3 3 3 3" xfId="50748"/>
    <cellStyle name="Normal 7 61 3 3 3 4" xfId="50749"/>
    <cellStyle name="Normal 7 61 3 3 4" xfId="50750"/>
    <cellStyle name="Normal 7 61 3 3 5" xfId="50751"/>
    <cellStyle name="Normal 7 61 3 3 6" xfId="50752"/>
    <cellStyle name="Normal 7 61 3 4" xfId="50753"/>
    <cellStyle name="Normal 7 61 3 4 2" xfId="50754"/>
    <cellStyle name="Normal 7 61 3 4 2 2" xfId="50755"/>
    <cellStyle name="Normal 7 61 3 4 2 3" xfId="50756"/>
    <cellStyle name="Normal 7 61 3 4 2 4" xfId="50757"/>
    <cellStyle name="Normal 7 61 3 4 3" xfId="50758"/>
    <cellStyle name="Normal 7 61 3 4 4" xfId="50759"/>
    <cellStyle name="Normal 7 61 3 4 5" xfId="50760"/>
    <cellStyle name="Normal 7 61 3 4 6" xfId="50761"/>
    <cellStyle name="Normal 7 61 3 5" xfId="50762"/>
    <cellStyle name="Normal 7 61 3 5 2" xfId="50763"/>
    <cellStyle name="Normal 7 61 3 5 3" xfId="50764"/>
    <cellStyle name="Normal 7 61 3 5 4" xfId="50765"/>
    <cellStyle name="Normal 7 61 3 6" xfId="50766"/>
    <cellStyle name="Normal 7 61 3 7" xfId="50767"/>
    <cellStyle name="Normal 7 61 3 8" xfId="50768"/>
    <cellStyle name="Normal 7 61 3 9" xfId="50769"/>
    <cellStyle name="Normal 7 61 4" xfId="50770"/>
    <cellStyle name="Normal 7 61 4 2" xfId="50771"/>
    <cellStyle name="Normal 7 61 4 2 2" xfId="50772"/>
    <cellStyle name="Normal 7 61 4 2 2 2" xfId="50773"/>
    <cellStyle name="Normal 7 61 4 2 2 2 2" xfId="50774"/>
    <cellStyle name="Normal 7 61 4 2 2 2 2 2" xfId="50775"/>
    <cellStyle name="Normal 7 61 4 2 2 2 2 3" xfId="50776"/>
    <cellStyle name="Normal 7 61 4 2 2 2 2 4" xfId="50777"/>
    <cellStyle name="Normal 7 61 4 2 2 2 3" xfId="50778"/>
    <cellStyle name="Normal 7 61 4 2 2 2 4" xfId="50779"/>
    <cellStyle name="Normal 7 61 4 2 2 2 5" xfId="50780"/>
    <cellStyle name="Normal 7 61 4 2 2 3" xfId="50781"/>
    <cellStyle name="Normal 7 61 4 2 2 3 2" xfId="50782"/>
    <cellStyle name="Normal 7 61 4 2 2 3 3" xfId="50783"/>
    <cellStyle name="Normal 7 61 4 2 2 3 4" xfId="50784"/>
    <cellStyle name="Normal 7 61 4 2 2 4" xfId="50785"/>
    <cellStyle name="Normal 7 61 4 2 2 5" xfId="50786"/>
    <cellStyle name="Normal 7 61 4 2 2 6" xfId="50787"/>
    <cellStyle name="Normal 7 61 4 2 3" xfId="50788"/>
    <cellStyle name="Normal 7 61 4 2 3 2" xfId="50789"/>
    <cellStyle name="Normal 7 61 4 2 3 2 2" xfId="50790"/>
    <cellStyle name="Normal 7 61 4 2 3 2 3" xfId="50791"/>
    <cellStyle name="Normal 7 61 4 2 3 2 4" xfId="50792"/>
    <cellStyle name="Normal 7 61 4 2 3 3" xfId="50793"/>
    <cellStyle name="Normal 7 61 4 2 3 4" xfId="50794"/>
    <cellStyle name="Normal 7 61 4 2 3 5" xfId="50795"/>
    <cellStyle name="Normal 7 61 4 2 3 6" xfId="50796"/>
    <cellStyle name="Normal 7 61 4 2 4" xfId="50797"/>
    <cellStyle name="Normal 7 61 4 2 4 2" xfId="50798"/>
    <cellStyle name="Normal 7 61 4 2 4 3" xfId="50799"/>
    <cellStyle name="Normal 7 61 4 2 4 4" xfId="50800"/>
    <cellStyle name="Normal 7 61 4 2 5" xfId="50801"/>
    <cellStyle name="Normal 7 61 4 2 6" xfId="50802"/>
    <cellStyle name="Normal 7 61 4 2 7" xfId="50803"/>
    <cellStyle name="Normal 7 61 4 2 8" xfId="50804"/>
    <cellStyle name="Normal 7 61 4 3" xfId="50805"/>
    <cellStyle name="Normal 7 61 4 3 2" xfId="50806"/>
    <cellStyle name="Normal 7 61 4 3 2 2" xfId="50807"/>
    <cellStyle name="Normal 7 61 4 3 2 2 2" xfId="50808"/>
    <cellStyle name="Normal 7 61 4 3 2 2 3" xfId="50809"/>
    <cellStyle name="Normal 7 61 4 3 2 2 4" xfId="50810"/>
    <cellStyle name="Normal 7 61 4 3 2 3" xfId="50811"/>
    <cellStyle name="Normal 7 61 4 3 2 4" xfId="50812"/>
    <cellStyle name="Normal 7 61 4 3 2 5" xfId="50813"/>
    <cellStyle name="Normal 7 61 4 3 3" xfId="50814"/>
    <cellStyle name="Normal 7 61 4 3 3 2" xfId="50815"/>
    <cellStyle name="Normal 7 61 4 3 3 3" xfId="50816"/>
    <cellStyle name="Normal 7 61 4 3 3 4" xfId="50817"/>
    <cellStyle name="Normal 7 61 4 3 4" xfId="50818"/>
    <cellStyle name="Normal 7 61 4 3 5" xfId="50819"/>
    <cellStyle name="Normal 7 61 4 3 6" xfId="50820"/>
    <cellStyle name="Normal 7 61 4 4" xfId="50821"/>
    <cellStyle name="Normal 7 61 4 4 2" xfId="50822"/>
    <cellStyle name="Normal 7 61 4 4 2 2" xfId="50823"/>
    <cellStyle name="Normal 7 61 4 4 2 3" xfId="50824"/>
    <cellStyle name="Normal 7 61 4 4 2 4" xfId="50825"/>
    <cellStyle name="Normal 7 61 4 4 3" xfId="50826"/>
    <cellStyle name="Normal 7 61 4 4 4" xfId="50827"/>
    <cellStyle name="Normal 7 61 4 4 5" xfId="50828"/>
    <cellStyle name="Normal 7 61 4 4 6" xfId="50829"/>
    <cellStyle name="Normal 7 61 4 5" xfId="50830"/>
    <cellStyle name="Normal 7 61 4 5 2" xfId="50831"/>
    <cellStyle name="Normal 7 61 4 5 3" xfId="50832"/>
    <cellStyle name="Normal 7 61 4 5 4" xfId="50833"/>
    <cellStyle name="Normal 7 61 4 6" xfId="50834"/>
    <cellStyle name="Normal 7 61 4 7" xfId="50835"/>
    <cellStyle name="Normal 7 61 4 8" xfId="50836"/>
    <cellStyle name="Normal 7 61 4 9" xfId="50837"/>
    <cellStyle name="Normal 7 61 5" xfId="50838"/>
    <cellStyle name="Normal 7 61 5 2" xfId="50839"/>
    <cellStyle name="Normal 7 61 5 2 2" xfId="50840"/>
    <cellStyle name="Normal 7 61 5 2 2 2" xfId="50841"/>
    <cellStyle name="Normal 7 61 5 2 2 2 2" xfId="50842"/>
    <cellStyle name="Normal 7 61 5 2 2 2 3" xfId="50843"/>
    <cellStyle name="Normal 7 61 5 2 2 2 4" xfId="50844"/>
    <cellStyle name="Normal 7 61 5 2 2 3" xfId="50845"/>
    <cellStyle name="Normal 7 61 5 2 2 4" xfId="50846"/>
    <cellStyle name="Normal 7 61 5 2 2 5" xfId="50847"/>
    <cellStyle name="Normal 7 61 5 2 3" xfId="50848"/>
    <cellStyle name="Normal 7 61 5 2 3 2" xfId="50849"/>
    <cellStyle name="Normal 7 61 5 2 3 3" xfId="50850"/>
    <cellStyle name="Normal 7 61 5 2 3 4" xfId="50851"/>
    <cellStyle name="Normal 7 61 5 2 4" xfId="50852"/>
    <cellStyle name="Normal 7 61 5 2 5" xfId="50853"/>
    <cellStyle name="Normal 7 61 5 2 6" xfId="50854"/>
    <cellStyle name="Normal 7 61 5 3" xfId="50855"/>
    <cellStyle name="Normal 7 61 5 3 2" xfId="50856"/>
    <cellStyle name="Normal 7 61 5 3 2 2" xfId="50857"/>
    <cellStyle name="Normal 7 61 5 3 2 3" xfId="50858"/>
    <cellStyle name="Normal 7 61 5 3 2 4" xfId="50859"/>
    <cellStyle name="Normal 7 61 5 3 3" xfId="50860"/>
    <cellStyle name="Normal 7 61 5 3 4" xfId="50861"/>
    <cellStyle name="Normal 7 61 5 3 5" xfId="50862"/>
    <cellStyle name="Normal 7 61 5 3 6" xfId="50863"/>
    <cellStyle name="Normal 7 61 5 4" xfId="50864"/>
    <cellStyle name="Normal 7 61 5 4 2" xfId="50865"/>
    <cellStyle name="Normal 7 61 5 4 3" xfId="50866"/>
    <cellStyle name="Normal 7 61 5 4 4" xfId="50867"/>
    <cellStyle name="Normal 7 61 5 5" xfId="50868"/>
    <cellStyle name="Normal 7 61 5 6" xfId="50869"/>
    <cellStyle name="Normal 7 61 5 7" xfId="50870"/>
    <cellStyle name="Normal 7 61 5 8" xfId="50871"/>
    <cellStyle name="Normal 7 61 6" xfId="50872"/>
    <cellStyle name="Normal 7 61 6 2" xfId="50873"/>
    <cellStyle name="Normal 7 61 6 2 2" xfId="50874"/>
    <cellStyle name="Normal 7 61 6 2 2 2" xfId="50875"/>
    <cellStyle name="Normal 7 61 6 2 2 3" xfId="50876"/>
    <cellStyle name="Normal 7 61 6 2 2 4" xfId="50877"/>
    <cellStyle name="Normal 7 61 6 2 3" xfId="50878"/>
    <cellStyle name="Normal 7 61 6 2 4" xfId="50879"/>
    <cellStyle name="Normal 7 61 6 2 5" xfId="50880"/>
    <cellStyle name="Normal 7 61 6 3" xfId="50881"/>
    <cellStyle name="Normal 7 61 6 3 2" xfId="50882"/>
    <cellStyle name="Normal 7 61 6 3 3" xfId="50883"/>
    <cellStyle name="Normal 7 61 6 3 4" xfId="50884"/>
    <cellStyle name="Normal 7 61 6 4" xfId="50885"/>
    <cellStyle name="Normal 7 61 6 5" xfId="50886"/>
    <cellStyle name="Normal 7 61 6 6" xfId="50887"/>
    <cellStyle name="Normal 7 61 7" xfId="50888"/>
    <cellStyle name="Normal 7 61 7 2" xfId="50889"/>
    <cellStyle name="Normal 7 61 7 2 2" xfId="50890"/>
    <cellStyle name="Normal 7 61 7 2 3" xfId="50891"/>
    <cellStyle name="Normal 7 61 7 2 4" xfId="50892"/>
    <cellStyle name="Normal 7 61 7 3" xfId="50893"/>
    <cellStyle name="Normal 7 61 7 4" xfId="50894"/>
    <cellStyle name="Normal 7 61 7 5" xfId="50895"/>
    <cellStyle name="Normal 7 61 7 6" xfId="50896"/>
    <cellStyle name="Normal 7 61 8" xfId="50897"/>
    <cellStyle name="Normal 7 61 8 2" xfId="50898"/>
    <cellStyle name="Normal 7 61 8 3" xfId="50899"/>
    <cellStyle name="Normal 7 61 8 4" xfId="50900"/>
    <cellStyle name="Normal 7 61 9" xfId="50901"/>
    <cellStyle name="Normal 7 62" xfId="50902"/>
    <cellStyle name="Normal 7 62 10" xfId="50903"/>
    <cellStyle name="Normal 7 62 11" xfId="50904"/>
    <cellStyle name="Normal 7 62 12" xfId="50905"/>
    <cellStyle name="Normal 7 62 2" xfId="50906"/>
    <cellStyle name="Normal 7 62 2 10" xfId="50907"/>
    <cellStyle name="Normal 7 62 2 2" xfId="50908"/>
    <cellStyle name="Normal 7 62 2 2 2" xfId="50909"/>
    <cellStyle name="Normal 7 62 2 2 2 2" xfId="50910"/>
    <cellStyle name="Normal 7 62 2 2 2 2 2" xfId="50911"/>
    <cellStyle name="Normal 7 62 2 2 2 2 2 2" xfId="50912"/>
    <cellStyle name="Normal 7 62 2 2 2 2 2 2 2" xfId="50913"/>
    <cellStyle name="Normal 7 62 2 2 2 2 2 2 3" xfId="50914"/>
    <cellStyle name="Normal 7 62 2 2 2 2 2 2 4" xfId="50915"/>
    <cellStyle name="Normal 7 62 2 2 2 2 2 3" xfId="50916"/>
    <cellStyle name="Normal 7 62 2 2 2 2 2 4" xfId="50917"/>
    <cellStyle name="Normal 7 62 2 2 2 2 2 5" xfId="50918"/>
    <cellStyle name="Normal 7 62 2 2 2 2 3" xfId="50919"/>
    <cellStyle name="Normal 7 62 2 2 2 2 3 2" xfId="50920"/>
    <cellStyle name="Normal 7 62 2 2 2 2 3 3" xfId="50921"/>
    <cellStyle name="Normal 7 62 2 2 2 2 3 4" xfId="50922"/>
    <cellStyle name="Normal 7 62 2 2 2 2 4" xfId="50923"/>
    <cellStyle name="Normal 7 62 2 2 2 2 5" xfId="50924"/>
    <cellStyle name="Normal 7 62 2 2 2 2 6" xfId="50925"/>
    <cellStyle name="Normal 7 62 2 2 2 3" xfId="50926"/>
    <cellStyle name="Normal 7 62 2 2 2 3 2" xfId="50927"/>
    <cellStyle name="Normal 7 62 2 2 2 3 2 2" xfId="50928"/>
    <cellStyle name="Normal 7 62 2 2 2 3 2 3" xfId="50929"/>
    <cellStyle name="Normal 7 62 2 2 2 3 2 4" xfId="50930"/>
    <cellStyle name="Normal 7 62 2 2 2 3 3" xfId="50931"/>
    <cellStyle name="Normal 7 62 2 2 2 3 4" xfId="50932"/>
    <cellStyle name="Normal 7 62 2 2 2 3 5" xfId="50933"/>
    <cellStyle name="Normal 7 62 2 2 2 3 6" xfId="50934"/>
    <cellStyle name="Normal 7 62 2 2 2 4" xfId="50935"/>
    <cellStyle name="Normal 7 62 2 2 2 4 2" xfId="50936"/>
    <cellStyle name="Normal 7 62 2 2 2 4 3" xfId="50937"/>
    <cellStyle name="Normal 7 62 2 2 2 4 4" xfId="50938"/>
    <cellStyle name="Normal 7 62 2 2 2 5" xfId="50939"/>
    <cellStyle name="Normal 7 62 2 2 2 6" xfId="50940"/>
    <cellStyle name="Normal 7 62 2 2 2 7" xfId="50941"/>
    <cellStyle name="Normal 7 62 2 2 2 8" xfId="50942"/>
    <cellStyle name="Normal 7 62 2 2 3" xfId="50943"/>
    <cellStyle name="Normal 7 62 2 2 3 2" xfId="50944"/>
    <cellStyle name="Normal 7 62 2 2 3 2 2" xfId="50945"/>
    <cellStyle name="Normal 7 62 2 2 3 2 2 2" xfId="50946"/>
    <cellStyle name="Normal 7 62 2 2 3 2 2 3" xfId="50947"/>
    <cellStyle name="Normal 7 62 2 2 3 2 2 4" xfId="50948"/>
    <cellStyle name="Normal 7 62 2 2 3 2 3" xfId="50949"/>
    <cellStyle name="Normal 7 62 2 2 3 2 4" xfId="50950"/>
    <cellStyle name="Normal 7 62 2 2 3 2 5" xfId="50951"/>
    <cellStyle name="Normal 7 62 2 2 3 3" xfId="50952"/>
    <cellStyle name="Normal 7 62 2 2 3 3 2" xfId="50953"/>
    <cellStyle name="Normal 7 62 2 2 3 3 3" xfId="50954"/>
    <cellStyle name="Normal 7 62 2 2 3 3 4" xfId="50955"/>
    <cellStyle name="Normal 7 62 2 2 3 4" xfId="50956"/>
    <cellStyle name="Normal 7 62 2 2 3 5" xfId="50957"/>
    <cellStyle name="Normal 7 62 2 2 3 6" xfId="50958"/>
    <cellStyle name="Normal 7 62 2 2 4" xfId="50959"/>
    <cellStyle name="Normal 7 62 2 2 4 2" xfId="50960"/>
    <cellStyle name="Normal 7 62 2 2 4 2 2" xfId="50961"/>
    <cellStyle name="Normal 7 62 2 2 4 2 3" xfId="50962"/>
    <cellStyle name="Normal 7 62 2 2 4 2 4" xfId="50963"/>
    <cellStyle name="Normal 7 62 2 2 4 3" xfId="50964"/>
    <cellStyle name="Normal 7 62 2 2 4 4" xfId="50965"/>
    <cellStyle name="Normal 7 62 2 2 4 5" xfId="50966"/>
    <cellStyle name="Normal 7 62 2 2 4 6" xfId="50967"/>
    <cellStyle name="Normal 7 62 2 2 5" xfId="50968"/>
    <cellStyle name="Normal 7 62 2 2 5 2" xfId="50969"/>
    <cellStyle name="Normal 7 62 2 2 5 3" xfId="50970"/>
    <cellStyle name="Normal 7 62 2 2 5 4" xfId="50971"/>
    <cellStyle name="Normal 7 62 2 2 6" xfId="50972"/>
    <cellStyle name="Normal 7 62 2 2 7" xfId="50973"/>
    <cellStyle name="Normal 7 62 2 2 8" xfId="50974"/>
    <cellStyle name="Normal 7 62 2 2 9" xfId="50975"/>
    <cellStyle name="Normal 7 62 2 3" xfId="50976"/>
    <cellStyle name="Normal 7 62 2 3 2" xfId="50977"/>
    <cellStyle name="Normal 7 62 2 3 2 2" xfId="50978"/>
    <cellStyle name="Normal 7 62 2 3 2 2 2" xfId="50979"/>
    <cellStyle name="Normal 7 62 2 3 2 2 2 2" xfId="50980"/>
    <cellStyle name="Normal 7 62 2 3 2 2 2 3" xfId="50981"/>
    <cellStyle name="Normal 7 62 2 3 2 2 2 4" xfId="50982"/>
    <cellStyle name="Normal 7 62 2 3 2 2 3" xfId="50983"/>
    <cellStyle name="Normal 7 62 2 3 2 2 4" xfId="50984"/>
    <cellStyle name="Normal 7 62 2 3 2 2 5" xfId="50985"/>
    <cellStyle name="Normal 7 62 2 3 2 3" xfId="50986"/>
    <cellStyle name="Normal 7 62 2 3 2 3 2" xfId="50987"/>
    <cellStyle name="Normal 7 62 2 3 2 3 3" xfId="50988"/>
    <cellStyle name="Normal 7 62 2 3 2 3 4" xfId="50989"/>
    <cellStyle name="Normal 7 62 2 3 2 4" xfId="50990"/>
    <cellStyle name="Normal 7 62 2 3 2 5" xfId="50991"/>
    <cellStyle name="Normal 7 62 2 3 2 6" xfId="50992"/>
    <cellStyle name="Normal 7 62 2 3 3" xfId="50993"/>
    <cellStyle name="Normal 7 62 2 3 3 2" xfId="50994"/>
    <cellStyle name="Normal 7 62 2 3 3 2 2" xfId="50995"/>
    <cellStyle name="Normal 7 62 2 3 3 2 3" xfId="50996"/>
    <cellStyle name="Normal 7 62 2 3 3 2 4" xfId="50997"/>
    <cellStyle name="Normal 7 62 2 3 3 3" xfId="50998"/>
    <cellStyle name="Normal 7 62 2 3 3 4" xfId="50999"/>
    <cellStyle name="Normal 7 62 2 3 3 5" xfId="51000"/>
    <cellStyle name="Normal 7 62 2 3 3 6" xfId="51001"/>
    <cellStyle name="Normal 7 62 2 3 4" xfId="51002"/>
    <cellStyle name="Normal 7 62 2 3 4 2" xfId="51003"/>
    <cellStyle name="Normal 7 62 2 3 4 3" xfId="51004"/>
    <cellStyle name="Normal 7 62 2 3 4 4" xfId="51005"/>
    <cellStyle name="Normal 7 62 2 3 5" xfId="51006"/>
    <cellStyle name="Normal 7 62 2 3 6" xfId="51007"/>
    <cellStyle name="Normal 7 62 2 3 7" xfId="51008"/>
    <cellStyle name="Normal 7 62 2 3 8" xfId="51009"/>
    <cellStyle name="Normal 7 62 2 4" xfId="51010"/>
    <cellStyle name="Normal 7 62 2 4 2" xfId="51011"/>
    <cellStyle name="Normal 7 62 2 4 2 2" xfId="51012"/>
    <cellStyle name="Normal 7 62 2 4 2 2 2" xfId="51013"/>
    <cellStyle name="Normal 7 62 2 4 2 2 3" xfId="51014"/>
    <cellStyle name="Normal 7 62 2 4 2 2 4" xfId="51015"/>
    <cellStyle name="Normal 7 62 2 4 2 3" xfId="51016"/>
    <cellStyle name="Normal 7 62 2 4 2 4" xfId="51017"/>
    <cellStyle name="Normal 7 62 2 4 2 5" xfId="51018"/>
    <cellStyle name="Normal 7 62 2 4 3" xfId="51019"/>
    <cellStyle name="Normal 7 62 2 4 3 2" xfId="51020"/>
    <cellStyle name="Normal 7 62 2 4 3 3" xfId="51021"/>
    <cellStyle name="Normal 7 62 2 4 3 4" xfId="51022"/>
    <cellStyle name="Normal 7 62 2 4 4" xfId="51023"/>
    <cellStyle name="Normal 7 62 2 4 5" xfId="51024"/>
    <cellStyle name="Normal 7 62 2 4 6" xfId="51025"/>
    <cellStyle name="Normal 7 62 2 5" xfId="51026"/>
    <cellStyle name="Normal 7 62 2 5 2" xfId="51027"/>
    <cellStyle name="Normal 7 62 2 5 2 2" xfId="51028"/>
    <cellStyle name="Normal 7 62 2 5 2 3" xfId="51029"/>
    <cellStyle name="Normal 7 62 2 5 2 4" xfId="51030"/>
    <cellStyle name="Normal 7 62 2 5 3" xfId="51031"/>
    <cellStyle name="Normal 7 62 2 5 4" xfId="51032"/>
    <cellStyle name="Normal 7 62 2 5 5" xfId="51033"/>
    <cellStyle name="Normal 7 62 2 5 6" xfId="51034"/>
    <cellStyle name="Normal 7 62 2 6" xfId="51035"/>
    <cellStyle name="Normal 7 62 2 6 2" xfId="51036"/>
    <cellStyle name="Normal 7 62 2 6 3" xfId="51037"/>
    <cellStyle name="Normal 7 62 2 6 4" xfId="51038"/>
    <cellStyle name="Normal 7 62 2 7" xfId="51039"/>
    <cellStyle name="Normal 7 62 2 8" xfId="51040"/>
    <cellStyle name="Normal 7 62 2 9" xfId="51041"/>
    <cellStyle name="Normal 7 62 3" xfId="51042"/>
    <cellStyle name="Normal 7 62 3 2" xfId="51043"/>
    <cellStyle name="Normal 7 62 3 2 2" xfId="51044"/>
    <cellStyle name="Normal 7 62 3 2 2 2" xfId="51045"/>
    <cellStyle name="Normal 7 62 3 2 2 2 2" xfId="51046"/>
    <cellStyle name="Normal 7 62 3 2 2 2 2 2" xfId="51047"/>
    <cellStyle name="Normal 7 62 3 2 2 2 2 3" xfId="51048"/>
    <cellStyle name="Normal 7 62 3 2 2 2 2 4" xfId="51049"/>
    <cellStyle name="Normal 7 62 3 2 2 2 3" xfId="51050"/>
    <cellStyle name="Normal 7 62 3 2 2 2 4" xfId="51051"/>
    <cellStyle name="Normal 7 62 3 2 2 2 5" xfId="51052"/>
    <cellStyle name="Normal 7 62 3 2 2 3" xfId="51053"/>
    <cellStyle name="Normal 7 62 3 2 2 3 2" xfId="51054"/>
    <cellStyle name="Normal 7 62 3 2 2 3 3" xfId="51055"/>
    <cellStyle name="Normal 7 62 3 2 2 3 4" xfId="51056"/>
    <cellStyle name="Normal 7 62 3 2 2 4" xfId="51057"/>
    <cellStyle name="Normal 7 62 3 2 2 5" xfId="51058"/>
    <cellStyle name="Normal 7 62 3 2 2 6" xfId="51059"/>
    <cellStyle name="Normal 7 62 3 2 3" xfId="51060"/>
    <cellStyle name="Normal 7 62 3 2 3 2" xfId="51061"/>
    <cellStyle name="Normal 7 62 3 2 3 2 2" xfId="51062"/>
    <cellStyle name="Normal 7 62 3 2 3 2 3" xfId="51063"/>
    <cellStyle name="Normal 7 62 3 2 3 2 4" xfId="51064"/>
    <cellStyle name="Normal 7 62 3 2 3 3" xfId="51065"/>
    <cellStyle name="Normal 7 62 3 2 3 4" xfId="51066"/>
    <cellStyle name="Normal 7 62 3 2 3 5" xfId="51067"/>
    <cellStyle name="Normal 7 62 3 2 3 6" xfId="51068"/>
    <cellStyle name="Normal 7 62 3 2 4" xfId="51069"/>
    <cellStyle name="Normal 7 62 3 2 4 2" xfId="51070"/>
    <cellStyle name="Normal 7 62 3 2 4 3" xfId="51071"/>
    <cellStyle name="Normal 7 62 3 2 4 4" xfId="51072"/>
    <cellStyle name="Normal 7 62 3 2 5" xfId="51073"/>
    <cellStyle name="Normal 7 62 3 2 6" xfId="51074"/>
    <cellStyle name="Normal 7 62 3 2 7" xfId="51075"/>
    <cellStyle name="Normal 7 62 3 2 8" xfId="51076"/>
    <cellStyle name="Normal 7 62 3 3" xfId="51077"/>
    <cellStyle name="Normal 7 62 3 3 2" xfId="51078"/>
    <cellStyle name="Normal 7 62 3 3 2 2" xfId="51079"/>
    <cellStyle name="Normal 7 62 3 3 2 2 2" xfId="51080"/>
    <cellStyle name="Normal 7 62 3 3 2 2 3" xfId="51081"/>
    <cellStyle name="Normal 7 62 3 3 2 2 4" xfId="51082"/>
    <cellStyle name="Normal 7 62 3 3 2 3" xfId="51083"/>
    <cellStyle name="Normal 7 62 3 3 2 4" xfId="51084"/>
    <cellStyle name="Normal 7 62 3 3 2 5" xfId="51085"/>
    <cellStyle name="Normal 7 62 3 3 3" xfId="51086"/>
    <cellStyle name="Normal 7 62 3 3 3 2" xfId="51087"/>
    <cellStyle name="Normal 7 62 3 3 3 3" xfId="51088"/>
    <cellStyle name="Normal 7 62 3 3 3 4" xfId="51089"/>
    <cellStyle name="Normal 7 62 3 3 4" xfId="51090"/>
    <cellStyle name="Normal 7 62 3 3 5" xfId="51091"/>
    <cellStyle name="Normal 7 62 3 3 6" xfId="51092"/>
    <cellStyle name="Normal 7 62 3 4" xfId="51093"/>
    <cellStyle name="Normal 7 62 3 4 2" xfId="51094"/>
    <cellStyle name="Normal 7 62 3 4 2 2" xfId="51095"/>
    <cellStyle name="Normal 7 62 3 4 2 3" xfId="51096"/>
    <cellStyle name="Normal 7 62 3 4 2 4" xfId="51097"/>
    <cellStyle name="Normal 7 62 3 4 3" xfId="51098"/>
    <cellStyle name="Normal 7 62 3 4 4" xfId="51099"/>
    <cellStyle name="Normal 7 62 3 4 5" xfId="51100"/>
    <cellStyle name="Normal 7 62 3 4 6" xfId="51101"/>
    <cellStyle name="Normal 7 62 3 5" xfId="51102"/>
    <cellStyle name="Normal 7 62 3 5 2" xfId="51103"/>
    <cellStyle name="Normal 7 62 3 5 3" xfId="51104"/>
    <cellStyle name="Normal 7 62 3 5 4" xfId="51105"/>
    <cellStyle name="Normal 7 62 3 6" xfId="51106"/>
    <cellStyle name="Normal 7 62 3 7" xfId="51107"/>
    <cellStyle name="Normal 7 62 3 8" xfId="51108"/>
    <cellStyle name="Normal 7 62 3 9" xfId="51109"/>
    <cellStyle name="Normal 7 62 4" xfId="51110"/>
    <cellStyle name="Normal 7 62 4 2" xfId="51111"/>
    <cellStyle name="Normal 7 62 4 2 2" xfId="51112"/>
    <cellStyle name="Normal 7 62 4 2 2 2" xfId="51113"/>
    <cellStyle name="Normal 7 62 4 2 2 2 2" xfId="51114"/>
    <cellStyle name="Normal 7 62 4 2 2 2 2 2" xfId="51115"/>
    <cellStyle name="Normal 7 62 4 2 2 2 2 3" xfId="51116"/>
    <cellStyle name="Normal 7 62 4 2 2 2 2 4" xfId="51117"/>
    <cellStyle name="Normal 7 62 4 2 2 2 3" xfId="51118"/>
    <cellStyle name="Normal 7 62 4 2 2 2 4" xfId="51119"/>
    <cellStyle name="Normal 7 62 4 2 2 2 5" xfId="51120"/>
    <cellStyle name="Normal 7 62 4 2 2 3" xfId="51121"/>
    <cellStyle name="Normal 7 62 4 2 2 3 2" xfId="51122"/>
    <cellStyle name="Normal 7 62 4 2 2 3 3" xfId="51123"/>
    <cellStyle name="Normal 7 62 4 2 2 3 4" xfId="51124"/>
    <cellStyle name="Normal 7 62 4 2 2 4" xfId="51125"/>
    <cellStyle name="Normal 7 62 4 2 2 5" xfId="51126"/>
    <cellStyle name="Normal 7 62 4 2 2 6" xfId="51127"/>
    <cellStyle name="Normal 7 62 4 2 3" xfId="51128"/>
    <cellStyle name="Normal 7 62 4 2 3 2" xfId="51129"/>
    <cellStyle name="Normal 7 62 4 2 3 2 2" xfId="51130"/>
    <cellStyle name="Normal 7 62 4 2 3 2 3" xfId="51131"/>
    <cellStyle name="Normal 7 62 4 2 3 2 4" xfId="51132"/>
    <cellStyle name="Normal 7 62 4 2 3 3" xfId="51133"/>
    <cellStyle name="Normal 7 62 4 2 3 4" xfId="51134"/>
    <cellStyle name="Normal 7 62 4 2 3 5" xfId="51135"/>
    <cellStyle name="Normal 7 62 4 2 3 6" xfId="51136"/>
    <cellStyle name="Normal 7 62 4 2 4" xfId="51137"/>
    <cellStyle name="Normal 7 62 4 2 4 2" xfId="51138"/>
    <cellStyle name="Normal 7 62 4 2 4 3" xfId="51139"/>
    <cellStyle name="Normal 7 62 4 2 4 4" xfId="51140"/>
    <cellStyle name="Normal 7 62 4 2 5" xfId="51141"/>
    <cellStyle name="Normal 7 62 4 2 6" xfId="51142"/>
    <cellStyle name="Normal 7 62 4 2 7" xfId="51143"/>
    <cellStyle name="Normal 7 62 4 2 8" xfId="51144"/>
    <cellStyle name="Normal 7 62 4 3" xfId="51145"/>
    <cellStyle name="Normal 7 62 4 3 2" xfId="51146"/>
    <cellStyle name="Normal 7 62 4 3 2 2" xfId="51147"/>
    <cellStyle name="Normal 7 62 4 3 2 2 2" xfId="51148"/>
    <cellStyle name="Normal 7 62 4 3 2 2 3" xfId="51149"/>
    <cellStyle name="Normal 7 62 4 3 2 2 4" xfId="51150"/>
    <cellStyle name="Normal 7 62 4 3 2 3" xfId="51151"/>
    <cellStyle name="Normal 7 62 4 3 2 4" xfId="51152"/>
    <cellStyle name="Normal 7 62 4 3 2 5" xfId="51153"/>
    <cellStyle name="Normal 7 62 4 3 3" xfId="51154"/>
    <cellStyle name="Normal 7 62 4 3 3 2" xfId="51155"/>
    <cellStyle name="Normal 7 62 4 3 3 3" xfId="51156"/>
    <cellStyle name="Normal 7 62 4 3 3 4" xfId="51157"/>
    <cellStyle name="Normal 7 62 4 3 4" xfId="51158"/>
    <cellStyle name="Normal 7 62 4 3 5" xfId="51159"/>
    <cellStyle name="Normal 7 62 4 3 6" xfId="51160"/>
    <cellStyle name="Normal 7 62 4 4" xfId="51161"/>
    <cellStyle name="Normal 7 62 4 4 2" xfId="51162"/>
    <cellStyle name="Normal 7 62 4 4 2 2" xfId="51163"/>
    <cellStyle name="Normal 7 62 4 4 2 3" xfId="51164"/>
    <cellStyle name="Normal 7 62 4 4 2 4" xfId="51165"/>
    <cellStyle name="Normal 7 62 4 4 3" xfId="51166"/>
    <cellStyle name="Normal 7 62 4 4 4" xfId="51167"/>
    <cellStyle name="Normal 7 62 4 4 5" xfId="51168"/>
    <cellStyle name="Normal 7 62 4 4 6" xfId="51169"/>
    <cellStyle name="Normal 7 62 4 5" xfId="51170"/>
    <cellStyle name="Normal 7 62 4 5 2" xfId="51171"/>
    <cellStyle name="Normal 7 62 4 5 3" xfId="51172"/>
    <cellStyle name="Normal 7 62 4 5 4" xfId="51173"/>
    <cellStyle name="Normal 7 62 4 6" xfId="51174"/>
    <cellStyle name="Normal 7 62 4 7" xfId="51175"/>
    <cellStyle name="Normal 7 62 4 8" xfId="51176"/>
    <cellStyle name="Normal 7 62 4 9" xfId="51177"/>
    <cellStyle name="Normal 7 62 5" xfId="51178"/>
    <cellStyle name="Normal 7 62 5 2" xfId="51179"/>
    <cellStyle name="Normal 7 62 5 2 2" xfId="51180"/>
    <cellStyle name="Normal 7 62 5 2 2 2" xfId="51181"/>
    <cellStyle name="Normal 7 62 5 2 2 2 2" xfId="51182"/>
    <cellStyle name="Normal 7 62 5 2 2 2 3" xfId="51183"/>
    <cellStyle name="Normal 7 62 5 2 2 2 4" xfId="51184"/>
    <cellStyle name="Normal 7 62 5 2 2 3" xfId="51185"/>
    <cellStyle name="Normal 7 62 5 2 2 4" xfId="51186"/>
    <cellStyle name="Normal 7 62 5 2 2 5" xfId="51187"/>
    <cellStyle name="Normal 7 62 5 2 3" xfId="51188"/>
    <cellStyle name="Normal 7 62 5 2 3 2" xfId="51189"/>
    <cellStyle name="Normal 7 62 5 2 3 3" xfId="51190"/>
    <cellStyle name="Normal 7 62 5 2 3 4" xfId="51191"/>
    <cellStyle name="Normal 7 62 5 2 4" xfId="51192"/>
    <cellStyle name="Normal 7 62 5 2 5" xfId="51193"/>
    <cellStyle name="Normal 7 62 5 2 6" xfId="51194"/>
    <cellStyle name="Normal 7 62 5 3" xfId="51195"/>
    <cellStyle name="Normal 7 62 5 3 2" xfId="51196"/>
    <cellStyle name="Normal 7 62 5 3 2 2" xfId="51197"/>
    <cellStyle name="Normal 7 62 5 3 2 3" xfId="51198"/>
    <cellStyle name="Normal 7 62 5 3 2 4" xfId="51199"/>
    <cellStyle name="Normal 7 62 5 3 3" xfId="51200"/>
    <cellStyle name="Normal 7 62 5 3 4" xfId="51201"/>
    <cellStyle name="Normal 7 62 5 3 5" xfId="51202"/>
    <cellStyle name="Normal 7 62 5 3 6" xfId="51203"/>
    <cellStyle name="Normal 7 62 5 4" xfId="51204"/>
    <cellStyle name="Normal 7 62 5 4 2" xfId="51205"/>
    <cellStyle name="Normal 7 62 5 4 3" xfId="51206"/>
    <cellStyle name="Normal 7 62 5 4 4" xfId="51207"/>
    <cellStyle name="Normal 7 62 5 5" xfId="51208"/>
    <cellStyle name="Normal 7 62 5 6" xfId="51209"/>
    <cellStyle name="Normal 7 62 5 7" xfId="51210"/>
    <cellStyle name="Normal 7 62 5 8" xfId="51211"/>
    <cellStyle name="Normal 7 62 6" xfId="51212"/>
    <cellStyle name="Normal 7 62 6 2" xfId="51213"/>
    <cellStyle name="Normal 7 62 6 2 2" xfId="51214"/>
    <cellStyle name="Normal 7 62 6 2 2 2" xfId="51215"/>
    <cellStyle name="Normal 7 62 6 2 2 3" xfId="51216"/>
    <cellStyle name="Normal 7 62 6 2 2 4" xfId="51217"/>
    <cellStyle name="Normal 7 62 6 2 3" xfId="51218"/>
    <cellStyle name="Normal 7 62 6 2 4" xfId="51219"/>
    <cellStyle name="Normal 7 62 6 2 5" xfId="51220"/>
    <cellStyle name="Normal 7 62 6 3" xfId="51221"/>
    <cellStyle name="Normal 7 62 6 3 2" xfId="51222"/>
    <cellStyle name="Normal 7 62 6 3 3" xfId="51223"/>
    <cellStyle name="Normal 7 62 6 3 4" xfId="51224"/>
    <cellStyle name="Normal 7 62 6 4" xfId="51225"/>
    <cellStyle name="Normal 7 62 6 5" xfId="51226"/>
    <cellStyle name="Normal 7 62 6 6" xfId="51227"/>
    <cellStyle name="Normal 7 62 7" xfId="51228"/>
    <cellStyle name="Normal 7 62 7 2" xfId="51229"/>
    <cellStyle name="Normal 7 62 7 2 2" xfId="51230"/>
    <cellStyle name="Normal 7 62 7 2 3" xfId="51231"/>
    <cellStyle name="Normal 7 62 7 2 4" xfId="51232"/>
    <cellStyle name="Normal 7 62 7 3" xfId="51233"/>
    <cellStyle name="Normal 7 62 7 4" xfId="51234"/>
    <cellStyle name="Normal 7 62 7 5" xfId="51235"/>
    <cellStyle name="Normal 7 62 7 6" xfId="51236"/>
    <cellStyle name="Normal 7 62 8" xfId="51237"/>
    <cellStyle name="Normal 7 62 8 2" xfId="51238"/>
    <cellStyle name="Normal 7 62 8 3" xfId="51239"/>
    <cellStyle name="Normal 7 62 8 4" xfId="51240"/>
    <cellStyle name="Normal 7 62 9" xfId="51241"/>
    <cellStyle name="Normal 7 63" xfId="51242"/>
    <cellStyle name="Normal 7 64" xfId="51243"/>
    <cellStyle name="Normal 7 64 2" xfId="51244"/>
    <cellStyle name="Normal 7 65" xfId="51245"/>
    <cellStyle name="Normal 7 65 10" xfId="51246"/>
    <cellStyle name="Normal 7 65 2" xfId="51247"/>
    <cellStyle name="Normal 7 65 2 2" xfId="51248"/>
    <cellStyle name="Normal 7 65 2 2 2" xfId="51249"/>
    <cellStyle name="Normal 7 65 2 2 2 2" xfId="51250"/>
    <cellStyle name="Normal 7 65 2 2 2 2 2" xfId="51251"/>
    <cellStyle name="Normal 7 65 2 2 2 2 2 2" xfId="51252"/>
    <cellStyle name="Normal 7 65 2 2 2 2 2 3" xfId="51253"/>
    <cellStyle name="Normal 7 65 2 2 2 2 2 4" xfId="51254"/>
    <cellStyle name="Normal 7 65 2 2 2 2 3" xfId="51255"/>
    <cellStyle name="Normal 7 65 2 2 2 2 4" xfId="51256"/>
    <cellStyle name="Normal 7 65 2 2 2 2 5" xfId="51257"/>
    <cellStyle name="Normal 7 65 2 2 2 3" xfId="51258"/>
    <cellStyle name="Normal 7 65 2 2 2 3 2" xfId="51259"/>
    <cellStyle name="Normal 7 65 2 2 2 3 3" xfId="51260"/>
    <cellStyle name="Normal 7 65 2 2 2 3 4" xfId="51261"/>
    <cellStyle name="Normal 7 65 2 2 2 4" xfId="51262"/>
    <cellStyle name="Normal 7 65 2 2 2 5" xfId="51263"/>
    <cellStyle name="Normal 7 65 2 2 2 6" xfId="51264"/>
    <cellStyle name="Normal 7 65 2 2 3" xfId="51265"/>
    <cellStyle name="Normal 7 65 2 2 3 2" xfId="51266"/>
    <cellStyle name="Normal 7 65 2 2 3 2 2" xfId="51267"/>
    <cellStyle name="Normal 7 65 2 2 3 2 3" xfId="51268"/>
    <cellStyle name="Normal 7 65 2 2 3 2 4" xfId="51269"/>
    <cellStyle name="Normal 7 65 2 2 3 3" xfId="51270"/>
    <cellStyle name="Normal 7 65 2 2 3 4" xfId="51271"/>
    <cellStyle name="Normal 7 65 2 2 3 5" xfId="51272"/>
    <cellStyle name="Normal 7 65 2 2 3 6" xfId="51273"/>
    <cellStyle name="Normal 7 65 2 2 4" xfId="51274"/>
    <cellStyle name="Normal 7 65 2 2 4 2" xfId="51275"/>
    <cellStyle name="Normal 7 65 2 2 4 3" xfId="51276"/>
    <cellStyle name="Normal 7 65 2 2 4 4" xfId="51277"/>
    <cellStyle name="Normal 7 65 2 2 5" xfId="51278"/>
    <cellStyle name="Normal 7 65 2 2 6" xfId="51279"/>
    <cellStyle name="Normal 7 65 2 2 7" xfId="51280"/>
    <cellStyle name="Normal 7 65 2 2 8" xfId="51281"/>
    <cellStyle name="Normal 7 65 2 3" xfId="51282"/>
    <cellStyle name="Normal 7 65 2 3 2" xfId="51283"/>
    <cellStyle name="Normal 7 65 2 3 2 2" xfId="51284"/>
    <cellStyle name="Normal 7 65 2 3 2 2 2" xfId="51285"/>
    <cellStyle name="Normal 7 65 2 3 2 2 3" xfId="51286"/>
    <cellStyle name="Normal 7 65 2 3 2 2 4" xfId="51287"/>
    <cellStyle name="Normal 7 65 2 3 2 3" xfId="51288"/>
    <cellStyle name="Normal 7 65 2 3 2 4" xfId="51289"/>
    <cellStyle name="Normal 7 65 2 3 2 5" xfId="51290"/>
    <cellStyle name="Normal 7 65 2 3 3" xfId="51291"/>
    <cellStyle name="Normal 7 65 2 3 3 2" xfId="51292"/>
    <cellStyle name="Normal 7 65 2 3 3 3" xfId="51293"/>
    <cellStyle name="Normal 7 65 2 3 3 4" xfId="51294"/>
    <cellStyle name="Normal 7 65 2 3 4" xfId="51295"/>
    <cellStyle name="Normal 7 65 2 3 5" xfId="51296"/>
    <cellStyle name="Normal 7 65 2 3 6" xfId="51297"/>
    <cellStyle name="Normal 7 65 2 4" xfId="51298"/>
    <cellStyle name="Normal 7 65 2 4 2" xfId="51299"/>
    <cellStyle name="Normal 7 65 2 4 2 2" xfId="51300"/>
    <cellStyle name="Normal 7 65 2 4 2 3" xfId="51301"/>
    <cellStyle name="Normal 7 65 2 4 2 4" xfId="51302"/>
    <cellStyle name="Normal 7 65 2 4 3" xfId="51303"/>
    <cellStyle name="Normal 7 65 2 4 4" xfId="51304"/>
    <cellStyle name="Normal 7 65 2 4 5" xfId="51305"/>
    <cellStyle name="Normal 7 65 2 4 6" xfId="51306"/>
    <cellStyle name="Normal 7 65 2 5" xfId="51307"/>
    <cellStyle name="Normal 7 65 2 5 2" xfId="51308"/>
    <cellStyle name="Normal 7 65 2 5 3" xfId="51309"/>
    <cellStyle name="Normal 7 65 2 5 4" xfId="51310"/>
    <cellStyle name="Normal 7 65 2 6" xfId="51311"/>
    <cellStyle name="Normal 7 65 2 7" xfId="51312"/>
    <cellStyle name="Normal 7 65 2 8" xfId="51313"/>
    <cellStyle name="Normal 7 65 2 9" xfId="51314"/>
    <cellStyle name="Normal 7 65 3" xfId="51315"/>
    <cellStyle name="Normal 7 65 3 2" xfId="51316"/>
    <cellStyle name="Normal 7 65 3 2 2" xfId="51317"/>
    <cellStyle name="Normal 7 65 3 2 2 2" xfId="51318"/>
    <cellStyle name="Normal 7 65 3 2 2 2 2" xfId="51319"/>
    <cellStyle name="Normal 7 65 3 2 2 2 3" xfId="51320"/>
    <cellStyle name="Normal 7 65 3 2 2 2 4" xfId="51321"/>
    <cellStyle name="Normal 7 65 3 2 2 3" xfId="51322"/>
    <cellStyle name="Normal 7 65 3 2 2 4" xfId="51323"/>
    <cellStyle name="Normal 7 65 3 2 2 5" xfId="51324"/>
    <cellStyle name="Normal 7 65 3 2 3" xfId="51325"/>
    <cellStyle name="Normal 7 65 3 2 3 2" xfId="51326"/>
    <cellStyle name="Normal 7 65 3 2 3 3" xfId="51327"/>
    <cellStyle name="Normal 7 65 3 2 3 4" xfId="51328"/>
    <cellStyle name="Normal 7 65 3 2 4" xfId="51329"/>
    <cellStyle name="Normal 7 65 3 2 5" xfId="51330"/>
    <cellStyle name="Normal 7 65 3 2 6" xfId="51331"/>
    <cellStyle name="Normal 7 65 3 3" xfId="51332"/>
    <cellStyle name="Normal 7 65 3 3 2" xfId="51333"/>
    <cellStyle name="Normal 7 65 3 3 2 2" xfId="51334"/>
    <cellStyle name="Normal 7 65 3 3 2 3" xfId="51335"/>
    <cellStyle name="Normal 7 65 3 3 2 4" xfId="51336"/>
    <cellStyle name="Normal 7 65 3 3 3" xfId="51337"/>
    <cellStyle name="Normal 7 65 3 3 4" xfId="51338"/>
    <cellStyle name="Normal 7 65 3 3 5" xfId="51339"/>
    <cellStyle name="Normal 7 65 3 3 6" xfId="51340"/>
    <cellStyle name="Normal 7 65 3 4" xfId="51341"/>
    <cellStyle name="Normal 7 65 3 4 2" xfId="51342"/>
    <cellStyle name="Normal 7 65 3 4 3" xfId="51343"/>
    <cellStyle name="Normal 7 65 3 4 4" xfId="51344"/>
    <cellStyle name="Normal 7 65 3 5" xfId="51345"/>
    <cellStyle name="Normal 7 65 3 6" xfId="51346"/>
    <cellStyle name="Normal 7 65 3 7" xfId="51347"/>
    <cellStyle name="Normal 7 65 3 8" xfId="51348"/>
    <cellStyle name="Normal 7 65 4" xfId="51349"/>
    <cellStyle name="Normal 7 65 4 2" xfId="51350"/>
    <cellStyle name="Normal 7 65 4 2 2" xfId="51351"/>
    <cellStyle name="Normal 7 65 4 2 2 2" xfId="51352"/>
    <cellStyle name="Normal 7 65 4 2 2 3" xfId="51353"/>
    <cellStyle name="Normal 7 65 4 2 2 4" xfId="51354"/>
    <cellStyle name="Normal 7 65 4 2 3" xfId="51355"/>
    <cellStyle name="Normal 7 65 4 2 4" xfId="51356"/>
    <cellStyle name="Normal 7 65 4 2 5" xfId="51357"/>
    <cellStyle name="Normal 7 65 4 3" xfId="51358"/>
    <cellStyle name="Normal 7 65 4 3 2" xfId="51359"/>
    <cellStyle name="Normal 7 65 4 3 3" xfId="51360"/>
    <cellStyle name="Normal 7 65 4 3 4" xfId="51361"/>
    <cellStyle name="Normal 7 65 4 4" xfId="51362"/>
    <cellStyle name="Normal 7 65 4 5" xfId="51363"/>
    <cellStyle name="Normal 7 65 4 6" xfId="51364"/>
    <cellStyle name="Normal 7 65 5" xfId="51365"/>
    <cellStyle name="Normal 7 65 5 2" xfId="51366"/>
    <cellStyle name="Normal 7 65 5 2 2" xfId="51367"/>
    <cellStyle name="Normal 7 65 5 2 3" xfId="51368"/>
    <cellStyle name="Normal 7 65 5 2 4" xfId="51369"/>
    <cellStyle name="Normal 7 65 5 3" xfId="51370"/>
    <cellStyle name="Normal 7 65 5 4" xfId="51371"/>
    <cellStyle name="Normal 7 65 5 5" xfId="51372"/>
    <cellStyle name="Normal 7 65 5 6" xfId="51373"/>
    <cellStyle name="Normal 7 65 6" xfId="51374"/>
    <cellStyle name="Normal 7 65 6 2" xfId="51375"/>
    <cellStyle name="Normal 7 65 6 3" xfId="51376"/>
    <cellStyle name="Normal 7 65 6 4" xfId="51377"/>
    <cellStyle name="Normal 7 65 7" xfId="51378"/>
    <cellStyle name="Normal 7 65 8" xfId="51379"/>
    <cellStyle name="Normal 7 65 9" xfId="51380"/>
    <cellStyle name="Normal 7 66" xfId="51381"/>
    <cellStyle name="Normal 7 66 10" xfId="51382"/>
    <cellStyle name="Normal 7 66 2" xfId="51383"/>
    <cellStyle name="Normal 7 66 2 2" xfId="51384"/>
    <cellStyle name="Normal 7 66 2 2 2" xfId="51385"/>
    <cellStyle name="Normal 7 66 2 2 2 2" xfId="51386"/>
    <cellStyle name="Normal 7 66 2 2 2 2 2" xfId="51387"/>
    <cellStyle name="Normal 7 66 2 2 2 2 2 2" xfId="51388"/>
    <cellStyle name="Normal 7 66 2 2 2 2 2 3" xfId="51389"/>
    <cellStyle name="Normal 7 66 2 2 2 2 2 4" xfId="51390"/>
    <cellStyle name="Normal 7 66 2 2 2 2 3" xfId="51391"/>
    <cellStyle name="Normal 7 66 2 2 2 2 4" xfId="51392"/>
    <cellStyle name="Normal 7 66 2 2 2 2 5" xfId="51393"/>
    <cellStyle name="Normal 7 66 2 2 2 3" xfId="51394"/>
    <cellStyle name="Normal 7 66 2 2 2 3 2" xfId="51395"/>
    <cellStyle name="Normal 7 66 2 2 2 3 3" xfId="51396"/>
    <cellStyle name="Normal 7 66 2 2 2 3 4" xfId="51397"/>
    <cellStyle name="Normal 7 66 2 2 2 4" xfId="51398"/>
    <cellStyle name="Normal 7 66 2 2 2 5" xfId="51399"/>
    <cellStyle name="Normal 7 66 2 2 2 6" xfId="51400"/>
    <cellStyle name="Normal 7 66 2 2 3" xfId="51401"/>
    <cellStyle name="Normal 7 66 2 2 3 2" xfId="51402"/>
    <cellStyle name="Normal 7 66 2 2 3 2 2" xfId="51403"/>
    <cellStyle name="Normal 7 66 2 2 3 2 3" xfId="51404"/>
    <cellStyle name="Normal 7 66 2 2 3 2 4" xfId="51405"/>
    <cellStyle name="Normal 7 66 2 2 3 3" xfId="51406"/>
    <cellStyle name="Normal 7 66 2 2 3 4" xfId="51407"/>
    <cellStyle name="Normal 7 66 2 2 3 5" xfId="51408"/>
    <cellStyle name="Normal 7 66 2 2 3 6" xfId="51409"/>
    <cellStyle name="Normal 7 66 2 2 4" xfId="51410"/>
    <cellStyle name="Normal 7 66 2 2 4 2" xfId="51411"/>
    <cellStyle name="Normal 7 66 2 2 4 3" xfId="51412"/>
    <cellStyle name="Normal 7 66 2 2 4 4" xfId="51413"/>
    <cellStyle name="Normal 7 66 2 2 5" xfId="51414"/>
    <cellStyle name="Normal 7 66 2 2 6" xfId="51415"/>
    <cellStyle name="Normal 7 66 2 2 7" xfId="51416"/>
    <cellStyle name="Normal 7 66 2 2 8" xfId="51417"/>
    <cellStyle name="Normal 7 66 2 3" xfId="51418"/>
    <cellStyle name="Normal 7 66 2 3 2" xfId="51419"/>
    <cellStyle name="Normal 7 66 2 3 2 2" xfId="51420"/>
    <cellStyle name="Normal 7 66 2 3 2 2 2" xfId="51421"/>
    <cellStyle name="Normal 7 66 2 3 2 2 3" xfId="51422"/>
    <cellStyle name="Normal 7 66 2 3 2 2 4" xfId="51423"/>
    <cellStyle name="Normal 7 66 2 3 2 3" xfId="51424"/>
    <cellStyle name="Normal 7 66 2 3 2 4" xfId="51425"/>
    <cellStyle name="Normal 7 66 2 3 2 5" xfId="51426"/>
    <cellStyle name="Normal 7 66 2 3 3" xfId="51427"/>
    <cellStyle name="Normal 7 66 2 3 3 2" xfId="51428"/>
    <cellStyle name="Normal 7 66 2 3 3 3" xfId="51429"/>
    <cellStyle name="Normal 7 66 2 3 3 4" xfId="51430"/>
    <cellStyle name="Normal 7 66 2 3 4" xfId="51431"/>
    <cellStyle name="Normal 7 66 2 3 5" xfId="51432"/>
    <cellStyle name="Normal 7 66 2 3 6" xfId="51433"/>
    <cellStyle name="Normal 7 66 2 4" xfId="51434"/>
    <cellStyle name="Normal 7 66 2 4 2" xfId="51435"/>
    <cellStyle name="Normal 7 66 2 4 2 2" xfId="51436"/>
    <cellStyle name="Normal 7 66 2 4 2 3" xfId="51437"/>
    <cellStyle name="Normal 7 66 2 4 2 4" xfId="51438"/>
    <cellStyle name="Normal 7 66 2 4 3" xfId="51439"/>
    <cellStyle name="Normal 7 66 2 4 4" xfId="51440"/>
    <cellStyle name="Normal 7 66 2 4 5" xfId="51441"/>
    <cellStyle name="Normal 7 66 2 4 6" xfId="51442"/>
    <cellStyle name="Normal 7 66 2 5" xfId="51443"/>
    <cellStyle name="Normal 7 66 2 5 2" xfId="51444"/>
    <cellStyle name="Normal 7 66 2 5 3" xfId="51445"/>
    <cellStyle name="Normal 7 66 2 5 4" xfId="51446"/>
    <cellStyle name="Normal 7 66 2 6" xfId="51447"/>
    <cellStyle name="Normal 7 66 2 7" xfId="51448"/>
    <cellStyle name="Normal 7 66 2 8" xfId="51449"/>
    <cellStyle name="Normal 7 66 2 9" xfId="51450"/>
    <cellStyle name="Normal 7 66 3" xfId="51451"/>
    <cellStyle name="Normal 7 66 3 2" xfId="51452"/>
    <cellStyle name="Normal 7 66 3 2 2" xfId="51453"/>
    <cellStyle name="Normal 7 66 3 2 2 2" xfId="51454"/>
    <cellStyle name="Normal 7 66 3 2 2 2 2" xfId="51455"/>
    <cellStyle name="Normal 7 66 3 2 2 2 3" xfId="51456"/>
    <cellStyle name="Normal 7 66 3 2 2 2 4" xfId="51457"/>
    <cellStyle name="Normal 7 66 3 2 2 3" xfId="51458"/>
    <cellStyle name="Normal 7 66 3 2 2 4" xfId="51459"/>
    <cellStyle name="Normal 7 66 3 2 2 5" xfId="51460"/>
    <cellStyle name="Normal 7 66 3 2 3" xfId="51461"/>
    <cellStyle name="Normal 7 66 3 2 3 2" xfId="51462"/>
    <cellStyle name="Normal 7 66 3 2 3 3" xfId="51463"/>
    <cellStyle name="Normal 7 66 3 2 3 4" xfId="51464"/>
    <cellStyle name="Normal 7 66 3 2 4" xfId="51465"/>
    <cellStyle name="Normal 7 66 3 2 5" xfId="51466"/>
    <cellStyle name="Normal 7 66 3 2 6" xfId="51467"/>
    <cellStyle name="Normal 7 66 3 3" xfId="51468"/>
    <cellStyle name="Normal 7 66 3 3 2" xfId="51469"/>
    <cellStyle name="Normal 7 66 3 3 2 2" xfId="51470"/>
    <cellStyle name="Normal 7 66 3 3 2 3" xfId="51471"/>
    <cellStyle name="Normal 7 66 3 3 2 4" xfId="51472"/>
    <cellStyle name="Normal 7 66 3 3 3" xfId="51473"/>
    <cellStyle name="Normal 7 66 3 3 4" xfId="51474"/>
    <cellStyle name="Normal 7 66 3 3 5" xfId="51475"/>
    <cellStyle name="Normal 7 66 3 3 6" xfId="51476"/>
    <cellStyle name="Normal 7 66 3 4" xfId="51477"/>
    <cellStyle name="Normal 7 66 3 4 2" xfId="51478"/>
    <cellStyle name="Normal 7 66 3 4 3" xfId="51479"/>
    <cellStyle name="Normal 7 66 3 4 4" xfId="51480"/>
    <cellStyle name="Normal 7 66 3 5" xfId="51481"/>
    <cellStyle name="Normal 7 66 3 6" xfId="51482"/>
    <cellStyle name="Normal 7 66 3 7" xfId="51483"/>
    <cellStyle name="Normal 7 66 3 8" xfId="51484"/>
    <cellStyle name="Normal 7 66 4" xfId="51485"/>
    <cellStyle name="Normal 7 66 4 2" xfId="51486"/>
    <cellStyle name="Normal 7 66 4 2 2" xfId="51487"/>
    <cellStyle name="Normal 7 66 4 2 2 2" xfId="51488"/>
    <cellStyle name="Normal 7 66 4 2 2 3" xfId="51489"/>
    <cellStyle name="Normal 7 66 4 2 2 4" xfId="51490"/>
    <cellStyle name="Normal 7 66 4 2 3" xfId="51491"/>
    <cellStyle name="Normal 7 66 4 2 4" xfId="51492"/>
    <cellStyle name="Normal 7 66 4 2 5" xfId="51493"/>
    <cellStyle name="Normal 7 66 4 3" xfId="51494"/>
    <cellStyle name="Normal 7 66 4 3 2" xfId="51495"/>
    <cellStyle name="Normal 7 66 4 3 3" xfId="51496"/>
    <cellStyle name="Normal 7 66 4 3 4" xfId="51497"/>
    <cellStyle name="Normal 7 66 4 4" xfId="51498"/>
    <cellStyle name="Normal 7 66 4 5" xfId="51499"/>
    <cellStyle name="Normal 7 66 4 6" xfId="51500"/>
    <cellStyle name="Normal 7 66 5" xfId="51501"/>
    <cellStyle name="Normal 7 66 5 2" xfId="51502"/>
    <cellStyle name="Normal 7 66 5 2 2" xfId="51503"/>
    <cellStyle name="Normal 7 66 5 2 3" xfId="51504"/>
    <cellStyle name="Normal 7 66 5 2 4" xfId="51505"/>
    <cellStyle name="Normal 7 66 5 3" xfId="51506"/>
    <cellStyle name="Normal 7 66 5 4" xfId="51507"/>
    <cellStyle name="Normal 7 66 5 5" xfId="51508"/>
    <cellStyle name="Normal 7 66 5 6" xfId="51509"/>
    <cellStyle name="Normal 7 66 6" xfId="51510"/>
    <cellStyle name="Normal 7 66 6 2" xfId="51511"/>
    <cellStyle name="Normal 7 66 6 3" xfId="51512"/>
    <cellStyle name="Normal 7 66 6 4" xfId="51513"/>
    <cellStyle name="Normal 7 66 7" xfId="51514"/>
    <cellStyle name="Normal 7 66 8" xfId="51515"/>
    <cellStyle name="Normal 7 66 9" xfId="51516"/>
    <cellStyle name="Normal 7 67" xfId="51517"/>
    <cellStyle name="Normal 7 68" xfId="51518"/>
    <cellStyle name="Normal 7 68 2" xfId="51519"/>
    <cellStyle name="Normal 7 68 2 2" xfId="51520"/>
    <cellStyle name="Normal 7 68 2 2 2" xfId="51521"/>
    <cellStyle name="Normal 7 68 2 2 2 2" xfId="51522"/>
    <cellStyle name="Normal 7 68 2 2 2 2 2" xfId="51523"/>
    <cellStyle name="Normal 7 68 2 2 2 2 3" xfId="51524"/>
    <cellStyle name="Normal 7 68 2 2 2 2 4" xfId="51525"/>
    <cellStyle name="Normal 7 68 2 2 2 3" xfId="51526"/>
    <cellStyle name="Normal 7 68 2 2 2 4" xfId="51527"/>
    <cellStyle name="Normal 7 68 2 2 2 5" xfId="51528"/>
    <cellStyle name="Normal 7 68 2 2 3" xfId="51529"/>
    <cellStyle name="Normal 7 68 2 2 3 2" xfId="51530"/>
    <cellStyle name="Normal 7 68 2 2 3 3" xfId="51531"/>
    <cellStyle name="Normal 7 68 2 2 3 4" xfId="51532"/>
    <cellStyle name="Normal 7 68 2 2 4" xfId="51533"/>
    <cellStyle name="Normal 7 68 2 2 5" xfId="51534"/>
    <cellStyle name="Normal 7 68 2 2 6" xfId="51535"/>
    <cellStyle name="Normal 7 68 2 3" xfId="51536"/>
    <cellStyle name="Normal 7 68 2 3 2" xfId="51537"/>
    <cellStyle name="Normal 7 68 2 3 2 2" xfId="51538"/>
    <cellStyle name="Normal 7 68 2 3 2 3" xfId="51539"/>
    <cellStyle name="Normal 7 68 2 3 2 4" xfId="51540"/>
    <cellStyle name="Normal 7 68 2 3 3" xfId="51541"/>
    <cellStyle name="Normal 7 68 2 3 4" xfId="51542"/>
    <cellStyle name="Normal 7 68 2 3 5" xfId="51543"/>
    <cellStyle name="Normal 7 68 2 3 6" xfId="51544"/>
    <cellStyle name="Normal 7 68 2 4" xfId="51545"/>
    <cellStyle name="Normal 7 68 2 4 2" xfId="51546"/>
    <cellStyle name="Normal 7 68 2 4 3" xfId="51547"/>
    <cellStyle name="Normal 7 68 2 4 4" xfId="51548"/>
    <cellStyle name="Normal 7 68 2 5" xfId="51549"/>
    <cellStyle name="Normal 7 68 2 6" xfId="51550"/>
    <cellStyle name="Normal 7 68 2 7" xfId="51551"/>
    <cellStyle name="Normal 7 68 2 8" xfId="51552"/>
    <cellStyle name="Normal 7 68 3" xfId="51553"/>
    <cellStyle name="Normal 7 68 3 2" xfId="51554"/>
    <cellStyle name="Normal 7 68 3 2 2" xfId="51555"/>
    <cellStyle name="Normal 7 68 3 2 2 2" xfId="51556"/>
    <cellStyle name="Normal 7 68 3 2 2 3" xfId="51557"/>
    <cellStyle name="Normal 7 68 3 2 2 4" xfId="51558"/>
    <cellStyle name="Normal 7 68 3 2 3" xfId="51559"/>
    <cellStyle name="Normal 7 68 3 2 4" xfId="51560"/>
    <cellStyle name="Normal 7 68 3 2 5" xfId="51561"/>
    <cellStyle name="Normal 7 68 3 3" xfId="51562"/>
    <cellStyle name="Normal 7 68 3 3 2" xfId="51563"/>
    <cellStyle name="Normal 7 68 3 3 3" xfId="51564"/>
    <cellStyle name="Normal 7 68 3 3 4" xfId="51565"/>
    <cellStyle name="Normal 7 68 3 4" xfId="51566"/>
    <cellStyle name="Normal 7 68 3 5" xfId="51567"/>
    <cellStyle name="Normal 7 68 3 6" xfId="51568"/>
    <cellStyle name="Normal 7 68 4" xfId="51569"/>
    <cellStyle name="Normal 7 68 4 2" xfId="51570"/>
    <cellStyle name="Normal 7 68 4 2 2" xfId="51571"/>
    <cellStyle name="Normal 7 68 4 2 3" xfId="51572"/>
    <cellStyle name="Normal 7 68 4 2 4" xfId="51573"/>
    <cellStyle name="Normal 7 68 4 3" xfId="51574"/>
    <cellStyle name="Normal 7 68 4 4" xfId="51575"/>
    <cellStyle name="Normal 7 68 4 5" xfId="51576"/>
    <cellStyle name="Normal 7 68 4 6" xfId="51577"/>
    <cellStyle name="Normal 7 68 5" xfId="51578"/>
    <cellStyle name="Normal 7 68 5 2" xfId="51579"/>
    <cellStyle name="Normal 7 68 5 3" xfId="51580"/>
    <cellStyle name="Normal 7 68 5 4" xfId="51581"/>
    <cellStyle name="Normal 7 68 6" xfId="51582"/>
    <cellStyle name="Normal 7 68 7" xfId="51583"/>
    <cellStyle name="Normal 7 68 8" xfId="51584"/>
    <cellStyle name="Normal 7 68 9" xfId="51585"/>
    <cellStyle name="Normal 7 69" xfId="51586"/>
    <cellStyle name="Normal 7 69 2" xfId="51587"/>
    <cellStyle name="Normal 7 69 2 2" xfId="51588"/>
    <cellStyle name="Normal 7 69 2 2 2" xfId="51589"/>
    <cellStyle name="Normal 7 69 2 2 2 2" xfId="51590"/>
    <cellStyle name="Normal 7 69 2 2 2 2 2" xfId="51591"/>
    <cellStyle name="Normal 7 69 2 2 2 2 3" xfId="51592"/>
    <cellStyle name="Normal 7 69 2 2 2 2 4" xfId="51593"/>
    <cellStyle name="Normal 7 69 2 2 2 3" xfId="51594"/>
    <cellStyle name="Normal 7 69 2 2 2 4" xfId="51595"/>
    <cellStyle name="Normal 7 69 2 2 2 5" xfId="51596"/>
    <cellStyle name="Normal 7 69 2 2 3" xfId="51597"/>
    <cellStyle name="Normal 7 69 2 2 3 2" xfId="51598"/>
    <cellStyle name="Normal 7 69 2 2 3 3" xfId="51599"/>
    <cellStyle name="Normal 7 69 2 2 3 4" xfId="51600"/>
    <cellStyle name="Normal 7 69 2 2 4" xfId="51601"/>
    <cellStyle name="Normal 7 69 2 2 5" xfId="51602"/>
    <cellStyle name="Normal 7 69 2 2 6" xfId="51603"/>
    <cellStyle name="Normal 7 69 2 3" xfId="51604"/>
    <cellStyle name="Normal 7 69 2 3 2" xfId="51605"/>
    <cellStyle name="Normal 7 69 2 3 2 2" xfId="51606"/>
    <cellStyle name="Normal 7 69 2 3 2 3" xfId="51607"/>
    <cellStyle name="Normal 7 69 2 3 2 4" xfId="51608"/>
    <cellStyle name="Normal 7 69 2 3 3" xfId="51609"/>
    <cellStyle name="Normal 7 69 2 3 4" xfId="51610"/>
    <cellStyle name="Normal 7 69 2 3 5" xfId="51611"/>
    <cellStyle name="Normal 7 69 2 3 6" xfId="51612"/>
    <cellStyle name="Normal 7 69 2 4" xfId="51613"/>
    <cellStyle name="Normal 7 69 2 4 2" xfId="51614"/>
    <cellStyle name="Normal 7 69 2 4 3" xfId="51615"/>
    <cellStyle name="Normal 7 69 2 4 4" xfId="51616"/>
    <cellStyle name="Normal 7 69 2 5" xfId="51617"/>
    <cellStyle name="Normal 7 69 2 6" xfId="51618"/>
    <cellStyle name="Normal 7 69 2 7" xfId="51619"/>
    <cellStyle name="Normal 7 69 2 8" xfId="51620"/>
    <cellStyle name="Normal 7 69 3" xfId="51621"/>
    <cellStyle name="Normal 7 69 3 2" xfId="51622"/>
    <cellStyle name="Normal 7 69 3 2 2" xfId="51623"/>
    <cellStyle name="Normal 7 69 3 2 2 2" xfId="51624"/>
    <cellStyle name="Normal 7 69 3 2 2 3" xfId="51625"/>
    <cellStyle name="Normal 7 69 3 2 2 4" xfId="51626"/>
    <cellStyle name="Normal 7 69 3 2 3" xfId="51627"/>
    <cellStyle name="Normal 7 69 3 2 4" xfId="51628"/>
    <cellStyle name="Normal 7 69 3 2 5" xfId="51629"/>
    <cellStyle name="Normal 7 69 3 3" xfId="51630"/>
    <cellStyle name="Normal 7 69 3 3 2" xfId="51631"/>
    <cellStyle name="Normal 7 69 3 3 3" xfId="51632"/>
    <cellStyle name="Normal 7 69 3 3 4" xfId="51633"/>
    <cellStyle name="Normal 7 69 3 4" xfId="51634"/>
    <cellStyle name="Normal 7 69 3 5" xfId="51635"/>
    <cellStyle name="Normal 7 69 3 6" xfId="51636"/>
    <cellStyle name="Normal 7 69 4" xfId="51637"/>
    <cellStyle name="Normal 7 69 4 2" xfId="51638"/>
    <cellStyle name="Normal 7 69 4 2 2" xfId="51639"/>
    <cellStyle name="Normal 7 69 4 2 3" xfId="51640"/>
    <cellStyle name="Normal 7 69 4 2 4" xfId="51641"/>
    <cellStyle name="Normal 7 69 4 3" xfId="51642"/>
    <cellStyle name="Normal 7 69 4 4" xfId="51643"/>
    <cellStyle name="Normal 7 69 4 5" xfId="51644"/>
    <cellStyle name="Normal 7 69 4 6" xfId="51645"/>
    <cellStyle name="Normal 7 69 5" xfId="51646"/>
    <cellStyle name="Normal 7 69 5 2" xfId="51647"/>
    <cellStyle name="Normal 7 69 5 3" xfId="51648"/>
    <cellStyle name="Normal 7 69 5 4" xfId="51649"/>
    <cellStyle name="Normal 7 69 6" xfId="51650"/>
    <cellStyle name="Normal 7 69 7" xfId="51651"/>
    <cellStyle name="Normal 7 69 8" xfId="51652"/>
    <cellStyle name="Normal 7 69 9" xfId="51653"/>
    <cellStyle name="Normal 7 7" xfId="51654"/>
    <cellStyle name="Normal 7 70" xfId="51655"/>
    <cellStyle name="Normal 7 71" xfId="51656"/>
    <cellStyle name="Normal 7 72" xfId="51657"/>
    <cellStyle name="Normal 7 73" xfId="51658"/>
    <cellStyle name="Normal 7 74" xfId="51659"/>
    <cellStyle name="Normal 7 75" xfId="51660"/>
    <cellStyle name="Normal 7 76" xfId="51661"/>
    <cellStyle name="Normal 7 77" xfId="51662"/>
    <cellStyle name="Normal 7 77 2" xfId="51663"/>
    <cellStyle name="Normal 7 77 2 2" xfId="51664"/>
    <cellStyle name="Normal 7 77 2 2 2" xfId="51665"/>
    <cellStyle name="Normal 7 77 2 2 3" xfId="51666"/>
    <cellStyle name="Normal 7 77 2 2 4" xfId="51667"/>
    <cellStyle name="Normal 7 77 2 3" xfId="51668"/>
    <cellStyle name="Normal 7 77 2 4" xfId="51669"/>
    <cellStyle name="Normal 7 77 2 5" xfId="51670"/>
    <cellStyle name="Normal 7 77 2 6" xfId="51671"/>
    <cellStyle name="Normal 7 77 3" xfId="51672"/>
    <cellStyle name="Normal 7 77 3 2" xfId="51673"/>
    <cellStyle name="Normal 7 77 3 3" xfId="51674"/>
    <cellStyle name="Normal 7 77 3 4" xfId="51675"/>
    <cellStyle name="Normal 7 77 4" xfId="51676"/>
    <cellStyle name="Normal 7 77 5" xfId="51677"/>
    <cellStyle name="Normal 7 77 6" xfId="51678"/>
    <cellStyle name="Normal 7 77 7" xfId="51679"/>
    <cellStyle name="Normal 7 78" xfId="51680"/>
    <cellStyle name="Normal 7 78 2" xfId="51681"/>
    <cellStyle name="Normal 7 78 3" xfId="51682"/>
    <cellStyle name="Normal 7 79" xfId="51683"/>
    <cellStyle name="Normal 7 79 2" xfId="51684"/>
    <cellStyle name="Normal 7 79 3" xfId="51685"/>
    <cellStyle name="Normal 7 8" xfId="51686"/>
    <cellStyle name="Normal 7 80" xfId="51687"/>
    <cellStyle name="Normal 7 81" xfId="51688"/>
    <cellStyle name="Normal 7 82" xfId="51689"/>
    <cellStyle name="Normal 7 83" xfId="51690"/>
    <cellStyle name="Normal 7 84" xfId="51691"/>
    <cellStyle name="Normal 7 85" xfId="51692"/>
    <cellStyle name="Normal 7 86" xfId="51693"/>
    <cellStyle name="Normal 7 87" xfId="51694"/>
    <cellStyle name="Normal 7 88" xfId="51695"/>
    <cellStyle name="Normal 7 89" xfId="51696"/>
    <cellStyle name="Normal 7 9" xfId="51697"/>
    <cellStyle name="Normal 7_Rec Tributaria" xfId="51698"/>
    <cellStyle name="Normal 70" xfId="51699"/>
    <cellStyle name="Normal 70 2" xfId="51700"/>
    <cellStyle name="Normal 70 2 2" xfId="51701"/>
    <cellStyle name="Normal 70 2 2 2" xfId="51702"/>
    <cellStyle name="Normal 70 2 2 2 2" xfId="51703"/>
    <cellStyle name="Normal 70 2 2 2 2 2" xfId="51704"/>
    <cellStyle name="Normal 70 2 2 2 2 3" xfId="51705"/>
    <cellStyle name="Normal 70 2 2 2 2 4" xfId="51706"/>
    <cellStyle name="Normal 70 2 2 2 3" xfId="51707"/>
    <cellStyle name="Normal 70 2 2 2 4" xfId="51708"/>
    <cellStyle name="Normal 70 2 2 2 5" xfId="51709"/>
    <cellStyle name="Normal 70 2 2 3" xfId="51710"/>
    <cellStyle name="Normal 70 2 2 3 2" xfId="51711"/>
    <cellStyle name="Normal 70 2 2 3 3" xfId="51712"/>
    <cellStyle name="Normal 70 2 2 3 4" xfId="51713"/>
    <cellStyle name="Normal 70 2 2 4" xfId="51714"/>
    <cellStyle name="Normal 70 2 2 5" xfId="51715"/>
    <cellStyle name="Normal 70 2 2 6" xfId="51716"/>
    <cellStyle name="Normal 70 2 3" xfId="51717"/>
    <cellStyle name="Normal 70 2 3 2" xfId="51718"/>
    <cellStyle name="Normal 70 2 3 2 2" xfId="51719"/>
    <cellStyle name="Normal 70 2 3 2 3" xfId="51720"/>
    <cellStyle name="Normal 70 2 3 2 4" xfId="51721"/>
    <cellStyle name="Normal 70 2 3 3" xfId="51722"/>
    <cellStyle name="Normal 70 2 3 4" xfId="51723"/>
    <cellStyle name="Normal 70 2 3 5" xfId="51724"/>
    <cellStyle name="Normal 70 2 3 6" xfId="51725"/>
    <cellStyle name="Normal 70 2 4" xfId="51726"/>
    <cellStyle name="Normal 70 2 4 2" xfId="51727"/>
    <cellStyle name="Normal 70 2 4 3" xfId="51728"/>
    <cellStyle name="Normal 70 2 4 4" xfId="51729"/>
    <cellStyle name="Normal 70 2 5" xfId="51730"/>
    <cellStyle name="Normal 70 2 6" xfId="51731"/>
    <cellStyle name="Normal 70 2 7" xfId="51732"/>
    <cellStyle name="Normal 70 2 8" xfId="51733"/>
    <cellStyle name="Normal 70 3" xfId="51734"/>
    <cellStyle name="Normal 70 3 2" xfId="51735"/>
    <cellStyle name="Normal 70 3 2 2" xfId="51736"/>
    <cellStyle name="Normal 70 3 2 2 2" xfId="51737"/>
    <cellStyle name="Normal 70 3 2 2 3" xfId="51738"/>
    <cellStyle name="Normal 70 3 2 2 4" xfId="51739"/>
    <cellStyle name="Normal 70 3 2 3" xfId="51740"/>
    <cellStyle name="Normal 70 3 2 4" xfId="51741"/>
    <cellStyle name="Normal 70 3 2 5" xfId="51742"/>
    <cellStyle name="Normal 70 3 3" xfId="51743"/>
    <cellStyle name="Normal 70 3 3 2" xfId="51744"/>
    <cellStyle name="Normal 70 3 3 3" xfId="51745"/>
    <cellStyle name="Normal 70 3 3 4" xfId="51746"/>
    <cellStyle name="Normal 70 3 4" xfId="51747"/>
    <cellStyle name="Normal 70 3 5" xfId="51748"/>
    <cellStyle name="Normal 70 3 6" xfId="51749"/>
    <cellStyle name="Normal 70 4" xfId="51750"/>
    <cellStyle name="Normal 70 4 2" xfId="51751"/>
    <cellStyle name="Normal 70 4 2 2" xfId="51752"/>
    <cellStyle name="Normal 70 4 2 3" xfId="51753"/>
    <cellStyle name="Normal 70 4 2 4" xfId="51754"/>
    <cellStyle name="Normal 70 4 3" xfId="51755"/>
    <cellStyle name="Normal 70 4 4" xfId="51756"/>
    <cellStyle name="Normal 70 4 5" xfId="51757"/>
    <cellStyle name="Normal 70 4 6" xfId="51758"/>
    <cellStyle name="Normal 70 5" xfId="51759"/>
    <cellStyle name="Normal 70 5 2" xfId="51760"/>
    <cellStyle name="Normal 70 5 3" xfId="51761"/>
    <cellStyle name="Normal 70 5 4" xfId="51762"/>
    <cellStyle name="Normal 70 6" xfId="51763"/>
    <cellStyle name="Normal 70 7" xfId="51764"/>
    <cellStyle name="Normal 70 8" xfId="51765"/>
    <cellStyle name="Normal 70 9" xfId="51766"/>
    <cellStyle name="Normal 700" xfId="63282"/>
    <cellStyle name="Normal 701" xfId="63283"/>
    <cellStyle name="Normal 702" xfId="63284"/>
    <cellStyle name="Normal 703" xfId="63285"/>
    <cellStyle name="Normal 704" xfId="63286"/>
    <cellStyle name="Normal 705" xfId="63287"/>
    <cellStyle name="Normal 706" xfId="63288"/>
    <cellStyle name="Normal 707" xfId="63289"/>
    <cellStyle name="Normal 708" xfId="63290"/>
    <cellStyle name="Normal 709" xfId="63291"/>
    <cellStyle name="Normal 71" xfId="51767"/>
    <cellStyle name="Normal 71 2" xfId="51768"/>
    <cellStyle name="Normal 71 2 2" xfId="51769"/>
    <cellStyle name="Normal 71 2 2 2" xfId="51770"/>
    <cellStyle name="Normal 71 2 2 2 2" xfId="51771"/>
    <cellStyle name="Normal 71 2 2 2 2 2" xfId="51772"/>
    <cellStyle name="Normal 71 2 2 2 2 3" xfId="51773"/>
    <cellStyle name="Normal 71 2 2 2 2 4" xfId="51774"/>
    <cellStyle name="Normal 71 2 2 2 3" xfId="51775"/>
    <cellStyle name="Normal 71 2 2 2 4" xfId="51776"/>
    <cellStyle name="Normal 71 2 2 2 5" xfId="51777"/>
    <cellStyle name="Normal 71 2 2 3" xfId="51778"/>
    <cellStyle name="Normal 71 2 2 3 2" xfId="51779"/>
    <cellStyle name="Normal 71 2 2 3 3" xfId="51780"/>
    <cellStyle name="Normal 71 2 2 3 4" xfId="51781"/>
    <cellStyle name="Normal 71 2 2 4" xfId="51782"/>
    <cellStyle name="Normal 71 2 2 5" xfId="51783"/>
    <cellStyle name="Normal 71 2 2 6" xfId="51784"/>
    <cellStyle name="Normal 71 2 3" xfId="51785"/>
    <cellStyle name="Normal 71 2 3 2" xfId="51786"/>
    <cellStyle name="Normal 71 2 3 2 2" xfId="51787"/>
    <cellStyle name="Normal 71 2 3 2 3" xfId="51788"/>
    <cellStyle name="Normal 71 2 3 2 4" xfId="51789"/>
    <cellStyle name="Normal 71 2 3 3" xfId="51790"/>
    <cellStyle name="Normal 71 2 3 4" xfId="51791"/>
    <cellStyle name="Normal 71 2 3 5" xfId="51792"/>
    <cellStyle name="Normal 71 2 3 6" xfId="51793"/>
    <cellStyle name="Normal 71 2 4" xfId="51794"/>
    <cellStyle name="Normal 71 2 4 2" xfId="51795"/>
    <cellStyle name="Normal 71 2 4 3" xfId="51796"/>
    <cellStyle name="Normal 71 2 4 4" xfId="51797"/>
    <cellStyle name="Normal 71 2 5" xfId="51798"/>
    <cellStyle name="Normal 71 2 6" xfId="51799"/>
    <cellStyle name="Normal 71 2 7" xfId="51800"/>
    <cellStyle name="Normal 71 2 8" xfId="51801"/>
    <cellStyle name="Normal 71 3" xfId="51802"/>
    <cellStyle name="Normal 71 3 2" xfId="51803"/>
    <cellStyle name="Normal 71 3 2 2" xfId="51804"/>
    <cellStyle name="Normal 71 3 2 2 2" xfId="51805"/>
    <cellStyle name="Normal 71 3 2 2 3" xfId="51806"/>
    <cellStyle name="Normal 71 3 2 2 4" xfId="51807"/>
    <cellStyle name="Normal 71 3 2 3" xfId="51808"/>
    <cellStyle name="Normal 71 3 2 4" xfId="51809"/>
    <cellStyle name="Normal 71 3 2 5" xfId="51810"/>
    <cellStyle name="Normal 71 3 3" xfId="51811"/>
    <cellStyle name="Normal 71 3 3 2" xfId="51812"/>
    <cellStyle name="Normal 71 3 3 3" xfId="51813"/>
    <cellStyle name="Normal 71 3 3 4" xfId="51814"/>
    <cellStyle name="Normal 71 3 4" xfId="51815"/>
    <cellStyle name="Normal 71 3 5" xfId="51816"/>
    <cellStyle name="Normal 71 3 6" xfId="51817"/>
    <cellStyle name="Normal 71 4" xfId="51818"/>
    <cellStyle name="Normal 71 4 2" xfId="51819"/>
    <cellStyle name="Normal 71 4 2 2" xfId="51820"/>
    <cellStyle name="Normal 71 4 2 3" xfId="51821"/>
    <cellStyle name="Normal 71 4 2 4" xfId="51822"/>
    <cellStyle name="Normal 71 4 3" xfId="51823"/>
    <cellStyle name="Normal 71 4 4" xfId="51824"/>
    <cellStyle name="Normal 71 4 5" xfId="51825"/>
    <cellStyle name="Normal 71 4 6" xfId="51826"/>
    <cellStyle name="Normal 71 5" xfId="51827"/>
    <cellStyle name="Normal 71 5 2" xfId="51828"/>
    <cellStyle name="Normal 71 5 3" xfId="51829"/>
    <cellStyle name="Normal 71 5 4" xfId="51830"/>
    <cellStyle name="Normal 71 6" xfId="51831"/>
    <cellStyle name="Normal 71 7" xfId="51832"/>
    <cellStyle name="Normal 71 8" xfId="51833"/>
    <cellStyle name="Normal 71 9" xfId="51834"/>
    <cellStyle name="Normal 710" xfId="63292"/>
    <cellStyle name="Normal 711" xfId="63293"/>
    <cellStyle name="Normal 712" xfId="63294"/>
    <cellStyle name="Normal 713" xfId="63295"/>
    <cellStyle name="Normal 714" xfId="63296"/>
    <cellStyle name="Normal 715" xfId="63297"/>
    <cellStyle name="Normal 716" xfId="63298"/>
    <cellStyle name="Normal 717" xfId="63299"/>
    <cellStyle name="Normal 718" xfId="63300"/>
    <cellStyle name="Normal 719" xfId="63301"/>
    <cellStyle name="Normal 72" xfId="51835"/>
    <cellStyle name="Normal 72 2" xfId="51836"/>
    <cellStyle name="Normal 72 2 2" xfId="51837"/>
    <cellStyle name="Normal 72 2 2 2" xfId="51838"/>
    <cellStyle name="Normal 72 2 2 2 2" xfId="51839"/>
    <cellStyle name="Normal 72 2 2 2 2 2" xfId="51840"/>
    <cellStyle name="Normal 72 2 2 2 2 3" xfId="51841"/>
    <cellStyle name="Normal 72 2 2 2 2 4" xfId="51842"/>
    <cellStyle name="Normal 72 2 2 2 3" xfId="51843"/>
    <cellStyle name="Normal 72 2 2 2 4" xfId="51844"/>
    <cellStyle name="Normal 72 2 2 2 5" xfId="51845"/>
    <cellStyle name="Normal 72 2 2 3" xfId="51846"/>
    <cellStyle name="Normal 72 2 2 3 2" xfId="51847"/>
    <cellStyle name="Normal 72 2 2 3 3" xfId="51848"/>
    <cellStyle name="Normal 72 2 2 3 4" xfId="51849"/>
    <cellStyle name="Normal 72 2 2 4" xfId="51850"/>
    <cellStyle name="Normal 72 2 2 5" xfId="51851"/>
    <cellStyle name="Normal 72 2 2 6" xfId="51852"/>
    <cellStyle name="Normal 72 2 3" xfId="51853"/>
    <cellStyle name="Normal 72 2 3 2" xfId="51854"/>
    <cellStyle name="Normal 72 2 3 2 2" xfId="51855"/>
    <cellStyle name="Normal 72 2 3 2 3" xfId="51856"/>
    <cellStyle name="Normal 72 2 3 2 4" xfId="51857"/>
    <cellStyle name="Normal 72 2 3 3" xfId="51858"/>
    <cellStyle name="Normal 72 2 3 4" xfId="51859"/>
    <cellStyle name="Normal 72 2 3 5" xfId="51860"/>
    <cellStyle name="Normal 72 2 3 6" xfId="51861"/>
    <cellStyle name="Normal 72 2 4" xfId="51862"/>
    <cellStyle name="Normal 72 2 4 2" xfId="51863"/>
    <cellStyle name="Normal 72 2 4 3" xfId="51864"/>
    <cellStyle name="Normal 72 2 4 4" xfId="51865"/>
    <cellStyle name="Normal 72 2 5" xfId="51866"/>
    <cellStyle name="Normal 72 2 6" xfId="51867"/>
    <cellStyle name="Normal 72 2 7" xfId="51868"/>
    <cellStyle name="Normal 72 2 8" xfId="51869"/>
    <cellStyle name="Normal 72 3" xfId="51870"/>
    <cellStyle name="Normal 72 3 2" xfId="51871"/>
    <cellStyle name="Normal 72 3 2 2" xfId="51872"/>
    <cellStyle name="Normal 72 3 2 2 2" xfId="51873"/>
    <cellStyle name="Normal 72 3 2 2 3" xfId="51874"/>
    <cellStyle name="Normal 72 3 2 2 4" xfId="51875"/>
    <cellStyle name="Normal 72 3 2 3" xfId="51876"/>
    <cellStyle name="Normal 72 3 2 4" xfId="51877"/>
    <cellStyle name="Normal 72 3 2 5" xfId="51878"/>
    <cellStyle name="Normal 72 3 3" xfId="51879"/>
    <cellStyle name="Normal 72 3 3 2" xfId="51880"/>
    <cellStyle name="Normal 72 3 3 3" xfId="51881"/>
    <cellStyle name="Normal 72 3 3 4" xfId="51882"/>
    <cellStyle name="Normal 72 3 4" xfId="51883"/>
    <cellStyle name="Normal 72 3 5" xfId="51884"/>
    <cellStyle name="Normal 72 3 6" xfId="51885"/>
    <cellStyle name="Normal 72 4" xfId="51886"/>
    <cellStyle name="Normal 72 4 2" xfId="51887"/>
    <cellStyle name="Normal 72 4 2 2" xfId="51888"/>
    <cellStyle name="Normal 72 4 2 3" xfId="51889"/>
    <cellStyle name="Normal 72 4 2 4" xfId="51890"/>
    <cellStyle name="Normal 72 4 3" xfId="51891"/>
    <cellStyle name="Normal 72 4 4" xfId="51892"/>
    <cellStyle name="Normal 72 4 5" xfId="51893"/>
    <cellStyle name="Normal 72 4 6" xfId="51894"/>
    <cellStyle name="Normal 72 5" xfId="51895"/>
    <cellStyle name="Normal 72 5 2" xfId="51896"/>
    <cellStyle name="Normal 72 5 3" xfId="51897"/>
    <cellStyle name="Normal 72 5 4" xfId="51898"/>
    <cellStyle name="Normal 72 6" xfId="51899"/>
    <cellStyle name="Normal 72 7" xfId="51900"/>
    <cellStyle name="Normal 72 8" xfId="51901"/>
    <cellStyle name="Normal 72 9" xfId="51902"/>
    <cellStyle name="Normal 720" xfId="63302"/>
    <cellStyle name="Normal 721" xfId="63303"/>
    <cellStyle name="Normal 722" xfId="63304"/>
    <cellStyle name="Normal 723" xfId="63305"/>
    <cellStyle name="Normal 724" xfId="63306"/>
    <cellStyle name="Normal 725" xfId="63307"/>
    <cellStyle name="Normal 726" xfId="63308"/>
    <cellStyle name="Normal 727" xfId="63309"/>
    <cellStyle name="Normal 728" xfId="63310"/>
    <cellStyle name="Normal 729" xfId="63311"/>
    <cellStyle name="Normal 73" xfId="51903"/>
    <cellStyle name="Normal 73 2" xfId="51904"/>
    <cellStyle name="Normal 73 2 2" xfId="51905"/>
    <cellStyle name="Normal 73 2 2 2" xfId="51906"/>
    <cellStyle name="Normal 73 2 2 2 2" xfId="51907"/>
    <cellStyle name="Normal 73 2 2 2 2 2" xfId="51908"/>
    <cellStyle name="Normal 73 2 2 2 2 3" xfId="51909"/>
    <cellStyle name="Normal 73 2 2 2 2 4" xfId="51910"/>
    <cellStyle name="Normal 73 2 2 2 3" xfId="51911"/>
    <cellStyle name="Normal 73 2 2 2 4" xfId="51912"/>
    <cellStyle name="Normal 73 2 2 2 5" xfId="51913"/>
    <cellStyle name="Normal 73 2 2 3" xfId="51914"/>
    <cellStyle name="Normal 73 2 2 3 2" xfId="51915"/>
    <cellStyle name="Normal 73 2 2 3 3" xfId="51916"/>
    <cellStyle name="Normal 73 2 2 3 4" xfId="51917"/>
    <cellStyle name="Normal 73 2 2 4" xfId="51918"/>
    <cellStyle name="Normal 73 2 2 5" xfId="51919"/>
    <cellStyle name="Normal 73 2 2 6" xfId="51920"/>
    <cellStyle name="Normal 73 2 3" xfId="51921"/>
    <cellStyle name="Normal 73 2 3 2" xfId="51922"/>
    <cellStyle name="Normal 73 2 3 2 2" xfId="51923"/>
    <cellStyle name="Normal 73 2 3 2 3" xfId="51924"/>
    <cellStyle name="Normal 73 2 3 2 4" xfId="51925"/>
    <cellStyle name="Normal 73 2 3 3" xfId="51926"/>
    <cellStyle name="Normal 73 2 3 4" xfId="51927"/>
    <cellStyle name="Normal 73 2 3 5" xfId="51928"/>
    <cellStyle name="Normal 73 2 3 6" xfId="51929"/>
    <cellStyle name="Normal 73 2 4" xfId="51930"/>
    <cellStyle name="Normal 73 2 4 2" xfId="51931"/>
    <cellStyle name="Normal 73 2 4 3" xfId="51932"/>
    <cellStyle name="Normal 73 2 4 4" xfId="51933"/>
    <cellStyle name="Normal 73 2 5" xfId="51934"/>
    <cellStyle name="Normal 73 2 6" xfId="51935"/>
    <cellStyle name="Normal 73 2 7" xfId="51936"/>
    <cellStyle name="Normal 73 2 8" xfId="51937"/>
    <cellStyle name="Normal 73 3" xfId="51938"/>
    <cellStyle name="Normal 73 3 2" xfId="51939"/>
    <cellStyle name="Normal 73 3 2 2" xfId="51940"/>
    <cellStyle name="Normal 73 3 2 2 2" xfId="51941"/>
    <cellStyle name="Normal 73 3 2 2 3" xfId="51942"/>
    <cellStyle name="Normal 73 3 2 2 4" xfId="51943"/>
    <cellStyle name="Normal 73 3 2 3" xfId="51944"/>
    <cellStyle name="Normal 73 3 2 4" xfId="51945"/>
    <cellStyle name="Normal 73 3 2 5" xfId="51946"/>
    <cellStyle name="Normal 73 3 3" xfId="51947"/>
    <cellStyle name="Normal 73 3 3 2" xfId="51948"/>
    <cellStyle name="Normal 73 3 3 3" xfId="51949"/>
    <cellStyle name="Normal 73 3 3 4" xfId="51950"/>
    <cellStyle name="Normal 73 3 4" xfId="51951"/>
    <cellStyle name="Normal 73 3 5" xfId="51952"/>
    <cellStyle name="Normal 73 3 6" xfId="51953"/>
    <cellStyle name="Normal 73 4" xfId="51954"/>
    <cellStyle name="Normal 73 4 2" xfId="51955"/>
    <cellStyle name="Normal 73 4 2 2" xfId="51956"/>
    <cellStyle name="Normal 73 4 2 3" xfId="51957"/>
    <cellStyle name="Normal 73 4 2 4" xfId="51958"/>
    <cellStyle name="Normal 73 4 3" xfId="51959"/>
    <cellStyle name="Normal 73 4 4" xfId="51960"/>
    <cellStyle name="Normal 73 4 5" xfId="51961"/>
    <cellStyle name="Normal 73 4 6" xfId="51962"/>
    <cellStyle name="Normal 73 5" xfId="51963"/>
    <cellStyle name="Normal 73 5 2" xfId="51964"/>
    <cellStyle name="Normal 73 5 3" xfId="51965"/>
    <cellStyle name="Normal 73 5 4" xfId="51966"/>
    <cellStyle name="Normal 73 6" xfId="51967"/>
    <cellStyle name="Normal 73 7" xfId="51968"/>
    <cellStyle name="Normal 73 8" xfId="51969"/>
    <cellStyle name="Normal 73 9" xfId="51970"/>
    <cellStyle name="Normal 730" xfId="63312"/>
    <cellStyle name="Normal 731" xfId="63313"/>
    <cellStyle name="Normal 732" xfId="63314"/>
    <cellStyle name="Normal 733" xfId="63315"/>
    <cellStyle name="Normal 734" xfId="63316"/>
    <cellStyle name="Normal 735" xfId="63317"/>
    <cellStyle name="Normal 736" xfId="63318"/>
    <cellStyle name="Normal 737" xfId="63319"/>
    <cellStyle name="Normal 738" xfId="63320"/>
    <cellStyle name="Normal 739" xfId="63321"/>
    <cellStyle name="Normal 74" xfId="51971"/>
    <cellStyle name="Normal 74 2" xfId="51972"/>
    <cellStyle name="Normal 74 2 2" xfId="51973"/>
    <cellStyle name="Normal 74 2 2 2" xfId="51974"/>
    <cellStyle name="Normal 74 2 2 2 2" xfId="51975"/>
    <cellStyle name="Normal 74 2 2 2 2 2" xfId="51976"/>
    <cellStyle name="Normal 74 2 2 2 2 3" xfId="51977"/>
    <cellStyle name="Normal 74 2 2 2 2 4" xfId="51978"/>
    <cellStyle name="Normal 74 2 2 2 3" xfId="51979"/>
    <cellStyle name="Normal 74 2 2 2 4" xfId="51980"/>
    <cellStyle name="Normal 74 2 2 2 5" xfId="51981"/>
    <cellStyle name="Normal 74 2 2 3" xfId="51982"/>
    <cellStyle name="Normal 74 2 2 3 2" xfId="51983"/>
    <cellStyle name="Normal 74 2 2 3 3" xfId="51984"/>
    <cellStyle name="Normal 74 2 2 3 4" xfId="51985"/>
    <cellStyle name="Normal 74 2 2 4" xfId="51986"/>
    <cellStyle name="Normal 74 2 2 5" xfId="51987"/>
    <cellStyle name="Normal 74 2 2 6" xfId="51988"/>
    <cellStyle name="Normal 74 2 3" xfId="51989"/>
    <cellStyle name="Normal 74 2 3 2" xfId="51990"/>
    <cellStyle name="Normal 74 2 3 2 2" xfId="51991"/>
    <cellStyle name="Normal 74 2 3 2 3" xfId="51992"/>
    <cellStyle name="Normal 74 2 3 2 4" xfId="51993"/>
    <cellStyle name="Normal 74 2 3 3" xfId="51994"/>
    <cellStyle name="Normal 74 2 3 4" xfId="51995"/>
    <cellStyle name="Normal 74 2 3 5" xfId="51996"/>
    <cellStyle name="Normal 74 2 3 6" xfId="51997"/>
    <cellStyle name="Normal 74 2 4" xfId="51998"/>
    <cellStyle name="Normal 74 2 4 2" xfId="51999"/>
    <cellStyle name="Normal 74 2 4 3" xfId="52000"/>
    <cellStyle name="Normal 74 2 4 4" xfId="52001"/>
    <cellStyle name="Normal 74 2 5" xfId="52002"/>
    <cellStyle name="Normal 74 2 6" xfId="52003"/>
    <cellStyle name="Normal 74 2 7" xfId="52004"/>
    <cellStyle name="Normal 74 2 8" xfId="52005"/>
    <cellStyle name="Normal 74 3" xfId="52006"/>
    <cellStyle name="Normal 74 3 2" xfId="52007"/>
    <cellStyle name="Normal 74 3 2 2" xfId="52008"/>
    <cellStyle name="Normal 74 3 2 2 2" xfId="52009"/>
    <cellStyle name="Normal 74 3 2 2 3" xfId="52010"/>
    <cellStyle name="Normal 74 3 2 2 4" xfId="52011"/>
    <cellStyle name="Normal 74 3 2 3" xfId="52012"/>
    <cellStyle name="Normal 74 3 2 4" xfId="52013"/>
    <cellStyle name="Normal 74 3 2 5" xfId="52014"/>
    <cellStyle name="Normal 74 3 3" xfId="52015"/>
    <cellStyle name="Normal 74 3 3 2" xfId="52016"/>
    <cellStyle name="Normal 74 3 3 3" xfId="52017"/>
    <cellStyle name="Normal 74 3 3 4" xfId="52018"/>
    <cellStyle name="Normal 74 3 4" xfId="52019"/>
    <cellStyle name="Normal 74 3 5" xfId="52020"/>
    <cellStyle name="Normal 74 3 6" xfId="52021"/>
    <cellStyle name="Normal 74 4" xfId="52022"/>
    <cellStyle name="Normal 74 4 2" xfId="52023"/>
    <cellStyle name="Normal 74 4 2 2" xfId="52024"/>
    <cellStyle name="Normal 74 4 2 3" xfId="52025"/>
    <cellStyle name="Normal 74 4 2 4" xfId="52026"/>
    <cellStyle name="Normal 74 4 3" xfId="52027"/>
    <cellStyle name="Normal 74 4 4" xfId="52028"/>
    <cellStyle name="Normal 74 4 5" xfId="52029"/>
    <cellStyle name="Normal 74 4 6" xfId="52030"/>
    <cellStyle name="Normal 74 5" xfId="52031"/>
    <cellStyle name="Normal 74 5 2" xfId="52032"/>
    <cellStyle name="Normal 74 5 3" xfId="52033"/>
    <cellStyle name="Normal 74 5 4" xfId="52034"/>
    <cellStyle name="Normal 74 6" xfId="52035"/>
    <cellStyle name="Normal 74 7" xfId="52036"/>
    <cellStyle name="Normal 74 8" xfId="52037"/>
    <cellStyle name="Normal 74 9" xfId="52038"/>
    <cellStyle name="Normal 740" xfId="63322"/>
    <cellStyle name="Normal 741" xfId="63323"/>
    <cellStyle name="Normal 742" xfId="63324"/>
    <cellStyle name="Normal 743" xfId="63325"/>
    <cellStyle name="Normal 744" xfId="63326"/>
    <cellStyle name="Normal 745" xfId="63327"/>
    <cellStyle name="Normal 746" xfId="63328"/>
    <cellStyle name="Normal 747" xfId="63329"/>
    <cellStyle name="Normal 748" xfId="63330"/>
    <cellStyle name="Normal 749" xfId="63331"/>
    <cellStyle name="Normal 75" xfId="52039"/>
    <cellStyle name="Normal 75 2" xfId="52040"/>
    <cellStyle name="Normal 75 2 2" xfId="52041"/>
    <cellStyle name="Normal 75 2 2 2" xfId="52042"/>
    <cellStyle name="Normal 75 2 2 2 2" xfId="52043"/>
    <cellStyle name="Normal 75 2 2 2 2 2" xfId="52044"/>
    <cellStyle name="Normal 75 2 2 2 2 3" xfId="52045"/>
    <cellStyle name="Normal 75 2 2 2 2 4" xfId="52046"/>
    <cellStyle name="Normal 75 2 2 2 3" xfId="52047"/>
    <cellStyle name="Normal 75 2 2 2 4" xfId="52048"/>
    <cellStyle name="Normal 75 2 2 2 5" xfId="52049"/>
    <cellStyle name="Normal 75 2 2 3" xfId="52050"/>
    <cellStyle name="Normal 75 2 2 3 2" xfId="52051"/>
    <cellStyle name="Normal 75 2 2 3 3" xfId="52052"/>
    <cellStyle name="Normal 75 2 2 3 4" xfId="52053"/>
    <cellStyle name="Normal 75 2 2 4" xfId="52054"/>
    <cellStyle name="Normal 75 2 2 5" xfId="52055"/>
    <cellStyle name="Normal 75 2 2 6" xfId="52056"/>
    <cellStyle name="Normal 75 2 3" xfId="52057"/>
    <cellStyle name="Normal 75 2 3 2" xfId="52058"/>
    <cellStyle name="Normal 75 2 3 2 2" xfId="52059"/>
    <cellStyle name="Normal 75 2 3 2 3" xfId="52060"/>
    <cellStyle name="Normal 75 2 3 2 4" xfId="52061"/>
    <cellStyle name="Normal 75 2 3 3" xfId="52062"/>
    <cellStyle name="Normal 75 2 3 4" xfId="52063"/>
    <cellStyle name="Normal 75 2 3 5" xfId="52064"/>
    <cellStyle name="Normal 75 2 3 6" xfId="52065"/>
    <cellStyle name="Normal 75 2 4" xfId="52066"/>
    <cellStyle name="Normal 75 2 4 2" xfId="52067"/>
    <cellStyle name="Normal 75 2 4 3" xfId="52068"/>
    <cellStyle name="Normal 75 2 4 4" xfId="52069"/>
    <cellStyle name="Normal 75 2 5" xfId="52070"/>
    <cellStyle name="Normal 75 2 6" xfId="52071"/>
    <cellStyle name="Normal 75 2 7" xfId="52072"/>
    <cellStyle name="Normal 75 2 8" xfId="52073"/>
    <cellStyle name="Normal 75 3" xfId="52074"/>
    <cellStyle name="Normal 75 3 2" xfId="52075"/>
    <cellStyle name="Normal 75 3 2 2" xfId="52076"/>
    <cellStyle name="Normal 75 3 2 2 2" xfId="52077"/>
    <cellStyle name="Normal 75 3 2 2 3" xfId="52078"/>
    <cellStyle name="Normal 75 3 2 2 4" xfId="52079"/>
    <cellStyle name="Normal 75 3 2 3" xfId="52080"/>
    <cellStyle name="Normal 75 3 2 4" xfId="52081"/>
    <cellStyle name="Normal 75 3 2 5" xfId="52082"/>
    <cellStyle name="Normal 75 3 3" xfId="52083"/>
    <cellStyle name="Normal 75 3 3 2" xfId="52084"/>
    <cellStyle name="Normal 75 3 3 3" xfId="52085"/>
    <cellStyle name="Normal 75 3 3 4" xfId="52086"/>
    <cellStyle name="Normal 75 3 4" xfId="52087"/>
    <cellStyle name="Normal 75 3 5" xfId="52088"/>
    <cellStyle name="Normal 75 3 6" xfId="52089"/>
    <cellStyle name="Normal 75 4" xfId="52090"/>
    <cellStyle name="Normal 75 4 2" xfId="52091"/>
    <cellStyle name="Normal 75 4 2 2" xfId="52092"/>
    <cellStyle name="Normal 75 4 2 3" xfId="52093"/>
    <cellStyle name="Normal 75 4 2 4" xfId="52094"/>
    <cellStyle name="Normal 75 4 3" xfId="52095"/>
    <cellStyle name="Normal 75 4 4" xfId="52096"/>
    <cellStyle name="Normal 75 4 5" xfId="52097"/>
    <cellStyle name="Normal 75 4 6" xfId="52098"/>
    <cellStyle name="Normal 75 5" xfId="52099"/>
    <cellStyle name="Normal 75 5 2" xfId="52100"/>
    <cellStyle name="Normal 75 5 3" xfId="52101"/>
    <cellStyle name="Normal 75 5 4" xfId="52102"/>
    <cellStyle name="Normal 75 6" xfId="52103"/>
    <cellStyle name="Normal 75 7" xfId="52104"/>
    <cellStyle name="Normal 75 8" xfId="52105"/>
    <cellStyle name="Normal 75 9" xfId="52106"/>
    <cellStyle name="Normal 750" xfId="63332"/>
    <cellStyle name="Normal 751" xfId="63333"/>
    <cellStyle name="Normal 752" xfId="63334"/>
    <cellStyle name="Normal 753" xfId="63335"/>
    <cellStyle name="Normal 754" xfId="63336"/>
    <cellStyle name="Normal 755" xfId="63337"/>
    <cellStyle name="Normal 756" xfId="63338"/>
    <cellStyle name="Normal 757" xfId="63339"/>
    <cellStyle name="Normal 758" xfId="63340"/>
    <cellStyle name="Normal 759" xfId="63341"/>
    <cellStyle name="Normal 76" xfId="52107"/>
    <cellStyle name="Normal 76 2" xfId="52108"/>
    <cellStyle name="Normal 76 2 2" xfId="52109"/>
    <cellStyle name="Normal 76 2 2 2" xfId="52110"/>
    <cellStyle name="Normal 76 2 2 2 2" xfId="52111"/>
    <cellStyle name="Normal 76 2 2 2 2 2" xfId="52112"/>
    <cellStyle name="Normal 76 2 2 2 2 3" xfId="52113"/>
    <cellStyle name="Normal 76 2 2 2 2 4" xfId="52114"/>
    <cellStyle name="Normal 76 2 2 2 3" xfId="52115"/>
    <cellStyle name="Normal 76 2 2 2 4" xfId="52116"/>
    <cellStyle name="Normal 76 2 2 2 5" xfId="52117"/>
    <cellStyle name="Normal 76 2 2 3" xfId="52118"/>
    <cellStyle name="Normal 76 2 2 3 2" xfId="52119"/>
    <cellStyle name="Normal 76 2 2 3 3" xfId="52120"/>
    <cellStyle name="Normal 76 2 2 3 4" xfId="52121"/>
    <cellStyle name="Normal 76 2 2 4" xfId="52122"/>
    <cellStyle name="Normal 76 2 2 5" xfId="52123"/>
    <cellStyle name="Normal 76 2 2 6" xfId="52124"/>
    <cellStyle name="Normal 76 2 3" xfId="52125"/>
    <cellStyle name="Normal 76 2 3 2" xfId="52126"/>
    <cellStyle name="Normal 76 2 3 2 2" xfId="52127"/>
    <cellStyle name="Normal 76 2 3 2 3" xfId="52128"/>
    <cellStyle name="Normal 76 2 3 2 4" xfId="52129"/>
    <cellStyle name="Normal 76 2 3 3" xfId="52130"/>
    <cellStyle name="Normal 76 2 3 4" xfId="52131"/>
    <cellStyle name="Normal 76 2 3 5" xfId="52132"/>
    <cellStyle name="Normal 76 2 3 6" xfId="52133"/>
    <cellStyle name="Normal 76 2 4" xfId="52134"/>
    <cellStyle name="Normal 76 2 4 2" xfId="52135"/>
    <cellStyle name="Normal 76 2 4 3" xfId="52136"/>
    <cellStyle name="Normal 76 2 4 4" xfId="52137"/>
    <cellStyle name="Normal 76 2 5" xfId="52138"/>
    <cellStyle name="Normal 76 2 6" xfId="52139"/>
    <cellStyle name="Normal 76 2 7" xfId="52140"/>
    <cellStyle name="Normal 76 2 8" xfId="52141"/>
    <cellStyle name="Normal 76 3" xfId="52142"/>
    <cellStyle name="Normal 76 3 2" xfId="52143"/>
    <cellStyle name="Normal 76 3 2 2" xfId="52144"/>
    <cellStyle name="Normal 76 3 2 2 2" xfId="52145"/>
    <cellStyle name="Normal 76 3 2 2 3" xfId="52146"/>
    <cellStyle name="Normal 76 3 2 2 4" xfId="52147"/>
    <cellStyle name="Normal 76 3 2 3" xfId="52148"/>
    <cellStyle name="Normal 76 3 2 4" xfId="52149"/>
    <cellStyle name="Normal 76 3 2 5" xfId="52150"/>
    <cellStyle name="Normal 76 3 3" xfId="52151"/>
    <cellStyle name="Normal 76 3 3 2" xfId="52152"/>
    <cellStyle name="Normal 76 3 3 3" xfId="52153"/>
    <cellStyle name="Normal 76 3 3 4" xfId="52154"/>
    <cellStyle name="Normal 76 3 4" xfId="52155"/>
    <cellStyle name="Normal 76 3 5" xfId="52156"/>
    <cellStyle name="Normal 76 3 6" xfId="52157"/>
    <cellStyle name="Normal 76 4" xfId="52158"/>
    <cellStyle name="Normal 76 4 2" xfId="52159"/>
    <cellStyle name="Normal 76 4 2 2" xfId="52160"/>
    <cellStyle name="Normal 76 4 2 3" xfId="52161"/>
    <cellStyle name="Normal 76 4 2 4" xfId="52162"/>
    <cellStyle name="Normal 76 4 3" xfId="52163"/>
    <cellStyle name="Normal 76 4 4" xfId="52164"/>
    <cellStyle name="Normal 76 4 5" xfId="52165"/>
    <cellStyle name="Normal 76 4 6" xfId="52166"/>
    <cellStyle name="Normal 76 5" xfId="52167"/>
    <cellStyle name="Normal 76 5 2" xfId="52168"/>
    <cellStyle name="Normal 76 5 3" xfId="52169"/>
    <cellStyle name="Normal 76 5 4" xfId="52170"/>
    <cellStyle name="Normal 76 6" xfId="52171"/>
    <cellStyle name="Normal 76 7" xfId="52172"/>
    <cellStyle name="Normal 76 8" xfId="52173"/>
    <cellStyle name="Normal 76 9" xfId="52174"/>
    <cellStyle name="Normal 760" xfId="63342"/>
    <cellStyle name="Normal 761" xfId="63343"/>
    <cellStyle name="Normal 762" xfId="63344"/>
    <cellStyle name="Normal 763" xfId="63345"/>
    <cellStyle name="Normal 764" xfId="63346"/>
    <cellStyle name="Normal 765" xfId="63347"/>
    <cellStyle name="Normal 766" xfId="63348"/>
    <cellStyle name="Normal 767" xfId="63349"/>
    <cellStyle name="Normal 768" xfId="63350"/>
    <cellStyle name="Normal 769" xfId="63351"/>
    <cellStyle name="Normal 77" xfId="52175"/>
    <cellStyle name="Normal 77 2" xfId="52176"/>
    <cellStyle name="Normal 77 2 2" xfId="52177"/>
    <cellStyle name="Normal 77 2 2 2" xfId="52178"/>
    <cellStyle name="Normal 77 2 2 2 2" xfId="52179"/>
    <cellStyle name="Normal 77 2 2 2 2 2" xfId="52180"/>
    <cellStyle name="Normal 77 2 2 2 2 3" xfId="52181"/>
    <cellStyle name="Normal 77 2 2 2 2 4" xfId="52182"/>
    <cellStyle name="Normal 77 2 2 2 3" xfId="52183"/>
    <cellStyle name="Normal 77 2 2 2 4" xfId="52184"/>
    <cellStyle name="Normal 77 2 2 2 5" xfId="52185"/>
    <cellStyle name="Normal 77 2 2 3" xfId="52186"/>
    <cellStyle name="Normal 77 2 2 3 2" xfId="52187"/>
    <cellStyle name="Normal 77 2 2 3 3" xfId="52188"/>
    <cellStyle name="Normal 77 2 2 3 4" xfId="52189"/>
    <cellStyle name="Normal 77 2 2 4" xfId="52190"/>
    <cellStyle name="Normal 77 2 2 5" xfId="52191"/>
    <cellStyle name="Normal 77 2 2 6" xfId="52192"/>
    <cellStyle name="Normal 77 2 3" xfId="52193"/>
    <cellStyle name="Normal 77 2 3 2" xfId="52194"/>
    <cellStyle name="Normal 77 2 3 2 2" xfId="52195"/>
    <cellStyle name="Normal 77 2 3 2 3" xfId="52196"/>
    <cellStyle name="Normal 77 2 3 2 4" xfId="52197"/>
    <cellStyle name="Normal 77 2 3 3" xfId="52198"/>
    <cellStyle name="Normal 77 2 3 4" xfId="52199"/>
    <cellStyle name="Normal 77 2 3 5" xfId="52200"/>
    <cellStyle name="Normal 77 2 3 6" xfId="52201"/>
    <cellStyle name="Normal 77 2 4" xfId="52202"/>
    <cellStyle name="Normal 77 2 4 2" xfId="52203"/>
    <cellStyle name="Normal 77 2 4 3" xfId="52204"/>
    <cellStyle name="Normal 77 2 4 4" xfId="52205"/>
    <cellStyle name="Normal 77 2 5" xfId="52206"/>
    <cellStyle name="Normal 77 2 6" xfId="52207"/>
    <cellStyle name="Normal 77 2 7" xfId="52208"/>
    <cellStyle name="Normal 77 2 8" xfId="52209"/>
    <cellStyle name="Normal 77 3" xfId="52210"/>
    <cellStyle name="Normal 77 3 2" xfId="52211"/>
    <cellStyle name="Normal 77 3 2 2" xfId="52212"/>
    <cellStyle name="Normal 77 3 2 2 2" xfId="52213"/>
    <cellStyle name="Normal 77 3 2 2 3" xfId="52214"/>
    <cellStyle name="Normal 77 3 2 2 4" xfId="52215"/>
    <cellStyle name="Normal 77 3 2 3" xfId="52216"/>
    <cellStyle name="Normal 77 3 2 4" xfId="52217"/>
    <cellStyle name="Normal 77 3 2 5" xfId="52218"/>
    <cellStyle name="Normal 77 3 3" xfId="52219"/>
    <cellStyle name="Normal 77 3 3 2" xfId="52220"/>
    <cellStyle name="Normal 77 3 3 3" xfId="52221"/>
    <cellStyle name="Normal 77 3 3 4" xfId="52222"/>
    <cellStyle name="Normal 77 3 4" xfId="52223"/>
    <cellStyle name="Normal 77 3 5" xfId="52224"/>
    <cellStyle name="Normal 77 3 6" xfId="52225"/>
    <cellStyle name="Normal 77 4" xfId="52226"/>
    <cellStyle name="Normal 77 4 2" xfId="52227"/>
    <cellStyle name="Normal 77 4 2 2" xfId="52228"/>
    <cellStyle name="Normal 77 4 2 3" xfId="52229"/>
    <cellStyle name="Normal 77 4 2 4" xfId="52230"/>
    <cellStyle name="Normal 77 4 3" xfId="52231"/>
    <cellStyle name="Normal 77 4 4" xfId="52232"/>
    <cellStyle name="Normal 77 4 5" xfId="52233"/>
    <cellStyle name="Normal 77 4 6" xfId="52234"/>
    <cellStyle name="Normal 77 5" xfId="52235"/>
    <cellStyle name="Normal 77 5 2" xfId="52236"/>
    <cellStyle name="Normal 77 5 3" xfId="52237"/>
    <cellStyle name="Normal 77 5 4" xfId="52238"/>
    <cellStyle name="Normal 77 6" xfId="52239"/>
    <cellStyle name="Normal 77 7" xfId="52240"/>
    <cellStyle name="Normal 77 8" xfId="52241"/>
    <cellStyle name="Normal 77 9" xfId="52242"/>
    <cellStyle name="Normal 770" xfId="63352"/>
    <cellStyle name="Normal 771" xfId="63353"/>
    <cellStyle name="Normal 772" xfId="63354"/>
    <cellStyle name="Normal 773" xfId="63355"/>
    <cellStyle name="Normal 774" xfId="63356"/>
    <cellStyle name="Normal 775" xfId="63357"/>
    <cellStyle name="Normal 776" xfId="63358"/>
    <cellStyle name="Normal 777" xfId="63359"/>
    <cellStyle name="Normal 778" xfId="63360"/>
    <cellStyle name="Normal 779" xfId="63361"/>
    <cellStyle name="Normal 78" xfId="52243"/>
    <cellStyle name="Normal 78 2" xfId="52244"/>
    <cellStyle name="Normal 780" xfId="63362"/>
    <cellStyle name="Normal 781" xfId="63363"/>
    <cellStyle name="Normal 782" xfId="63364"/>
    <cellStyle name="Normal 783" xfId="63365"/>
    <cellStyle name="Normal 784" xfId="63366"/>
    <cellStyle name="Normal 785" xfId="63367"/>
    <cellStyle name="Normal 786" xfId="63368"/>
    <cellStyle name="Normal 787" xfId="63369"/>
    <cellStyle name="Normal 788" xfId="63370"/>
    <cellStyle name="Normal 789" xfId="63371"/>
    <cellStyle name="Normal 79" xfId="52245"/>
    <cellStyle name="Normal 79 2" xfId="52246"/>
    <cellStyle name="Normal 790" xfId="63372"/>
    <cellStyle name="Normal 791" xfId="63373"/>
    <cellStyle name="Normal 792" xfId="63374"/>
    <cellStyle name="Normal 793" xfId="63375"/>
    <cellStyle name="Normal 794" xfId="63376"/>
    <cellStyle name="Normal 795" xfId="63377"/>
    <cellStyle name="Normal 796" xfId="63378"/>
    <cellStyle name="Normal 797" xfId="63379"/>
    <cellStyle name="Normal 798" xfId="63380"/>
    <cellStyle name="Normal 799" xfId="63381"/>
    <cellStyle name="Normal 8" xfId="52247"/>
    <cellStyle name="Normal 8 10" xfId="52248"/>
    <cellStyle name="Normal 8 11" xfId="52249"/>
    <cellStyle name="Normal 8 12" xfId="52250"/>
    <cellStyle name="Normal 8 13" xfId="52251"/>
    <cellStyle name="Normal 8 14" xfId="52252"/>
    <cellStyle name="Normal 8 15" xfId="52253"/>
    <cellStyle name="Normal 8 16" xfId="52254"/>
    <cellStyle name="Normal 8 17" xfId="52255"/>
    <cellStyle name="Normal 8 18" xfId="52256"/>
    <cellStyle name="Normal 8 19" xfId="52257"/>
    <cellStyle name="Normal 8 2" xfId="52258"/>
    <cellStyle name="Normal 8 2 2" xfId="52259"/>
    <cellStyle name="Normal 8 2 2 10" xfId="52260"/>
    <cellStyle name="Normal 8 2 2 11" xfId="52261"/>
    <cellStyle name="Normal 8 2 2 12" xfId="52262"/>
    <cellStyle name="Normal 8 2 2 2" xfId="52263"/>
    <cellStyle name="Normal 8 2 2 2 2" xfId="52264"/>
    <cellStyle name="Normal 8 2 2 2 2 2" xfId="52265"/>
    <cellStyle name="Normal 8 2 2 2 2 2 2" xfId="52266"/>
    <cellStyle name="Normal 8 2 2 2 2 2 2 2" xfId="52267"/>
    <cellStyle name="Normal 8 2 2 2 2 2 2 2 2" xfId="52268"/>
    <cellStyle name="Normal 8 2 2 2 2 2 2 2 3" xfId="52269"/>
    <cellStyle name="Normal 8 2 2 2 2 2 2 2 4" xfId="52270"/>
    <cellStyle name="Normal 8 2 2 2 2 2 2 3" xfId="52271"/>
    <cellStyle name="Normal 8 2 2 2 2 2 2 4" xfId="52272"/>
    <cellStyle name="Normal 8 2 2 2 2 2 2 5" xfId="52273"/>
    <cellStyle name="Normal 8 2 2 2 2 2 3" xfId="52274"/>
    <cellStyle name="Normal 8 2 2 2 2 2 3 2" xfId="52275"/>
    <cellStyle name="Normal 8 2 2 2 2 2 3 3" xfId="52276"/>
    <cellStyle name="Normal 8 2 2 2 2 2 3 4" xfId="52277"/>
    <cellStyle name="Normal 8 2 2 2 2 2 4" xfId="52278"/>
    <cellStyle name="Normal 8 2 2 2 2 2 5" xfId="52279"/>
    <cellStyle name="Normal 8 2 2 2 2 2 6" xfId="52280"/>
    <cellStyle name="Normal 8 2 2 2 2 3" xfId="52281"/>
    <cellStyle name="Normal 8 2 2 2 2 3 2" xfId="52282"/>
    <cellStyle name="Normal 8 2 2 2 2 3 2 2" xfId="52283"/>
    <cellStyle name="Normal 8 2 2 2 2 3 2 3" xfId="52284"/>
    <cellStyle name="Normal 8 2 2 2 2 3 2 4" xfId="52285"/>
    <cellStyle name="Normal 8 2 2 2 2 3 3" xfId="52286"/>
    <cellStyle name="Normal 8 2 2 2 2 3 4" xfId="52287"/>
    <cellStyle name="Normal 8 2 2 2 2 3 5" xfId="52288"/>
    <cellStyle name="Normal 8 2 2 2 2 3 6" xfId="52289"/>
    <cellStyle name="Normal 8 2 2 2 2 4" xfId="52290"/>
    <cellStyle name="Normal 8 2 2 2 2 4 2" xfId="52291"/>
    <cellStyle name="Normal 8 2 2 2 2 4 3" xfId="52292"/>
    <cellStyle name="Normal 8 2 2 2 2 4 4" xfId="52293"/>
    <cellStyle name="Normal 8 2 2 2 2 5" xfId="52294"/>
    <cellStyle name="Normal 8 2 2 2 2 6" xfId="52295"/>
    <cellStyle name="Normal 8 2 2 2 2 7" xfId="52296"/>
    <cellStyle name="Normal 8 2 2 2 2 8" xfId="52297"/>
    <cellStyle name="Normal 8 2 2 2 3" xfId="52298"/>
    <cellStyle name="Normal 8 2 2 2 3 2" xfId="52299"/>
    <cellStyle name="Normal 8 2 2 2 3 2 2" xfId="52300"/>
    <cellStyle name="Normal 8 2 2 2 3 2 2 2" xfId="52301"/>
    <cellStyle name="Normal 8 2 2 2 3 2 2 3" xfId="52302"/>
    <cellStyle name="Normal 8 2 2 2 3 2 2 4" xfId="52303"/>
    <cellStyle name="Normal 8 2 2 2 3 2 3" xfId="52304"/>
    <cellStyle name="Normal 8 2 2 2 3 2 4" xfId="52305"/>
    <cellStyle name="Normal 8 2 2 2 3 2 5" xfId="52306"/>
    <cellStyle name="Normal 8 2 2 2 3 3" xfId="52307"/>
    <cellStyle name="Normal 8 2 2 2 3 3 2" xfId="52308"/>
    <cellStyle name="Normal 8 2 2 2 3 3 3" xfId="52309"/>
    <cellStyle name="Normal 8 2 2 2 3 3 4" xfId="52310"/>
    <cellStyle name="Normal 8 2 2 2 3 4" xfId="52311"/>
    <cellStyle name="Normal 8 2 2 2 3 5" xfId="52312"/>
    <cellStyle name="Normal 8 2 2 2 3 6" xfId="52313"/>
    <cellStyle name="Normal 8 2 2 2 4" xfId="52314"/>
    <cellStyle name="Normal 8 2 2 2 4 2" xfId="52315"/>
    <cellStyle name="Normal 8 2 2 2 4 2 2" xfId="52316"/>
    <cellStyle name="Normal 8 2 2 2 4 2 3" xfId="52317"/>
    <cellStyle name="Normal 8 2 2 2 4 2 4" xfId="52318"/>
    <cellStyle name="Normal 8 2 2 2 4 3" xfId="52319"/>
    <cellStyle name="Normal 8 2 2 2 4 4" xfId="52320"/>
    <cellStyle name="Normal 8 2 2 2 4 5" xfId="52321"/>
    <cellStyle name="Normal 8 2 2 2 4 6" xfId="52322"/>
    <cellStyle name="Normal 8 2 2 2 5" xfId="52323"/>
    <cellStyle name="Normal 8 2 2 2 5 2" xfId="52324"/>
    <cellStyle name="Normal 8 2 2 2 5 3" xfId="52325"/>
    <cellStyle name="Normal 8 2 2 2 5 4" xfId="52326"/>
    <cellStyle name="Normal 8 2 2 2 6" xfId="52327"/>
    <cellStyle name="Normal 8 2 2 2 7" xfId="52328"/>
    <cellStyle name="Normal 8 2 2 2 8" xfId="52329"/>
    <cellStyle name="Normal 8 2 2 2 9" xfId="52330"/>
    <cellStyle name="Normal 8 2 2 3" xfId="52331"/>
    <cellStyle name="Normal 8 2 2 3 2" xfId="52332"/>
    <cellStyle name="Normal 8 2 2 3 2 2" xfId="52333"/>
    <cellStyle name="Normal 8 2 2 3 2 2 2" xfId="52334"/>
    <cellStyle name="Normal 8 2 2 3 2 2 2 2" xfId="52335"/>
    <cellStyle name="Normal 8 2 2 3 2 2 2 2 2" xfId="52336"/>
    <cellStyle name="Normal 8 2 2 3 2 2 2 2 3" xfId="52337"/>
    <cellStyle name="Normal 8 2 2 3 2 2 2 2 4" xfId="52338"/>
    <cellStyle name="Normal 8 2 2 3 2 2 2 3" xfId="52339"/>
    <cellStyle name="Normal 8 2 2 3 2 2 2 4" xfId="52340"/>
    <cellStyle name="Normal 8 2 2 3 2 2 2 5" xfId="52341"/>
    <cellStyle name="Normal 8 2 2 3 2 2 3" xfId="52342"/>
    <cellStyle name="Normal 8 2 2 3 2 2 3 2" xfId="52343"/>
    <cellStyle name="Normal 8 2 2 3 2 2 3 3" xfId="52344"/>
    <cellStyle name="Normal 8 2 2 3 2 2 3 4" xfId="52345"/>
    <cellStyle name="Normal 8 2 2 3 2 2 4" xfId="52346"/>
    <cellStyle name="Normal 8 2 2 3 2 2 5" xfId="52347"/>
    <cellStyle name="Normal 8 2 2 3 2 2 6" xfId="52348"/>
    <cellStyle name="Normal 8 2 2 3 2 3" xfId="52349"/>
    <cellStyle name="Normal 8 2 2 3 2 3 2" xfId="52350"/>
    <cellStyle name="Normal 8 2 2 3 2 3 2 2" xfId="52351"/>
    <cellStyle name="Normal 8 2 2 3 2 3 2 3" xfId="52352"/>
    <cellStyle name="Normal 8 2 2 3 2 3 2 4" xfId="52353"/>
    <cellStyle name="Normal 8 2 2 3 2 3 3" xfId="52354"/>
    <cellStyle name="Normal 8 2 2 3 2 3 4" xfId="52355"/>
    <cellStyle name="Normal 8 2 2 3 2 3 5" xfId="52356"/>
    <cellStyle name="Normal 8 2 2 3 2 3 6" xfId="52357"/>
    <cellStyle name="Normal 8 2 2 3 2 4" xfId="52358"/>
    <cellStyle name="Normal 8 2 2 3 2 4 2" xfId="52359"/>
    <cellStyle name="Normal 8 2 2 3 2 4 3" xfId="52360"/>
    <cellStyle name="Normal 8 2 2 3 2 4 4" xfId="52361"/>
    <cellStyle name="Normal 8 2 2 3 2 5" xfId="52362"/>
    <cellStyle name="Normal 8 2 2 3 2 6" xfId="52363"/>
    <cellStyle name="Normal 8 2 2 3 2 7" xfId="52364"/>
    <cellStyle name="Normal 8 2 2 3 2 8" xfId="52365"/>
    <cellStyle name="Normal 8 2 2 3 3" xfId="52366"/>
    <cellStyle name="Normal 8 2 2 3 3 2" xfId="52367"/>
    <cellStyle name="Normal 8 2 2 3 3 2 2" xfId="52368"/>
    <cellStyle name="Normal 8 2 2 3 3 2 2 2" xfId="52369"/>
    <cellStyle name="Normal 8 2 2 3 3 2 2 3" xfId="52370"/>
    <cellStyle name="Normal 8 2 2 3 3 2 2 4" xfId="52371"/>
    <cellStyle name="Normal 8 2 2 3 3 2 3" xfId="52372"/>
    <cellStyle name="Normal 8 2 2 3 3 2 4" xfId="52373"/>
    <cellStyle name="Normal 8 2 2 3 3 2 5" xfId="52374"/>
    <cellStyle name="Normal 8 2 2 3 3 3" xfId="52375"/>
    <cellStyle name="Normal 8 2 2 3 3 3 2" xfId="52376"/>
    <cellStyle name="Normal 8 2 2 3 3 3 3" xfId="52377"/>
    <cellStyle name="Normal 8 2 2 3 3 3 4" xfId="52378"/>
    <cellStyle name="Normal 8 2 2 3 3 4" xfId="52379"/>
    <cellStyle name="Normal 8 2 2 3 3 5" xfId="52380"/>
    <cellStyle name="Normal 8 2 2 3 3 6" xfId="52381"/>
    <cellStyle name="Normal 8 2 2 3 4" xfId="52382"/>
    <cellStyle name="Normal 8 2 2 3 4 2" xfId="52383"/>
    <cellStyle name="Normal 8 2 2 3 4 2 2" xfId="52384"/>
    <cellStyle name="Normal 8 2 2 3 4 2 3" xfId="52385"/>
    <cellStyle name="Normal 8 2 2 3 4 2 4" xfId="52386"/>
    <cellStyle name="Normal 8 2 2 3 4 3" xfId="52387"/>
    <cellStyle name="Normal 8 2 2 3 4 4" xfId="52388"/>
    <cellStyle name="Normal 8 2 2 3 4 5" xfId="52389"/>
    <cellStyle name="Normal 8 2 2 3 4 6" xfId="52390"/>
    <cellStyle name="Normal 8 2 2 3 5" xfId="52391"/>
    <cellStyle name="Normal 8 2 2 3 5 2" xfId="52392"/>
    <cellStyle name="Normal 8 2 2 3 5 3" xfId="52393"/>
    <cellStyle name="Normal 8 2 2 3 5 4" xfId="52394"/>
    <cellStyle name="Normal 8 2 2 3 6" xfId="52395"/>
    <cellStyle name="Normal 8 2 2 3 7" xfId="52396"/>
    <cellStyle name="Normal 8 2 2 3 8" xfId="52397"/>
    <cellStyle name="Normal 8 2 2 3 9" xfId="52398"/>
    <cellStyle name="Normal 8 2 2 4" xfId="52399"/>
    <cellStyle name="Normal 8 2 2 4 2" xfId="52400"/>
    <cellStyle name="Normal 8 2 2 4 2 2" xfId="52401"/>
    <cellStyle name="Normal 8 2 2 4 2 2 2" xfId="52402"/>
    <cellStyle name="Normal 8 2 2 4 2 2 2 2" xfId="52403"/>
    <cellStyle name="Normal 8 2 2 4 2 2 2 3" xfId="52404"/>
    <cellStyle name="Normal 8 2 2 4 2 2 2 4" xfId="52405"/>
    <cellStyle name="Normal 8 2 2 4 2 2 3" xfId="52406"/>
    <cellStyle name="Normal 8 2 2 4 2 2 4" xfId="52407"/>
    <cellStyle name="Normal 8 2 2 4 2 2 5" xfId="52408"/>
    <cellStyle name="Normal 8 2 2 4 2 3" xfId="52409"/>
    <cellStyle name="Normal 8 2 2 4 2 3 2" xfId="52410"/>
    <cellStyle name="Normal 8 2 2 4 2 3 3" xfId="52411"/>
    <cellStyle name="Normal 8 2 2 4 2 3 4" xfId="52412"/>
    <cellStyle name="Normal 8 2 2 4 2 4" xfId="52413"/>
    <cellStyle name="Normal 8 2 2 4 2 5" xfId="52414"/>
    <cellStyle name="Normal 8 2 2 4 2 6" xfId="52415"/>
    <cellStyle name="Normal 8 2 2 4 3" xfId="52416"/>
    <cellStyle name="Normal 8 2 2 4 3 2" xfId="52417"/>
    <cellStyle name="Normal 8 2 2 4 3 2 2" xfId="52418"/>
    <cellStyle name="Normal 8 2 2 4 3 2 3" xfId="52419"/>
    <cellStyle name="Normal 8 2 2 4 3 2 4" xfId="52420"/>
    <cellStyle name="Normal 8 2 2 4 3 3" xfId="52421"/>
    <cellStyle name="Normal 8 2 2 4 3 4" xfId="52422"/>
    <cellStyle name="Normal 8 2 2 4 3 5" xfId="52423"/>
    <cellStyle name="Normal 8 2 2 4 3 6" xfId="52424"/>
    <cellStyle name="Normal 8 2 2 4 4" xfId="52425"/>
    <cellStyle name="Normal 8 2 2 4 4 2" xfId="52426"/>
    <cellStyle name="Normal 8 2 2 4 4 3" xfId="52427"/>
    <cellStyle name="Normal 8 2 2 4 4 4" xfId="52428"/>
    <cellStyle name="Normal 8 2 2 4 5" xfId="52429"/>
    <cellStyle name="Normal 8 2 2 4 6" xfId="52430"/>
    <cellStyle name="Normal 8 2 2 4 7" xfId="52431"/>
    <cellStyle name="Normal 8 2 2 4 8" xfId="52432"/>
    <cellStyle name="Normal 8 2 2 5" xfId="52433"/>
    <cellStyle name="Normal 8 2 2 5 2" xfId="52434"/>
    <cellStyle name="Normal 8 2 2 5 2 2" xfId="52435"/>
    <cellStyle name="Normal 8 2 2 5 2 2 2" xfId="52436"/>
    <cellStyle name="Normal 8 2 2 5 2 2 3" xfId="52437"/>
    <cellStyle name="Normal 8 2 2 5 2 2 4" xfId="52438"/>
    <cellStyle name="Normal 8 2 2 5 2 3" xfId="52439"/>
    <cellStyle name="Normal 8 2 2 5 2 4" xfId="52440"/>
    <cellStyle name="Normal 8 2 2 5 2 5" xfId="52441"/>
    <cellStyle name="Normal 8 2 2 5 2 6" xfId="52442"/>
    <cellStyle name="Normal 8 2 2 5 3" xfId="52443"/>
    <cellStyle name="Normal 8 2 2 5 3 2" xfId="52444"/>
    <cellStyle name="Normal 8 2 2 5 3 3" xfId="52445"/>
    <cellStyle name="Normal 8 2 2 5 3 4" xfId="52446"/>
    <cellStyle name="Normal 8 2 2 5 4" xfId="52447"/>
    <cellStyle name="Normal 8 2 2 5 5" xfId="52448"/>
    <cellStyle name="Normal 8 2 2 5 6" xfId="52449"/>
    <cellStyle name="Normal 8 2 2 5 7" xfId="52450"/>
    <cellStyle name="Normal 8 2 2 6" xfId="52451"/>
    <cellStyle name="Normal 8 2 2 6 2" xfId="52452"/>
    <cellStyle name="Normal 8 2 2 6 2 2" xfId="52453"/>
    <cellStyle name="Normal 8 2 2 6 2 2 2" xfId="52454"/>
    <cellStyle name="Normal 8 2 2 6 2 2 3" xfId="52455"/>
    <cellStyle name="Normal 8 2 2 6 2 2 4" xfId="52456"/>
    <cellStyle name="Normal 8 2 2 6 2 3" xfId="52457"/>
    <cellStyle name="Normal 8 2 2 6 2 4" xfId="52458"/>
    <cellStyle name="Normal 8 2 2 6 2 5" xfId="52459"/>
    <cellStyle name="Normal 8 2 2 6 3" xfId="52460"/>
    <cellStyle name="Normal 8 2 2 6 3 2" xfId="52461"/>
    <cellStyle name="Normal 8 2 2 6 3 3" xfId="52462"/>
    <cellStyle name="Normal 8 2 2 6 3 4" xfId="52463"/>
    <cellStyle name="Normal 8 2 2 6 4" xfId="52464"/>
    <cellStyle name="Normal 8 2 2 6 5" xfId="52465"/>
    <cellStyle name="Normal 8 2 2 6 6" xfId="52466"/>
    <cellStyle name="Normal 8 2 2 7" xfId="52467"/>
    <cellStyle name="Normal 8 2 2 7 2" xfId="52468"/>
    <cellStyle name="Normal 8 2 2 7 2 2" xfId="52469"/>
    <cellStyle name="Normal 8 2 2 7 2 3" xfId="52470"/>
    <cellStyle name="Normal 8 2 2 7 2 4" xfId="52471"/>
    <cellStyle name="Normal 8 2 2 7 3" xfId="52472"/>
    <cellStyle name="Normal 8 2 2 7 4" xfId="52473"/>
    <cellStyle name="Normal 8 2 2 7 5" xfId="52474"/>
    <cellStyle name="Normal 8 2 2 7 6" xfId="52475"/>
    <cellStyle name="Normal 8 2 2 8" xfId="52476"/>
    <cellStyle name="Normal 8 2 2 8 2" xfId="52477"/>
    <cellStyle name="Normal 8 2 2 8 3" xfId="52478"/>
    <cellStyle name="Normal 8 2 2 8 4" xfId="52479"/>
    <cellStyle name="Normal 8 2 2 9" xfId="52480"/>
    <cellStyle name="Normal 8 2 3" xfId="52481"/>
    <cellStyle name="Normal 8 2 3 10" xfId="52482"/>
    <cellStyle name="Normal 8 2 3 2" xfId="52483"/>
    <cellStyle name="Normal 8 2 3 2 2" xfId="52484"/>
    <cellStyle name="Normal 8 2 3 2 2 2" xfId="52485"/>
    <cellStyle name="Normal 8 2 3 2 2 2 2" xfId="52486"/>
    <cellStyle name="Normal 8 2 3 2 2 2 2 2" xfId="52487"/>
    <cellStyle name="Normal 8 2 3 2 2 2 2 2 2" xfId="52488"/>
    <cellStyle name="Normal 8 2 3 2 2 2 2 2 3" xfId="52489"/>
    <cellStyle name="Normal 8 2 3 2 2 2 2 2 4" xfId="52490"/>
    <cellStyle name="Normal 8 2 3 2 2 2 2 3" xfId="52491"/>
    <cellStyle name="Normal 8 2 3 2 2 2 2 4" xfId="52492"/>
    <cellStyle name="Normal 8 2 3 2 2 2 2 5" xfId="52493"/>
    <cellStyle name="Normal 8 2 3 2 2 2 3" xfId="52494"/>
    <cellStyle name="Normal 8 2 3 2 2 2 3 2" xfId="52495"/>
    <cellStyle name="Normal 8 2 3 2 2 2 3 3" xfId="52496"/>
    <cellStyle name="Normal 8 2 3 2 2 2 3 4" xfId="52497"/>
    <cellStyle name="Normal 8 2 3 2 2 2 4" xfId="52498"/>
    <cellStyle name="Normal 8 2 3 2 2 2 5" xfId="52499"/>
    <cellStyle name="Normal 8 2 3 2 2 2 6" xfId="52500"/>
    <cellStyle name="Normal 8 2 3 2 2 3" xfId="52501"/>
    <cellStyle name="Normal 8 2 3 2 2 3 2" xfId="52502"/>
    <cellStyle name="Normal 8 2 3 2 2 3 2 2" xfId="52503"/>
    <cellStyle name="Normal 8 2 3 2 2 3 2 3" xfId="52504"/>
    <cellStyle name="Normal 8 2 3 2 2 3 2 4" xfId="52505"/>
    <cellStyle name="Normal 8 2 3 2 2 3 3" xfId="52506"/>
    <cellStyle name="Normal 8 2 3 2 2 3 4" xfId="52507"/>
    <cellStyle name="Normal 8 2 3 2 2 3 5" xfId="52508"/>
    <cellStyle name="Normal 8 2 3 2 2 3 6" xfId="52509"/>
    <cellStyle name="Normal 8 2 3 2 2 4" xfId="52510"/>
    <cellStyle name="Normal 8 2 3 2 2 4 2" xfId="52511"/>
    <cellStyle name="Normal 8 2 3 2 2 4 3" xfId="52512"/>
    <cellStyle name="Normal 8 2 3 2 2 4 4" xfId="52513"/>
    <cellStyle name="Normal 8 2 3 2 2 5" xfId="52514"/>
    <cellStyle name="Normal 8 2 3 2 2 6" xfId="52515"/>
    <cellStyle name="Normal 8 2 3 2 2 7" xfId="52516"/>
    <cellStyle name="Normal 8 2 3 2 2 8" xfId="52517"/>
    <cellStyle name="Normal 8 2 3 2 3" xfId="52518"/>
    <cellStyle name="Normal 8 2 3 2 3 2" xfId="52519"/>
    <cellStyle name="Normal 8 2 3 2 3 2 2" xfId="52520"/>
    <cellStyle name="Normal 8 2 3 2 3 2 2 2" xfId="52521"/>
    <cellStyle name="Normal 8 2 3 2 3 2 2 3" xfId="52522"/>
    <cellStyle name="Normal 8 2 3 2 3 2 2 4" xfId="52523"/>
    <cellStyle name="Normal 8 2 3 2 3 2 3" xfId="52524"/>
    <cellStyle name="Normal 8 2 3 2 3 2 4" xfId="52525"/>
    <cellStyle name="Normal 8 2 3 2 3 2 5" xfId="52526"/>
    <cellStyle name="Normal 8 2 3 2 3 3" xfId="52527"/>
    <cellStyle name="Normal 8 2 3 2 3 3 2" xfId="52528"/>
    <cellStyle name="Normal 8 2 3 2 3 3 3" xfId="52529"/>
    <cellStyle name="Normal 8 2 3 2 3 3 4" xfId="52530"/>
    <cellStyle name="Normal 8 2 3 2 3 4" xfId="52531"/>
    <cellStyle name="Normal 8 2 3 2 3 5" xfId="52532"/>
    <cellStyle name="Normal 8 2 3 2 3 6" xfId="52533"/>
    <cellStyle name="Normal 8 2 3 2 4" xfId="52534"/>
    <cellStyle name="Normal 8 2 3 2 4 2" xfId="52535"/>
    <cellStyle name="Normal 8 2 3 2 4 2 2" xfId="52536"/>
    <cellStyle name="Normal 8 2 3 2 4 2 3" xfId="52537"/>
    <cellStyle name="Normal 8 2 3 2 4 2 4" xfId="52538"/>
    <cellStyle name="Normal 8 2 3 2 4 3" xfId="52539"/>
    <cellStyle name="Normal 8 2 3 2 4 4" xfId="52540"/>
    <cellStyle name="Normal 8 2 3 2 4 5" xfId="52541"/>
    <cellStyle name="Normal 8 2 3 2 4 6" xfId="52542"/>
    <cellStyle name="Normal 8 2 3 2 5" xfId="52543"/>
    <cellStyle name="Normal 8 2 3 2 5 2" xfId="52544"/>
    <cellStyle name="Normal 8 2 3 2 5 3" xfId="52545"/>
    <cellStyle name="Normal 8 2 3 2 5 4" xfId="52546"/>
    <cellStyle name="Normal 8 2 3 2 6" xfId="52547"/>
    <cellStyle name="Normal 8 2 3 2 7" xfId="52548"/>
    <cellStyle name="Normal 8 2 3 2 8" xfId="52549"/>
    <cellStyle name="Normal 8 2 3 2 9" xfId="52550"/>
    <cellStyle name="Normal 8 2 3 3" xfId="52551"/>
    <cellStyle name="Normal 8 2 3 3 2" xfId="52552"/>
    <cellStyle name="Normal 8 2 3 3 2 2" xfId="52553"/>
    <cellStyle name="Normal 8 2 3 3 2 2 2" xfId="52554"/>
    <cellStyle name="Normal 8 2 3 3 2 2 2 2" xfId="52555"/>
    <cellStyle name="Normal 8 2 3 3 2 2 2 3" xfId="52556"/>
    <cellStyle name="Normal 8 2 3 3 2 2 2 4" xfId="52557"/>
    <cellStyle name="Normal 8 2 3 3 2 2 3" xfId="52558"/>
    <cellStyle name="Normal 8 2 3 3 2 2 4" xfId="52559"/>
    <cellStyle name="Normal 8 2 3 3 2 2 5" xfId="52560"/>
    <cellStyle name="Normal 8 2 3 3 2 3" xfId="52561"/>
    <cellStyle name="Normal 8 2 3 3 2 3 2" xfId="52562"/>
    <cellStyle name="Normal 8 2 3 3 2 3 3" xfId="52563"/>
    <cellStyle name="Normal 8 2 3 3 2 3 4" xfId="52564"/>
    <cellStyle name="Normal 8 2 3 3 2 4" xfId="52565"/>
    <cellStyle name="Normal 8 2 3 3 2 5" xfId="52566"/>
    <cellStyle name="Normal 8 2 3 3 2 6" xfId="52567"/>
    <cellStyle name="Normal 8 2 3 3 3" xfId="52568"/>
    <cellStyle name="Normal 8 2 3 3 3 2" xfId="52569"/>
    <cellStyle name="Normal 8 2 3 3 3 2 2" xfId="52570"/>
    <cellStyle name="Normal 8 2 3 3 3 2 3" xfId="52571"/>
    <cellStyle name="Normal 8 2 3 3 3 2 4" xfId="52572"/>
    <cellStyle name="Normal 8 2 3 3 3 3" xfId="52573"/>
    <cellStyle name="Normal 8 2 3 3 3 4" xfId="52574"/>
    <cellStyle name="Normal 8 2 3 3 3 5" xfId="52575"/>
    <cellStyle name="Normal 8 2 3 3 3 6" xfId="52576"/>
    <cellStyle name="Normal 8 2 3 3 4" xfId="52577"/>
    <cellStyle name="Normal 8 2 3 3 4 2" xfId="52578"/>
    <cellStyle name="Normal 8 2 3 3 4 3" xfId="52579"/>
    <cellStyle name="Normal 8 2 3 3 4 4" xfId="52580"/>
    <cellStyle name="Normal 8 2 3 3 5" xfId="52581"/>
    <cellStyle name="Normal 8 2 3 3 6" xfId="52582"/>
    <cellStyle name="Normal 8 2 3 3 7" xfId="52583"/>
    <cellStyle name="Normal 8 2 3 3 8" xfId="52584"/>
    <cellStyle name="Normal 8 2 3 4" xfId="52585"/>
    <cellStyle name="Normal 8 2 3 4 2" xfId="52586"/>
    <cellStyle name="Normal 8 2 3 4 2 2" xfId="52587"/>
    <cellStyle name="Normal 8 2 3 4 2 2 2" xfId="52588"/>
    <cellStyle name="Normal 8 2 3 4 2 2 3" xfId="52589"/>
    <cellStyle name="Normal 8 2 3 4 2 2 4" xfId="52590"/>
    <cellStyle name="Normal 8 2 3 4 2 3" xfId="52591"/>
    <cellStyle name="Normal 8 2 3 4 2 4" xfId="52592"/>
    <cellStyle name="Normal 8 2 3 4 2 5" xfId="52593"/>
    <cellStyle name="Normal 8 2 3 4 3" xfId="52594"/>
    <cellStyle name="Normal 8 2 3 4 3 2" xfId="52595"/>
    <cellStyle name="Normal 8 2 3 4 3 3" xfId="52596"/>
    <cellStyle name="Normal 8 2 3 4 3 4" xfId="52597"/>
    <cellStyle name="Normal 8 2 3 4 4" xfId="52598"/>
    <cellStyle name="Normal 8 2 3 4 5" xfId="52599"/>
    <cellStyle name="Normal 8 2 3 4 6" xfId="52600"/>
    <cellStyle name="Normal 8 2 3 5" xfId="52601"/>
    <cellStyle name="Normal 8 2 3 5 2" xfId="52602"/>
    <cellStyle name="Normal 8 2 3 5 2 2" xfId="52603"/>
    <cellStyle name="Normal 8 2 3 5 2 3" xfId="52604"/>
    <cellStyle name="Normal 8 2 3 5 2 4" xfId="52605"/>
    <cellStyle name="Normal 8 2 3 5 3" xfId="52606"/>
    <cellStyle name="Normal 8 2 3 5 4" xfId="52607"/>
    <cellStyle name="Normal 8 2 3 5 5" xfId="52608"/>
    <cellStyle name="Normal 8 2 3 5 6" xfId="52609"/>
    <cellStyle name="Normal 8 2 3 6" xfId="52610"/>
    <cellStyle name="Normal 8 2 3 6 2" xfId="52611"/>
    <cellStyle name="Normal 8 2 3 6 3" xfId="52612"/>
    <cellStyle name="Normal 8 2 3 6 4" xfId="52613"/>
    <cellStyle name="Normal 8 2 3 7" xfId="52614"/>
    <cellStyle name="Normal 8 2 3 8" xfId="52615"/>
    <cellStyle name="Normal 8 2 3 9" xfId="52616"/>
    <cellStyle name="Normal 8 2 4" xfId="52617"/>
    <cellStyle name="Normal 8 2 4 2" xfId="52618"/>
    <cellStyle name="Normal 8 2 4 2 2" xfId="52619"/>
    <cellStyle name="Normal 8 2 4 2 2 2" xfId="52620"/>
    <cellStyle name="Normal 8 2 4 2 2 2 2" xfId="52621"/>
    <cellStyle name="Normal 8 2 4 2 2 2 2 2" xfId="52622"/>
    <cellStyle name="Normal 8 2 4 2 2 2 2 3" xfId="52623"/>
    <cellStyle name="Normal 8 2 4 2 2 2 2 4" xfId="52624"/>
    <cellStyle name="Normal 8 2 4 2 2 2 3" xfId="52625"/>
    <cellStyle name="Normal 8 2 4 2 2 2 4" xfId="52626"/>
    <cellStyle name="Normal 8 2 4 2 2 2 5" xfId="52627"/>
    <cellStyle name="Normal 8 2 4 2 2 3" xfId="52628"/>
    <cellStyle name="Normal 8 2 4 2 2 3 2" xfId="52629"/>
    <cellStyle name="Normal 8 2 4 2 2 3 3" xfId="52630"/>
    <cellStyle name="Normal 8 2 4 2 2 3 4" xfId="52631"/>
    <cellStyle name="Normal 8 2 4 2 2 4" xfId="52632"/>
    <cellStyle name="Normal 8 2 4 2 2 5" xfId="52633"/>
    <cellStyle name="Normal 8 2 4 2 2 6" xfId="52634"/>
    <cellStyle name="Normal 8 2 4 2 3" xfId="52635"/>
    <cellStyle name="Normal 8 2 4 2 3 2" xfId="52636"/>
    <cellStyle name="Normal 8 2 4 2 3 2 2" xfId="52637"/>
    <cellStyle name="Normal 8 2 4 2 3 2 3" xfId="52638"/>
    <cellStyle name="Normal 8 2 4 2 3 2 4" xfId="52639"/>
    <cellStyle name="Normal 8 2 4 2 3 3" xfId="52640"/>
    <cellStyle name="Normal 8 2 4 2 3 4" xfId="52641"/>
    <cellStyle name="Normal 8 2 4 2 3 5" xfId="52642"/>
    <cellStyle name="Normal 8 2 4 2 3 6" xfId="52643"/>
    <cellStyle name="Normal 8 2 4 2 4" xfId="52644"/>
    <cellStyle name="Normal 8 2 4 2 4 2" xfId="52645"/>
    <cellStyle name="Normal 8 2 4 2 4 3" xfId="52646"/>
    <cellStyle name="Normal 8 2 4 2 4 4" xfId="52647"/>
    <cellStyle name="Normal 8 2 4 2 5" xfId="52648"/>
    <cellStyle name="Normal 8 2 4 2 6" xfId="52649"/>
    <cellStyle name="Normal 8 2 4 2 7" xfId="52650"/>
    <cellStyle name="Normal 8 2 4 2 8" xfId="52651"/>
    <cellStyle name="Normal 8 2 4 3" xfId="52652"/>
    <cellStyle name="Normal 8 2 4 3 2" xfId="52653"/>
    <cellStyle name="Normal 8 2 4 3 2 2" xfId="52654"/>
    <cellStyle name="Normal 8 2 4 3 2 2 2" xfId="52655"/>
    <cellStyle name="Normal 8 2 4 3 2 2 3" xfId="52656"/>
    <cellStyle name="Normal 8 2 4 3 2 2 4" xfId="52657"/>
    <cellStyle name="Normal 8 2 4 3 2 3" xfId="52658"/>
    <cellStyle name="Normal 8 2 4 3 2 4" xfId="52659"/>
    <cellStyle name="Normal 8 2 4 3 2 5" xfId="52660"/>
    <cellStyle name="Normal 8 2 4 3 3" xfId="52661"/>
    <cellStyle name="Normal 8 2 4 3 3 2" xfId="52662"/>
    <cellStyle name="Normal 8 2 4 3 3 3" xfId="52663"/>
    <cellStyle name="Normal 8 2 4 3 3 4" xfId="52664"/>
    <cellStyle name="Normal 8 2 4 3 4" xfId="52665"/>
    <cellStyle name="Normal 8 2 4 3 5" xfId="52666"/>
    <cellStyle name="Normal 8 2 4 3 6" xfId="52667"/>
    <cellStyle name="Normal 8 2 4 4" xfId="52668"/>
    <cellStyle name="Normal 8 2 4 4 2" xfId="52669"/>
    <cellStyle name="Normal 8 2 4 4 2 2" xfId="52670"/>
    <cellStyle name="Normal 8 2 4 4 2 3" xfId="52671"/>
    <cellStyle name="Normal 8 2 4 4 2 4" xfId="52672"/>
    <cellStyle name="Normal 8 2 4 4 3" xfId="52673"/>
    <cellStyle name="Normal 8 2 4 4 4" xfId="52674"/>
    <cellStyle name="Normal 8 2 4 4 5" xfId="52675"/>
    <cellStyle name="Normal 8 2 4 4 6" xfId="52676"/>
    <cellStyle name="Normal 8 2 4 5" xfId="52677"/>
    <cellStyle name="Normal 8 2 4 5 2" xfId="52678"/>
    <cellStyle name="Normal 8 2 4 5 3" xfId="52679"/>
    <cellStyle name="Normal 8 2 4 5 4" xfId="52680"/>
    <cellStyle name="Normal 8 2 4 6" xfId="52681"/>
    <cellStyle name="Normal 8 2 4 7" xfId="52682"/>
    <cellStyle name="Normal 8 2 4 8" xfId="52683"/>
    <cellStyle name="Normal 8 2 4 9" xfId="52684"/>
    <cellStyle name="Normal 8 2 5" xfId="52685"/>
    <cellStyle name="Normal 8 2 5 2" xfId="52686"/>
    <cellStyle name="Normal 8 2 5 2 2" xfId="52687"/>
    <cellStyle name="Normal 8 2 5 2 2 2" xfId="52688"/>
    <cellStyle name="Normal 8 2 5 2 2 3" xfId="52689"/>
    <cellStyle name="Normal 8 2 5 2 2 4" xfId="52690"/>
    <cellStyle name="Normal 8 2 5 2 3" xfId="52691"/>
    <cellStyle name="Normal 8 2 5 2 4" xfId="52692"/>
    <cellStyle name="Normal 8 2 5 2 5" xfId="52693"/>
    <cellStyle name="Normal 8 2 5 2 6" xfId="52694"/>
    <cellStyle name="Normal 8 2 5 3" xfId="52695"/>
    <cellStyle name="Normal 8 2 5 3 2" xfId="52696"/>
    <cellStyle name="Normal 8 2 5 3 3" xfId="52697"/>
    <cellStyle name="Normal 8 2 5 3 4" xfId="52698"/>
    <cellStyle name="Normal 8 2 5 4" xfId="52699"/>
    <cellStyle name="Normal 8 2 5 5" xfId="52700"/>
    <cellStyle name="Normal 8 2 5 6" xfId="52701"/>
    <cellStyle name="Normal 8 2 5 7" xfId="52702"/>
    <cellStyle name="Normal 8 2 6" xfId="63382"/>
    <cellStyle name="Normal 8 2_Rec Tributaria" xfId="52703"/>
    <cellStyle name="Normal 8 20" xfId="52704"/>
    <cellStyle name="Normal 8 21" xfId="52705"/>
    <cellStyle name="Normal 8 22" xfId="52706"/>
    <cellStyle name="Normal 8 23" xfId="52707"/>
    <cellStyle name="Normal 8 24" xfId="52708"/>
    <cellStyle name="Normal 8 25" xfId="52709"/>
    <cellStyle name="Normal 8 26" xfId="52710"/>
    <cellStyle name="Normal 8 27" xfId="52711"/>
    <cellStyle name="Normal 8 28" xfId="52712"/>
    <cellStyle name="Normal 8 29" xfId="52713"/>
    <cellStyle name="Normal 8 3" xfId="52714"/>
    <cellStyle name="Normal 8 3 2" xfId="52715"/>
    <cellStyle name="Normal 8 3 2 2" xfId="52716"/>
    <cellStyle name="Normal 8 3 2 2 2" xfId="52717"/>
    <cellStyle name="Normal 8 3 2 2 2 2" xfId="52718"/>
    <cellStyle name="Normal 8 3 2 2 2 2 2" xfId="52719"/>
    <cellStyle name="Normal 8 3 2 2 2 2 2 2" xfId="52720"/>
    <cellStyle name="Normal 8 3 2 2 2 2 2 3" xfId="52721"/>
    <cellStyle name="Normal 8 3 2 2 2 2 2 4" xfId="52722"/>
    <cellStyle name="Normal 8 3 2 2 2 2 3" xfId="52723"/>
    <cellStyle name="Normal 8 3 2 2 2 2 4" xfId="52724"/>
    <cellStyle name="Normal 8 3 2 2 2 2 5" xfId="52725"/>
    <cellStyle name="Normal 8 3 2 2 2 3" xfId="52726"/>
    <cellStyle name="Normal 8 3 2 2 2 3 2" xfId="52727"/>
    <cellStyle name="Normal 8 3 2 2 2 3 3" xfId="52728"/>
    <cellStyle name="Normal 8 3 2 2 2 3 4" xfId="52729"/>
    <cellStyle name="Normal 8 3 2 2 2 4" xfId="52730"/>
    <cellStyle name="Normal 8 3 2 2 2 5" xfId="52731"/>
    <cellStyle name="Normal 8 3 2 2 2 6" xfId="52732"/>
    <cellStyle name="Normal 8 3 2 2 3" xfId="52733"/>
    <cellStyle name="Normal 8 3 2 2 3 2" xfId="52734"/>
    <cellStyle name="Normal 8 3 2 2 3 2 2" xfId="52735"/>
    <cellStyle name="Normal 8 3 2 2 3 2 3" xfId="52736"/>
    <cellStyle name="Normal 8 3 2 2 3 2 4" xfId="52737"/>
    <cellStyle name="Normal 8 3 2 2 3 3" xfId="52738"/>
    <cellStyle name="Normal 8 3 2 2 3 4" xfId="52739"/>
    <cellStyle name="Normal 8 3 2 2 3 5" xfId="52740"/>
    <cellStyle name="Normal 8 3 2 2 3 6" xfId="52741"/>
    <cellStyle name="Normal 8 3 2 2 4" xfId="52742"/>
    <cellStyle name="Normal 8 3 2 2 4 2" xfId="52743"/>
    <cellStyle name="Normal 8 3 2 2 4 3" xfId="52744"/>
    <cellStyle name="Normal 8 3 2 2 4 4" xfId="52745"/>
    <cellStyle name="Normal 8 3 2 2 5" xfId="52746"/>
    <cellStyle name="Normal 8 3 2 2 6" xfId="52747"/>
    <cellStyle name="Normal 8 3 2 2 7" xfId="52748"/>
    <cellStyle name="Normal 8 3 2 2 8" xfId="52749"/>
    <cellStyle name="Normal 8 3 2 3" xfId="52750"/>
    <cellStyle name="Normal 8 3 2 3 2" xfId="52751"/>
    <cellStyle name="Normal 8 3 2 3 2 2" xfId="52752"/>
    <cellStyle name="Normal 8 3 2 3 2 2 2" xfId="52753"/>
    <cellStyle name="Normal 8 3 2 3 2 2 3" xfId="52754"/>
    <cellStyle name="Normal 8 3 2 3 2 2 4" xfId="52755"/>
    <cellStyle name="Normal 8 3 2 3 2 3" xfId="52756"/>
    <cellStyle name="Normal 8 3 2 3 2 4" xfId="52757"/>
    <cellStyle name="Normal 8 3 2 3 2 5" xfId="52758"/>
    <cellStyle name="Normal 8 3 2 3 3" xfId="52759"/>
    <cellStyle name="Normal 8 3 2 3 3 2" xfId="52760"/>
    <cellStyle name="Normal 8 3 2 3 3 3" xfId="52761"/>
    <cellStyle name="Normal 8 3 2 3 3 4" xfId="52762"/>
    <cellStyle name="Normal 8 3 2 3 4" xfId="52763"/>
    <cellStyle name="Normal 8 3 2 3 5" xfId="52764"/>
    <cellStyle name="Normal 8 3 2 3 6" xfId="52765"/>
    <cellStyle name="Normal 8 3 2 4" xfId="52766"/>
    <cellStyle name="Normal 8 3 2 4 2" xfId="52767"/>
    <cellStyle name="Normal 8 3 2 4 2 2" xfId="52768"/>
    <cellStyle name="Normal 8 3 2 4 2 3" xfId="52769"/>
    <cellStyle name="Normal 8 3 2 4 2 4" xfId="52770"/>
    <cellStyle name="Normal 8 3 2 4 3" xfId="52771"/>
    <cellStyle name="Normal 8 3 2 4 4" xfId="52772"/>
    <cellStyle name="Normal 8 3 2 4 5" xfId="52773"/>
    <cellStyle name="Normal 8 3 2 4 6" xfId="52774"/>
    <cellStyle name="Normal 8 3 2 5" xfId="52775"/>
    <cellStyle name="Normal 8 3 2 5 2" xfId="52776"/>
    <cellStyle name="Normal 8 3 2 5 3" xfId="52777"/>
    <cellStyle name="Normal 8 3 2 5 4" xfId="52778"/>
    <cellStyle name="Normal 8 3 2 6" xfId="52779"/>
    <cellStyle name="Normal 8 3 2 7" xfId="52780"/>
    <cellStyle name="Normal 8 3 2 8" xfId="52781"/>
    <cellStyle name="Normal 8 3 2 9" xfId="52782"/>
    <cellStyle name="Normal 8 3 3" xfId="52783"/>
    <cellStyle name="Normal 8 3 3 2" xfId="52784"/>
    <cellStyle name="Normal 8 3 3 2 2" xfId="52785"/>
    <cellStyle name="Normal 8 3 3 2 2 2" xfId="52786"/>
    <cellStyle name="Normal 8 3 3 2 2 3" xfId="52787"/>
    <cellStyle name="Normal 8 3 3 2 2 4" xfId="52788"/>
    <cellStyle name="Normal 8 3 3 2 3" xfId="52789"/>
    <cellStyle name="Normal 8 3 3 2 4" xfId="52790"/>
    <cellStyle name="Normal 8 3 3 2 5" xfId="52791"/>
    <cellStyle name="Normal 8 3 3 2 6" xfId="52792"/>
    <cellStyle name="Normal 8 3 3 3" xfId="52793"/>
    <cellStyle name="Normal 8 3 3 3 2" xfId="52794"/>
    <cellStyle name="Normal 8 3 3 3 3" xfId="52795"/>
    <cellStyle name="Normal 8 3 3 3 4" xfId="52796"/>
    <cellStyle name="Normal 8 3 3 4" xfId="52797"/>
    <cellStyle name="Normal 8 3 3 5" xfId="52798"/>
    <cellStyle name="Normal 8 3 3 6" xfId="52799"/>
    <cellStyle name="Normal 8 3 3 7" xfId="52800"/>
    <cellStyle name="Normal 8 30" xfId="52801"/>
    <cellStyle name="Normal 8 31" xfId="52802"/>
    <cellStyle name="Normal 8 32" xfId="52803"/>
    <cellStyle name="Normal 8 33" xfId="52804"/>
    <cellStyle name="Normal 8 34" xfId="52805"/>
    <cellStyle name="Normal 8 35" xfId="52806"/>
    <cellStyle name="Normal 8 36" xfId="52807"/>
    <cellStyle name="Normal 8 37" xfId="52808"/>
    <cellStyle name="Normal 8 38" xfId="52809"/>
    <cellStyle name="Normal 8 39" xfId="52810"/>
    <cellStyle name="Normal 8 4" xfId="52811"/>
    <cellStyle name="Normal 8 40" xfId="52812"/>
    <cellStyle name="Normal 8 41" xfId="52813"/>
    <cellStyle name="Normal 8 42" xfId="52814"/>
    <cellStyle name="Normal 8 43" xfId="52815"/>
    <cellStyle name="Normal 8 44" xfId="52816"/>
    <cellStyle name="Normal 8 45" xfId="52817"/>
    <cellStyle name="Normal 8 46" xfId="52818"/>
    <cellStyle name="Normal 8 47" xfId="52819"/>
    <cellStyle name="Normal 8 48" xfId="52820"/>
    <cellStyle name="Normal 8 49" xfId="52821"/>
    <cellStyle name="Normal 8 5" xfId="52822"/>
    <cellStyle name="Normal 8 50" xfId="52823"/>
    <cellStyle name="Normal 8 51" xfId="52824"/>
    <cellStyle name="Normal 8 52" xfId="52825"/>
    <cellStyle name="Normal 8 53" xfId="52826"/>
    <cellStyle name="Normal 8 54" xfId="52827"/>
    <cellStyle name="Normal 8 55" xfId="52828"/>
    <cellStyle name="Normal 8 55 10" xfId="52829"/>
    <cellStyle name="Normal 8 55 11" xfId="52830"/>
    <cellStyle name="Normal 8 55 12" xfId="52831"/>
    <cellStyle name="Normal 8 55 13" xfId="52832"/>
    <cellStyle name="Normal 8 55 2" xfId="52833"/>
    <cellStyle name="Normal 8 55 2 10" xfId="52834"/>
    <cellStyle name="Normal 8 55 2 2" xfId="52835"/>
    <cellStyle name="Normal 8 55 2 2 2" xfId="52836"/>
    <cellStyle name="Normal 8 55 2 2 2 2" xfId="52837"/>
    <cellStyle name="Normal 8 55 2 2 2 2 2" xfId="52838"/>
    <cellStyle name="Normal 8 55 2 2 2 2 2 2" xfId="52839"/>
    <cellStyle name="Normal 8 55 2 2 2 2 2 2 2" xfId="52840"/>
    <cellStyle name="Normal 8 55 2 2 2 2 2 2 3" xfId="52841"/>
    <cellStyle name="Normal 8 55 2 2 2 2 2 2 4" xfId="52842"/>
    <cellStyle name="Normal 8 55 2 2 2 2 2 3" xfId="52843"/>
    <cellStyle name="Normal 8 55 2 2 2 2 2 4" xfId="52844"/>
    <cellStyle name="Normal 8 55 2 2 2 2 2 5" xfId="52845"/>
    <cellStyle name="Normal 8 55 2 2 2 2 3" xfId="52846"/>
    <cellStyle name="Normal 8 55 2 2 2 2 3 2" xfId="52847"/>
    <cellStyle name="Normal 8 55 2 2 2 2 3 3" xfId="52848"/>
    <cellStyle name="Normal 8 55 2 2 2 2 3 4" xfId="52849"/>
    <cellStyle name="Normal 8 55 2 2 2 2 4" xfId="52850"/>
    <cellStyle name="Normal 8 55 2 2 2 2 5" xfId="52851"/>
    <cellStyle name="Normal 8 55 2 2 2 2 6" xfId="52852"/>
    <cellStyle name="Normal 8 55 2 2 2 3" xfId="52853"/>
    <cellStyle name="Normal 8 55 2 2 2 3 2" xfId="52854"/>
    <cellStyle name="Normal 8 55 2 2 2 3 2 2" xfId="52855"/>
    <cellStyle name="Normal 8 55 2 2 2 3 2 3" xfId="52856"/>
    <cellStyle name="Normal 8 55 2 2 2 3 2 4" xfId="52857"/>
    <cellStyle name="Normal 8 55 2 2 2 3 3" xfId="52858"/>
    <cellStyle name="Normal 8 55 2 2 2 3 4" xfId="52859"/>
    <cellStyle name="Normal 8 55 2 2 2 3 5" xfId="52860"/>
    <cellStyle name="Normal 8 55 2 2 2 3 6" xfId="52861"/>
    <cellStyle name="Normal 8 55 2 2 2 4" xfId="52862"/>
    <cellStyle name="Normal 8 55 2 2 2 4 2" xfId="52863"/>
    <cellStyle name="Normal 8 55 2 2 2 4 3" xfId="52864"/>
    <cellStyle name="Normal 8 55 2 2 2 4 4" xfId="52865"/>
    <cellStyle name="Normal 8 55 2 2 2 5" xfId="52866"/>
    <cellStyle name="Normal 8 55 2 2 2 6" xfId="52867"/>
    <cellStyle name="Normal 8 55 2 2 2 7" xfId="52868"/>
    <cellStyle name="Normal 8 55 2 2 2 8" xfId="52869"/>
    <cellStyle name="Normal 8 55 2 2 3" xfId="52870"/>
    <cellStyle name="Normal 8 55 2 2 3 2" xfId="52871"/>
    <cellStyle name="Normal 8 55 2 2 3 2 2" xfId="52872"/>
    <cellStyle name="Normal 8 55 2 2 3 2 2 2" xfId="52873"/>
    <cellStyle name="Normal 8 55 2 2 3 2 2 3" xfId="52874"/>
    <cellStyle name="Normal 8 55 2 2 3 2 2 4" xfId="52875"/>
    <cellStyle name="Normal 8 55 2 2 3 2 3" xfId="52876"/>
    <cellStyle name="Normal 8 55 2 2 3 2 4" xfId="52877"/>
    <cellStyle name="Normal 8 55 2 2 3 2 5" xfId="52878"/>
    <cellStyle name="Normal 8 55 2 2 3 3" xfId="52879"/>
    <cellStyle name="Normal 8 55 2 2 3 3 2" xfId="52880"/>
    <cellStyle name="Normal 8 55 2 2 3 3 3" xfId="52881"/>
    <cellStyle name="Normal 8 55 2 2 3 3 4" xfId="52882"/>
    <cellStyle name="Normal 8 55 2 2 3 4" xfId="52883"/>
    <cellStyle name="Normal 8 55 2 2 3 5" xfId="52884"/>
    <cellStyle name="Normal 8 55 2 2 3 6" xfId="52885"/>
    <cellStyle name="Normal 8 55 2 2 4" xfId="52886"/>
    <cellStyle name="Normal 8 55 2 2 4 2" xfId="52887"/>
    <cellStyle name="Normal 8 55 2 2 4 2 2" xfId="52888"/>
    <cellStyle name="Normal 8 55 2 2 4 2 3" xfId="52889"/>
    <cellStyle name="Normal 8 55 2 2 4 2 4" xfId="52890"/>
    <cellStyle name="Normal 8 55 2 2 4 3" xfId="52891"/>
    <cellStyle name="Normal 8 55 2 2 4 4" xfId="52892"/>
    <cellStyle name="Normal 8 55 2 2 4 5" xfId="52893"/>
    <cellStyle name="Normal 8 55 2 2 4 6" xfId="52894"/>
    <cellStyle name="Normal 8 55 2 2 5" xfId="52895"/>
    <cellStyle name="Normal 8 55 2 2 5 2" xfId="52896"/>
    <cellStyle name="Normal 8 55 2 2 5 3" xfId="52897"/>
    <cellStyle name="Normal 8 55 2 2 5 4" xfId="52898"/>
    <cellStyle name="Normal 8 55 2 2 6" xfId="52899"/>
    <cellStyle name="Normal 8 55 2 2 7" xfId="52900"/>
    <cellStyle name="Normal 8 55 2 2 8" xfId="52901"/>
    <cellStyle name="Normal 8 55 2 2 9" xfId="52902"/>
    <cellStyle name="Normal 8 55 2 3" xfId="52903"/>
    <cellStyle name="Normal 8 55 2 3 2" xfId="52904"/>
    <cellStyle name="Normal 8 55 2 3 2 2" xfId="52905"/>
    <cellStyle name="Normal 8 55 2 3 2 2 2" xfId="52906"/>
    <cellStyle name="Normal 8 55 2 3 2 2 2 2" xfId="52907"/>
    <cellStyle name="Normal 8 55 2 3 2 2 2 3" xfId="52908"/>
    <cellStyle name="Normal 8 55 2 3 2 2 2 4" xfId="52909"/>
    <cellStyle name="Normal 8 55 2 3 2 2 3" xfId="52910"/>
    <cellStyle name="Normal 8 55 2 3 2 2 4" xfId="52911"/>
    <cellStyle name="Normal 8 55 2 3 2 2 5" xfId="52912"/>
    <cellStyle name="Normal 8 55 2 3 2 3" xfId="52913"/>
    <cellStyle name="Normal 8 55 2 3 2 3 2" xfId="52914"/>
    <cellStyle name="Normal 8 55 2 3 2 3 3" xfId="52915"/>
    <cellStyle name="Normal 8 55 2 3 2 3 4" xfId="52916"/>
    <cellStyle name="Normal 8 55 2 3 2 4" xfId="52917"/>
    <cellStyle name="Normal 8 55 2 3 2 5" xfId="52918"/>
    <cellStyle name="Normal 8 55 2 3 2 6" xfId="52919"/>
    <cellStyle name="Normal 8 55 2 3 3" xfId="52920"/>
    <cellStyle name="Normal 8 55 2 3 3 2" xfId="52921"/>
    <cellStyle name="Normal 8 55 2 3 3 2 2" xfId="52922"/>
    <cellStyle name="Normal 8 55 2 3 3 2 3" xfId="52923"/>
    <cellStyle name="Normal 8 55 2 3 3 2 4" xfId="52924"/>
    <cellStyle name="Normal 8 55 2 3 3 3" xfId="52925"/>
    <cellStyle name="Normal 8 55 2 3 3 4" xfId="52926"/>
    <cellStyle name="Normal 8 55 2 3 3 5" xfId="52927"/>
    <cellStyle name="Normal 8 55 2 3 3 6" xfId="52928"/>
    <cellStyle name="Normal 8 55 2 3 4" xfId="52929"/>
    <cellStyle name="Normal 8 55 2 3 4 2" xfId="52930"/>
    <cellStyle name="Normal 8 55 2 3 4 3" xfId="52931"/>
    <cellStyle name="Normal 8 55 2 3 4 4" xfId="52932"/>
    <cellStyle name="Normal 8 55 2 3 5" xfId="52933"/>
    <cellStyle name="Normal 8 55 2 3 6" xfId="52934"/>
    <cellStyle name="Normal 8 55 2 3 7" xfId="52935"/>
    <cellStyle name="Normal 8 55 2 3 8" xfId="52936"/>
    <cellStyle name="Normal 8 55 2 4" xfId="52937"/>
    <cellStyle name="Normal 8 55 2 4 2" xfId="52938"/>
    <cellStyle name="Normal 8 55 2 4 2 2" xfId="52939"/>
    <cellStyle name="Normal 8 55 2 4 2 2 2" xfId="52940"/>
    <cellStyle name="Normal 8 55 2 4 2 2 3" xfId="52941"/>
    <cellStyle name="Normal 8 55 2 4 2 2 4" xfId="52942"/>
    <cellStyle name="Normal 8 55 2 4 2 3" xfId="52943"/>
    <cellStyle name="Normal 8 55 2 4 2 4" xfId="52944"/>
    <cellStyle name="Normal 8 55 2 4 2 5" xfId="52945"/>
    <cellStyle name="Normal 8 55 2 4 3" xfId="52946"/>
    <cellStyle name="Normal 8 55 2 4 3 2" xfId="52947"/>
    <cellStyle name="Normal 8 55 2 4 3 3" xfId="52948"/>
    <cellStyle name="Normal 8 55 2 4 3 4" xfId="52949"/>
    <cellStyle name="Normal 8 55 2 4 4" xfId="52950"/>
    <cellStyle name="Normal 8 55 2 4 5" xfId="52951"/>
    <cellStyle name="Normal 8 55 2 4 6" xfId="52952"/>
    <cellStyle name="Normal 8 55 2 5" xfId="52953"/>
    <cellStyle name="Normal 8 55 2 5 2" xfId="52954"/>
    <cellStyle name="Normal 8 55 2 5 2 2" xfId="52955"/>
    <cellStyle name="Normal 8 55 2 5 2 3" xfId="52956"/>
    <cellStyle name="Normal 8 55 2 5 2 4" xfId="52957"/>
    <cellStyle name="Normal 8 55 2 5 3" xfId="52958"/>
    <cellStyle name="Normal 8 55 2 5 4" xfId="52959"/>
    <cellStyle name="Normal 8 55 2 5 5" xfId="52960"/>
    <cellStyle name="Normal 8 55 2 5 6" xfId="52961"/>
    <cellStyle name="Normal 8 55 2 6" xfId="52962"/>
    <cellStyle name="Normal 8 55 2 6 2" xfId="52963"/>
    <cellStyle name="Normal 8 55 2 6 3" xfId="52964"/>
    <cellStyle name="Normal 8 55 2 6 4" xfId="52965"/>
    <cellStyle name="Normal 8 55 2 7" xfId="52966"/>
    <cellStyle name="Normal 8 55 2 8" xfId="52967"/>
    <cellStyle name="Normal 8 55 2 9" xfId="52968"/>
    <cellStyle name="Normal 8 55 3" xfId="52969"/>
    <cellStyle name="Normal 8 55 3 2" xfId="52970"/>
    <cellStyle name="Normal 8 55 3 2 2" xfId="52971"/>
    <cellStyle name="Normal 8 55 3 2 2 2" xfId="52972"/>
    <cellStyle name="Normal 8 55 3 2 2 2 2" xfId="52973"/>
    <cellStyle name="Normal 8 55 3 2 2 2 2 2" xfId="52974"/>
    <cellStyle name="Normal 8 55 3 2 2 2 2 3" xfId="52975"/>
    <cellStyle name="Normal 8 55 3 2 2 2 2 4" xfId="52976"/>
    <cellStyle name="Normal 8 55 3 2 2 2 3" xfId="52977"/>
    <cellStyle name="Normal 8 55 3 2 2 2 4" xfId="52978"/>
    <cellStyle name="Normal 8 55 3 2 2 2 5" xfId="52979"/>
    <cellStyle name="Normal 8 55 3 2 2 3" xfId="52980"/>
    <cellStyle name="Normal 8 55 3 2 2 3 2" xfId="52981"/>
    <cellStyle name="Normal 8 55 3 2 2 3 3" xfId="52982"/>
    <cellStyle name="Normal 8 55 3 2 2 3 4" xfId="52983"/>
    <cellStyle name="Normal 8 55 3 2 2 4" xfId="52984"/>
    <cellStyle name="Normal 8 55 3 2 2 5" xfId="52985"/>
    <cellStyle name="Normal 8 55 3 2 2 6" xfId="52986"/>
    <cellStyle name="Normal 8 55 3 2 3" xfId="52987"/>
    <cellStyle name="Normal 8 55 3 2 3 2" xfId="52988"/>
    <cellStyle name="Normal 8 55 3 2 3 2 2" xfId="52989"/>
    <cellStyle name="Normal 8 55 3 2 3 2 3" xfId="52990"/>
    <cellStyle name="Normal 8 55 3 2 3 2 4" xfId="52991"/>
    <cellStyle name="Normal 8 55 3 2 3 3" xfId="52992"/>
    <cellStyle name="Normal 8 55 3 2 3 4" xfId="52993"/>
    <cellStyle name="Normal 8 55 3 2 3 5" xfId="52994"/>
    <cellStyle name="Normal 8 55 3 2 3 6" xfId="52995"/>
    <cellStyle name="Normal 8 55 3 2 4" xfId="52996"/>
    <cellStyle name="Normal 8 55 3 2 4 2" xfId="52997"/>
    <cellStyle name="Normal 8 55 3 2 4 3" xfId="52998"/>
    <cellStyle name="Normal 8 55 3 2 4 4" xfId="52999"/>
    <cellStyle name="Normal 8 55 3 2 5" xfId="53000"/>
    <cellStyle name="Normal 8 55 3 2 6" xfId="53001"/>
    <cellStyle name="Normal 8 55 3 2 7" xfId="53002"/>
    <cellStyle name="Normal 8 55 3 2 8" xfId="53003"/>
    <cellStyle name="Normal 8 55 3 3" xfId="53004"/>
    <cellStyle name="Normal 8 55 3 3 2" xfId="53005"/>
    <cellStyle name="Normal 8 55 3 3 2 2" xfId="53006"/>
    <cellStyle name="Normal 8 55 3 3 2 2 2" xfId="53007"/>
    <cellStyle name="Normal 8 55 3 3 2 2 3" xfId="53008"/>
    <cellStyle name="Normal 8 55 3 3 2 2 4" xfId="53009"/>
    <cellStyle name="Normal 8 55 3 3 2 3" xfId="53010"/>
    <cellStyle name="Normal 8 55 3 3 2 4" xfId="53011"/>
    <cellStyle name="Normal 8 55 3 3 2 5" xfId="53012"/>
    <cellStyle name="Normal 8 55 3 3 3" xfId="53013"/>
    <cellStyle name="Normal 8 55 3 3 3 2" xfId="53014"/>
    <cellStyle name="Normal 8 55 3 3 3 3" xfId="53015"/>
    <cellStyle name="Normal 8 55 3 3 3 4" xfId="53016"/>
    <cellStyle name="Normal 8 55 3 3 4" xfId="53017"/>
    <cellStyle name="Normal 8 55 3 3 5" xfId="53018"/>
    <cellStyle name="Normal 8 55 3 3 6" xfId="53019"/>
    <cellStyle name="Normal 8 55 3 4" xfId="53020"/>
    <cellStyle name="Normal 8 55 3 4 2" xfId="53021"/>
    <cellStyle name="Normal 8 55 3 4 2 2" xfId="53022"/>
    <cellStyle name="Normal 8 55 3 4 2 3" xfId="53023"/>
    <cellStyle name="Normal 8 55 3 4 2 4" xfId="53024"/>
    <cellStyle name="Normal 8 55 3 4 3" xfId="53025"/>
    <cellStyle name="Normal 8 55 3 4 4" xfId="53026"/>
    <cellStyle name="Normal 8 55 3 4 5" xfId="53027"/>
    <cellStyle name="Normal 8 55 3 4 6" xfId="53028"/>
    <cellStyle name="Normal 8 55 3 5" xfId="53029"/>
    <cellStyle name="Normal 8 55 3 5 2" xfId="53030"/>
    <cellStyle name="Normal 8 55 3 5 3" xfId="53031"/>
    <cellStyle name="Normal 8 55 3 5 4" xfId="53032"/>
    <cellStyle name="Normal 8 55 3 6" xfId="53033"/>
    <cellStyle name="Normal 8 55 3 7" xfId="53034"/>
    <cellStyle name="Normal 8 55 3 8" xfId="53035"/>
    <cellStyle name="Normal 8 55 3 9" xfId="53036"/>
    <cellStyle name="Normal 8 55 4" xfId="53037"/>
    <cellStyle name="Normal 8 55 4 2" xfId="53038"/>
    <cellStyle name="Normal 8 55 4 2 2" xfId="53039"/>
    <cellStyle name="Normal 8 55 4 2 2 2" xfId="53040"/>
    <cellStyle name="Normal 8 55 4 2 2 2 2" xfId="53041"/>
    <cellStyle name="Normal 8 55 4 2 2 2 2 2" xfId="53042"/>
    <cellStyle name="Normal 8 55 4 2 2 2 2 3" xfId="53043"/>
    <cellStyle name="Normal 8 55 4 2 2 2 2 4" xfId="53044"/>
    <cellStyle name="Normal 8 55 4 2 2 2 3" xfId="53045"/>
    <cellStyle name="Normal 8 55 4 2 2 2 4" xfId="53046"/>
    <cellStyle name="Normal 8 55 4 2 2 2 5" xfId="53047"/>
    <cellStyle name="Normal 8 55 4 2 2 3" xfId="53048"/>
    <cellStyle name="Normal 8 55 4 2 2 3 2" xfId="53049"/>
    <cellStyle name="Normal 8 55 4 2 2 3 3" xfId="53050"/>
    <cellStyle name="Normal 8 55 4 2 2 3 4" xfId="53051"/>
    <cellStyle name="Normal 8 55 4 2 2 4" xfId="53052"/>
    <cellStyle name="Normal 8 55 4 2 2 5" xfId="53053"/>
    <cellStyle name="Normal 8 55 4 2 2 6" xfId="53054"/>
    <cellStyle name="Normal 8 55 4 2 3" xfId="53055"/>
    <cellStyle name="Normal 8 55 4 2 3 2" xfId="53056"/>
    <cellStyle name="Normal 8 55 4 2 3 2 2" xfId="53057"/>
    <cellStyle name="Normal 8 55 4 2 3 2 3" xfId="53058"/>
    <cellStyle name="Normal 8 55 4 2 3 2 4" xfId="53059"/>
    <cellStyle name="Normal 8 55 4 2 3 3" xfId="53060"/>
    <cellStyle name="Normal 8 55 4 2 3 4" xfId="53061"/>
    <cellStyle name="Normal 8 55 4 2 3 5" xfId="53062"/>
    <cellStyle name="Normal 8 55 4 2 3 6" xfId="53063"/>
    <cellStyle name="Normal 8 55 4 2 4" xfId="53064"/>
    <cellStyle name="Normal 8 55 4 2 4 2" xfId="53065"/>
    <cellStyle name="Normal 8 55 4 2 4 3" xfId="53066"/>
    <cellStyle name="Normal 8 55 4 2 4 4" xfId="53067"/>
    <cellStyle name="Normal 8 55 4 2 5" xfId="53068"/>
    <cellStyle name="Normal 8 55 4 2 6" xfId="53069"/>
    <cellStyle name="Normal 8 55 4 2 7" xfId="53070"/>
    <cellStyle name="Normal 8 55 4 2 8" xfId="53071"/>
    <cellStyle name="Normal 8 55 4 3" xfId="53072"/>
    <cellStyle name="Normal 8 55 4 3 2" xfId="53073"/>
    <cellStyle name="Normal 8 55 4 3 2 2" xfId="53074"/>
    <cellStyle name="Normal 8 55 4 3 2 2 2" xfId="53075"/>
    <cellStyle name="Normal 8 55 4 3 2 2 3" xfId="53076"/>
    <cellStyle name="Normal 8 55 4 3 2 2 4" xfId="53077"/>
    <cellStyle name="Normal 8 55 4 3 2 3" xfId="53078"/>
    <cellStyle name="Normal 8 55 4 3 2 4" xfId="53079"/>
    <cellStyle name="Normal 8 55 4 3 2 5" xfId="53080"/>
    <cellStyle name="Normal 8 55 4 3 3" xfId="53081"/>
    <cellStyle name="Normal 8 55 4 3 3 2" xfId="53082"/>
    <cellStyle name="Normal 8 55 4 3 3 3" xfId="53083"/>
    <cellStyle name="Normal 8 55 4 3 3 4" xfId="53084"/>
    <cellStyle name="Normal 8 55 4 3 4" xfId="53085"/>
    <cellStyle name="Normal 8 55 4 3 5" xfId="53086"/>
    <cellStyle name="Normal 8 55 4 3 6" xfId="53087"/>
    <cellStyle name="Normal 8 55 4 4" xfId="53088"/>
    <cellStyle name="Normal 8 55 4 4 2" xfId="53089"/>
    <cellStyle name="Normal 8 55 4 4 2 2" xfId="53090"/>
    <cellStyle name="Normal 8 55 4 4 2 3" xfId="53091"/>
    <cellStyle name="Normal 8 55 4 4 2 4" xfId="53092"/>
    <cellStyle name="Normal 8 55 4 4 3" xfId="53093"/>
    <cellStyle name="Normal 8 55 4 4 4" xfId="53094"/>
    <cellStyle name="Normal 8 55 4 4 5" xfId="53095"/>
    <cellStyle name="Normal 8 55 4 4 6" xfId="53096"/>
    <cellStyle name="Normal 8 55 4 5" xfId="53097"/>
    <cellStyle name="Normal 8 55 4 5 2" xfId="53098"/>
    <cellStyle name="Normal 8 55 4 5 3" xfId="53099"/>
    <cellStyle name="Normal 8 55 4 5 4" xfId="53100"/>
    <cellStyle name="Normal 8 55 4 6" xfId="53101"/>
    <cellStyle name="Normal 8 55 4 7" xfId="53102"/>
    <cellStyle name="Normal 8 55 4 8" xfId="53103"/>
    <cellStyle name="Normal 8 55 4 9" xfId="53104"/>
    <cellStyle name="Normal 8 55 5" xfId="53105"/>
    <cellStyle name="Normal 8 55 5 2" xfId="53106"/>
    <cellStyle name="Normal 8 55 5 2 2" xfId="53107"/>
    <cellStyle name="Normal 8 55 5 2 2 2" xfId="53108"/>
    <cellStyle name="Normal 8 55 5 2 2 2 2" xfId="53109"/>
    <cellStyle name="Normal 8 55 5 2 2 2 2 2" xfId="53110"/>
    <cellStyle name="Normal 8 55 5 2 2 2 2 3" xfId="53111"/>
    <cellStyle name="Normal 8 55 5 2 2 2 2 4" xfId="53112"/>
    <cellStyle name="Normal 8 55 5 2 2 2 3" xfId="53113"/>
    <cellStyle name="Normal 8 55 5 2 2 2 4" xfId="53114"/>
    <cellStyle name="Normal 8 55 5 2 2 2 5" xfId="53115"/>
    <cellStyle name="Normal 8 55 5 2 2 3" xfId="53116"/>
    <cellStyle name="Normal 8 55 5 2 2 3 2" xfId="53117"/>
    <cellStyle name="Normal 8 55 5 2 2 3 3" xfId="53118"/>
    <cellStyle name="Normal 8 55 5 2 2 3 4" xfId="53119"/>
    <cellStyle name="Normal 8 55 5 2 2 4" xfId="53120"/>
    <cellStyle name="Normal 8 55 5 2 2 5" xfId="53121"/>
    <cellStyle name="Normal 8 55 5 2 2 6" xfId="53122"/>
    <cellStyle name="Normal 8 55 5 2 3" xfId="53123"/>
    <cellStyle name="Normal 8 55 5 2 3 2" xfId="53124"/>
    <cellStyle name="Normal 8 55 5 2 3 2 2" xfId="53125"/>
    <cellStyle name="Normal 8 55 5 2 3 2 3" xfId="53126"/>
    <cellStyle name="Normal 8 55 5 2 3 2 4" xfId="53127"/>
    <cellStyle name="Normal 8 55 5 2 3 3" xfId="53128"/>
    <cellStyle name="Normal 8 55 5 2 3 4" xfId="53129"/>
    <cellStyle name="Normal 8 55 5 2 3 5" xfId="53130"/>
    <cellStyle name="Normal 8 55 5 2 3 6" xfId="53131"/>
    <cellStyle name="Normal 8 55 5 2 4" xfId="53132"/>
    <cellStyle name="Normal 8 55 5 2 4 2" xfId="53133"/>
    <cellStyle name="Normal 8 55 5 2 4 3" xfId="53134"/>
    <cellStyle name="Normal 8 55 5 2 4 4" xfId="53135"/>
    <cellStyle name="Normal 8 55 5 2 5" xfId="53136"/>
    <cellStyle name="Normal 8 55 5 2 6" xfId="53137"/>
    <cellStyle name="Normal 8 55 5 2 7" xfId="53138"/>
    <cellStyle name="Normal 8 55 5 2 8" xfId="53139"/>
    <cellStyle name="Normal 8 55 5 3" xfId="53140"/>
    <cellStyle name="Normal 8 55 5 3 2" xfId="53141"/>
    <cellStyle name="Normal 8 55 5 3 2 2" xfId="53142"/>
    <cellStyle name="Normal 8 55 5 3 2 2 2" xfId="53143"/>
    <cellStyle name="Normal 8 55 5 3 2 2 3" xfId="53144"/>
    <cellStyle name="Normal 8 55 5 3 2 2 4" xfId="53145"/>
    <cellStyle name="Normal 8 55 5 3 2 3" xfId="53146"/>
    <cellStyle name="Normal 8 55 5 3 2 4" xfId="53147"/>
    <cellStyle name="Normal 8 55 5 3 2 5" xfId="53148"/>
    <cellStyle name="Normal 8 55 5 3 3" xfId="53149"/>
    <cellStyle name="Normal 8 55 5 3 3 2" xfId="53150"/>
    <cellStyle name="Normal 8 55 5 3 3 3" xfId="53151"/>
    <cellStyle name="Normal 8 55 5 3 3 4" xfId="53152"/>
    <cellStyle name="Normal 8 55 5 3 4" xfId="53153"/>
    <cellStyle name="Normal 8 55 5 3 5" xfId="53154"/>
    <cellStyle name="Normal 8 55 5 3 6" xfId="53155"/>
    <cellStyle name="Normal 8 55 5 4" xfId="53156"/>
    <cellStyle name="Normal 8 55 5 4 2" xfId="53157"/>
    <cellStyle name="Normal 8 55 5 4 2 2" xfId="53158"/>
    <cellStyle name="Normal 8 55 5 4 2 3" xfId="53159"/>
    <cellStyle name="Normal 8 55 5 4 2 4" xfId="53160"/>
    <cellStyle name="Normal 8 55 5 4 3" xfId="53161"/>
    <cellStyle name="Normal 8 55 5 4 4" xfId="53162"/>
    <cellStyle name="Normal 8 55 5 4 5" xfId="53163"/>
    <cellStyle name="Normal 8 55 5 4 6" xfId="53164"/>
    <cellStyle name="Normal 8 55 5 5" xfId="53165"/>
    <cellStyle name="Normal 8 55 5 5 2" xfId="53166"/>
    <cellStyle name="Normal 8 55 5 5 3" xfId="53167"/>
    <cellStyle name="Normal 8 55 5 5 4" xfId="53168"/>
    <cellStyle name="Normal 8 55 5 6" xfId="53169"/>
    <cellStyle name="Normal 8 55 5 7" xfId="53170"/>
    <cellStyle name="Normal 8 55 5 8" xfId="53171"/>
    <cellStyle name="Normal 8 55 5 9" xfId="53172"/>
    <cellStyle name="Normal 8 55 6" xfId="53173"/>
    <cellStyle name="Normal 8 55 6 2" xfId="53174"/>
    <cellStyle name="Normal 8 55 6 2 2" xfId="53175"/>
    <cellStyle name="Normal 8 55 6 2 2 2" xfId="53176"/>
    <cellStyle name="Normal 8 55 6 2 2 2 2" xfId="53177"/>
    <cellStyle name="Normal 8 55 6 2 2 2 3" xfId="53178"/>
    <cellStyle name="Normal 8 55 6 2 2 2 4" xfId="53179"/>
    <cellStyle name="Normal 8 55 6 2 2 3" xfId="53180"/>
    <cellStyle name="Normal 8 55 6 2 2 4" xfId="53181"/>
    <cellStyle name="Normal 8 55 6 2 2 5" xfId="53182"/>
    <cellStyle name="Normal 8 55 6 2 3" xfId="53183"/>
    <cellStyle name="Normal 8 55 6 2 3 2" xfId="53184"/>
    <cellStyle name="Normal 8 55 6 2 3 3" xfId="53185"/>
    <cellStyle name="Normal 8 55 6 2 3 4" xfId="53186"/>
    <cellStyle name="Normal 8 55 6 2 4" xfId="53187"/>
    <cellStyle name="Normal 8 55 6 2 5" xfId="53188"/>
    <cellStyle name="Normal 8 55 6 2 6" xfId="53189"/>
    <cellStyle name="Normal 8 55 6 3" xfId="53190"/>
    <cellStyle name="Normal 8 55 6 3 2" xfId="53191"/>
    <cellStyle name="Normal 8 55 6 3 2 2" xfId="53192"/>
    <cellStyle name="Normal 8 55 6 3 2 3" xfId="53193"/>
    <cellStyle name="Normal 8 55 6 3 2 4" xfId="53194"/>
    <cellStyle name="Normal 8 55 6 3 3" xfId="53195"/>
    <cellStyle name="Normal 8 55 6 3 4" xfId="53196"/>
    <cellStyle name="Normal 8 55 6 3 5" xfId="53197"/>
    <cellStyle name="Normal 8 55 6 3 6" xfId="53198"/>
    <cellStyle name="Normal 8 55 6 4" xfId="53199"/>
    <cellStyle name="Normal 8 55 6 4 2" xfId="53200"/>
    <cellStyle name="Normal 8 55 6 4 3" xfId="53201"/>
    <cellStyle name="Normal 8 55 6 4 4" xfId="53202"/>
    <cellStyle name="Normal 8 55 6 5" xfId="53203"/>
    <cellStyle name="Normal 8 55 6 6" xfId="53204"/>
    <cellStyle name="Normal 8 55 6 7" xfId="53205"/>
    <cellStyle name="Normal 8 55 6 8" xfId="53206"/>
    <cellStyle name="Normal 8 55 7" xfId="53207"/>
    <cellStyle name="Normal 8 55 7 2" xfId="53208"/>
    <cellStyle name="Normal 8 55 7 2 2" xfId="53209"/>
    <cellStyle name="Normal 8 55 7 2 2 2" xfId="53210"/>
    <cellStyle name="Normal 8 55 7 2 2 3" xfId="53211"/>
    <cellStyle name="Normal 8 55 7 2 2 4" xfId="53212"/>
    <cellStyle name="Normal 8 55 7 2 3" xfId="53213"/>
    <cellStyle name="Normal 8 55 7 2 4" xfId="53214"/>
    <cellStyle name="Normal 8 55 7 2 5" xfId="53215"/>
    <cellStyle name="Normal 8 55 7 3" xfId="53216"/>
    <cellStyle name="Normal 8 55 7 3 2" xfId="53217"/>
    <cellStyle name="Normal 8 55 7 3 3" xfId="53218"/>
    <cellStyle name="Normal 8 55 7 3 4" xfId="53219"/>
    <cellStyle name="Normal 8 55 7 4" xfId="53220"/>
    <cellStyle name="Normal 8 55 7 5" xfId="53221"/>
    <cellStyle name="Normal 8 55 7 6" xfId="53222"/>
    <cellStyle name="Normal 8 55 8" xfId="53223"/>
    <cellStyle name="Normal 8 55 8 2" xfId="53224"/>
    <cellStyle name="Normal 8 55 8 2 2" xfId="53225"/>
    <cellStyle name="Normal 8 55 8 2 3" xfId="53226"/>
    <cellStyle name="Normal 8 55 8 2 4" xfId="53227"/>
    <cellStyle name="Normal 8 55 8 3" xfId="53228"/>
    <cellStyle name="Normal 8 55 8 4" xfId="53229"/>
    <cellStyle name="Normal 8 55 8 5" xfId="53230"/>
    <cellStyle name="Normal 8 55 8 6" xfId="53231"/>
    <cellStyle name="Normal 8 55 9" xfId="53232"/>
    <cellStyle name="Normal 8 55 9 2" xfId="53233"/>
    <cellStyle name="Normal 8 55 9 3" xfId="53234"/>
    <cellStyle name="Normal 8 55 9 4" xfId="53235"/>
    <cellStyle name="Normal 8 56" xfId="53236"/>
    <cellStyle name="Normal 8 56 10" xfId="53237"/>
    <cellStyle name="Normal 8 56 11" xfId="53238"/>
    <cellStyle name="Normal 8 56 12" xfId="53239"/>
    <cellStyle name="Normal 8 56 2" xfId="53240"/>
    <cellStyle name="Normal 8 56 2 10" xfId="53241"/>
    <cellStyle name="Normal 8 56 2 2" xfId="53242"/>
    <cellStyle name="Normal 8 56 2 2 2" xfId="53243"/>
    <cellStyle name="Normal 8 56 2 2 2 2" xfId="53244"/>
    <cellStyle name="Normal 8 56 2 2 2 2 2" xfId="53245"/>
    <cellStyle name="Normal 8 56 2 2 2 2 2 2" xfId="53246"/>
    <cellStyle name="Normal 8 56 2 2 2 2 2 2 2" xfId="53247"/>
    <cellStyle name="Normal 8 56 2 2 2 2 2 2 3" xfId="53248"/>
    <cellStyle name="Normal 8 56 2 2 2 2 2 2 4" xfId="53249"/>
    <cellStyle name="Normal 8 56 2 2 2 2 2 3" xfId="53250"/>
    <cellStyle name="Normal 8 56 2 2 2 2 2 4" xfId="53251"/>
    <cellStyle name="Normal 8 56 2 2 2 2 2 5" xfId="53252"/>
    <cellStyle name="Normal 8 56 2 2 2 2 3" xfId="53253"/>
    <cellStyle name="Normal 8 56 2 2 2 2 3 2" xfId="53254"/>
    <cellStyle name="Normal 8 56 2 2 2 2 3 3" xfId="53255"/>
    <cellStyle name="Normal 8 56 2 2 2 2 3 4" xfId="53256"/>
    <cellStyle name="Normal 8 56 2 2 2 2 4" xfId="53257"/>
    <cellStyle name="Normal 8 56 2 2 2 2 5" xfId="53258"/>
    <cellStyle name="Normal 8 56 2 2 2 2 6" xfId="53259"/>
    <cellStyle name="Normal 8 56 2 2 2 3" xfId="53260"/>
    <cellStyle name="Normal 8 56 2 2 2 3 2" xfId="53261"/>
    <cellStyle name="Normal 8 56 2 2 2 3 2 2" xfId="53262"/>
    <cellStyle name="Normal 8 56 2 2 2 3 2 3" xfId="53263"/>
    <cellStyle name="Normal 8 56 2 2 2 3 2 4" xfId="53264"/>
    <cellStyle name="Normal 8 56 2 2 2 3 3" xfId="53265"/>
    <cellStyle name="Normal 8 56 2 2 2 3 4" xfId="53266"/>
    <cellStyle name="Normal 8 56 2 2 2 3 5" xfId="53267"/>
    <cellStyle name="Normal 8 56 2 2 2 3 6" xfId="53268"/>
    <cellStyle name="Normal 8 56 2 2 2 4" xfId="53269"/>
    <cellStyle name="Normal 8 56 2 2 2 4 2" xfId="53270"/>
    <cellStyle name="Normal 8 56 2 2 2 4 3" xfId="53271"/>
    <cellStyle name="Normal 8 56 2 2 2 4 4" xfId="53272"/>
    <cellStyle name="Normal 8 56 2 2 2 5" xfId="53273"/>
    <cellStyle name="Normal 8 56 2 2 2 6" xfId="53274"/>
    <cellStyle name="Normal 8 56 2 2 2 7" xfId="53275"/>
    <cellStyle name="Normal 8 56 2 2 2 8" xfId="53276"/>
    <cellStyle name="Normal 8 56 2 2 3" xfId="53277"/>
    <cellStyle name="Normal 8 56 2 2 3 2" xfId="53278"/>
    <cellStyle name="Normal 8 56 2 2 3 2 2" xfId="53279"/>
    <cellStyle name="Normal 8 56 2 2 3 2 2 2" xfId="53280"/>
    <cellStyle name="Normal 8 56 2 2 3 2 2 3" xfId="53281"/>
    <cellStyle name="Normal 8 56 2 2 3 2 2 4" xfId="53282"/>
    <cellStyle name="Normal 8 56 2 2 3 2 3" xfId="53283"/>
    <cellStyle name="Normal 8 56 2 2 3 2 4" xfId="53284"/>
    <cellStyle name="Normal 8 56 2 2 3 2 5" xfId="53285"/>
    <cellStyle name="Normal 8 56 2 2 3 3" xfId="53286"/>
    <cellStyle name="Normal 8 56 2 2 3 3 2" xfId="53287"/>
    <cellStyle name="Normal 8 56 2 2 3 3 3" xfId="53288"/>
    <cellStyle name="Normal 8 56 2 2 3 3 4" xfId="53289"/>
    <cellStyle name="Normal 8 56 2 2 3 4" xfId="53290"/>
    <cellStyle name="Normal 8 56 2 2 3 5" xfId="53291"/>
    <cellStyle name="Normal 8 56 2 2 3 6" xfId="53292"/>
    <cellStyle name="Normal 8 56 2 2 4" xfId="53293"/>
    <cellStyle name="Normal 8 56 2 2 4 2" xfId="53294"/>
    <cellStyle name="Normal 8 56 2 2 4 2 2" xfId="53295"/>
    <cellStyle name="Normal 8 56 2 2 4 2 3" xfId="53296"/>
    <cellStyle name="Normal 8 56 2 2 4 2 4" xfId="53297"/>
    <cellStyle name="Normal 8 56 2 2 4 3" xfId="53298"/>
    <cellStyle name="Normal 8 56 2 2 4 4" xfId="53299"/>
    <cellStyle name="Normal 8 56 2 2 4 5" xfId="53300"/>
    <cellStyle name="Normal 8 56 2 2 4 6" xfId="53301"/>
    <cellStyle name="Normal 8 56 2 2 5" xfId="53302"/>
    <cellStyle name="Normal 8 56 2 2 5 2" xfId="53303"/>
    <cellStyle name="Normal 8 56 2 2 5 3" xfId="53304"/>
    <cellStyle name="Normal 8 56 2 2 5 4" xfId="53305"/>
    <cellStyle name="Normal 8 56 2 2 6" xfId="53306"/>
    <cellStyle name="Normal 8 56 2 2 7" xfId="53307"/>
    <cellStyle name="Normal 8 56 2 2 8" xfId="53308"/>
    <cellStyle name="Normal 8 56 2 2 9" xfId="53309"/>
    <cellStyle name="Normal 8 56 2 3" xfId="53310"/>
    <cellStyle name="Normal 8 56 2 3 2" xfId="53311"/>
    <cellStyle name="Normal 8 56 2 3 2 2" xfId="53312"/>
    <cellStyle name="Normal 8 56 2 3 2 2 2" xfId="53313"/>
    <cellStyle name="Normal 8 56 2 3 2 2 2 2" xfId="53314"/>
    <cellStyle name="Normal 8 56 2 3 2 2 2 3" xfId="53315"/>
    <cellStyle name="Normal 8 56 2 3 2 2 2 4" xfId="53316"/>
    <cellStyle name="Normal 8 56 2 3 2 2 3" xfId="53317"/>
    <cellStyle name="Normal 8 56 2 3 2 2 4" xfId="53318"/>
    <cellStyle name="Normal 8 56 2 3 2 2 5" xfId="53319"/>
    <cellStyle name="Normal 8 56 2 3 2 3" xfId="53320"/>
    <cellStyle name="Normal 8 56 2 3 2 3 2" xfId="53321"/>
    <cellStyle name="Normal 8 56 2 3 2 3 3" xfId="53322"/>
    <cellStyle name="Normal 8 56 2 3 2 3 4" xfId="53323"/>
    <cellStyle name="Normal 8 56 2 3 2 4" xfId="53324"/>
    <cellStyle name="Normal 8 56 2 3 2 5" xfId="53325"/>
    <cellStyle name="Normal 8 56 2 3 2 6" xfId="53326"/>
    <cellStyle name="Normal 8 56 2 3 3" xfId="53327"/>
    <cellStyle name="Normal 8 56 2 3 3 2" xfId="53328"/>
    <cellStyle name="Normal 8 56 2 3 3 2 2" xfId="53329"/>
    <cellStyle name="Normal 8 56 2 3 3 2 3" xfId="53330"/>
    <cellStyle name="Normal 8 56 2 3 3 2 4" xfId="53331"/>
    <cellStyle name="Normal 8 56 2 3 3 3" xfId="53332"/>
    <cellStyle name="Normal 8 56 2 3 3 4" xfId="53333"/>
    <cellStyle name="Normal 8 56 2 3 3 5" xfId="53334"/>
    <cellStyle name="Normal 8 56 2 3 3 6" xfId="53335"/>
    <cellStyle name="Normal 8 56 2 3 4" xfId="53336"/>
    <cellStyle name="Normal 8 56 2 3 4 2" xfId="53337"/>
    <cellStyle name="Normal 8 56 2 3 4 3" xfId="53338"/>
    <cellStyle name="Normal 8 56 2 3 4 4" xfId="53339"/>
    <cellStyle name="Normal 8 56 2 3 5" xfId="53340"/>
    <cellStyle name="Normal 8 56 2 3 6" xfId="53341"/>
    <cellStyle name="Normal 8 56 2 3 7" xfId="53342"/>
    <cellStyle name="Normal 8 56 2 3 8" xfId="53343"/>
    <cellStyle name="Normal 8 56 2 4" xfId="53344"/>
    <cellStyle name="Normal 8 56 2 4 2" xfId="53345"/>
    <cellStyle name="Normal 8 56 2 4 2 2" xfId="53346"/>
    <cellStyle name="Normal 8 56 2 4 2 2 2" xfId="53347"/>
    <cellStyle name="Normal 8 56 2 4 2 2 3" xfId="53348"/>
    <cellStyle name="Normal 8 56 2 4 2 2 4" xfId="53349"/>
    <cellStyle name="Normal 8 56 2 4 2 3" xfId="53350"/>
    <cellStyle name="Normal 8 56 2 4 2 4" xfId="53351"/>
    <cellStyle name="Normal 8 56 2 4 2 5" xfId="53352"/>
    <cellStyle name="Normal 8 56 2 4 3" xfId="53353"/>
    <cellStyle name="Normal 8 56 2 4 3 2" xfId="53354"/>
    <cellStyle name="Normal 8 56 2 4 3 3" xfId="53355"/>
    <cellStyle name="Normal 8 56 2 4 3 4" xfId="53356"/>
    <cellStyle name="Normal 8 56 2 4 4" xfId="53357"/>
    <cellStyle name="Normal 8 56 2 4 5" xfId="53358"/>
    <cellStyle name="Normal 8 56 2 4 6" xfId="53359"/>
    <cellStyle name="Normal 8 56 2 5" xfId="53360"/>
    <cellStyle name="Normal 8 56 2 5 2" xfId="53361"/>
    <cellStyle name="Normal 8 56 2 5 2 2" xfId="53362"/>
    <cellStyle name="Normal 8 56 2 5 2 3" xfId="53363"/>
    <cellStyle name="Normal 8 56 2 5 2 4" xfId="53364"/>
    <cellStyle name="Normal 8 56 2 5 3" xfId="53365"/>
    <cellStyle name="Normal 8 56 2 5 4" xfId="53366"/>
    <cellStyle name="Normal 8 56 2 5 5" xfId="53367"/>
    <cellStyle name="Normal 8 56 2 5 6" xfId="53368"/>
    <cellStyle name="Normal 8 56 2 6" xfId="53369"/>
    <cellStyle name="Normal 8 56 2 6 2" xfId="53370"/>
    <cellStyle name="Normal 8 56 2 6 3" xfId="53371"/>
    <cellStyle name="Normal 8 56 2 6 4" xfId="53372"/>
    <cellStyle name="Normal 8 56 2 7" xfId="53373"/>
    <cellStyle name="Normal 8 56 2 8" xfId="53374"/>
    <cellStyle name="Normal 8 56 2 9" xfId="53375"/>
    <cellStyle name="Normal 8 56 3" xfId="53376"/>
    <cellStyle name="Normal 8 56 3 2" xfId="53377"/>
    <cellStyle name="Normal 8 56 3 2 2" xfId="53378"/>
    <cellStyle name="Normal 8 56 3 2 2 2" xfId="53379"/>
    <cellStyle name="Normal 8 56 3 2 2 2 2" xfId="53380"/>
    <cellStyle name="Normal 8 56 3 2 2 2 2 2" xfId="53381"/>
    <cellStyle name="Normal 8 56 3 2 2 2 2 3" xfId="53382"/>
    <cellStyle name="Normal 8 56 3 2 2 2 2 4" xfId="53383"/>
    <cellStyle name="Normal 8 56 3 2 2 2 3" xfId="53384"/>
    <cellStyle name="Normal 8 56 3 2 2 2 4" xfId="53385"/>
    <cellStyle name="Normal 8 56 3 2 2 2 5" xfId="53386"/>
    <cellStyle name="Normal 8 56 3 2 2 3" xfId="53387"/>
    <cellStyle name="Normal 8 56 3 2 2 3 2" xfId="53388"/>
    <cellStyle name="Normal 8 56 3 2 2 3 3" xfId="53389"/>
    <cellStyle name="Normal 8 56 3 2 2 3 4" xfId="53390"/>
    <cellStyle name="Normal 8 56 3 2 2 4" xfId="53391"/>
    <cellStyle name="Normal 8 56 3 2 2 5" xfId="53392"/>
    <cellStyle name="Normal 8 56 3 2 2 6" xfId="53393"/>
    <cellStyle name="Normal 8 56 3 2 3" xfId="53394"/>
    <cellStyle name="Normal 8 56 3 2 3 2" xfId="53395"/>
    <cellStyle name="Normal 8 56 3 2 3 2 2" xfId="53396"/>
    <cellStyle name="Normal 8 56 3 2 3 2 3" xfId="53397"/>
    <cellStyle name="Normal 8 56 3 2 3 2 4" xfId="53398"/>
    <cellStyle name="Normal 8 56 3 2 3 3" xfId="53399"/>
    <cellStyle name="Normal 8 56 3 2 3 4" xfId="53400"/>
    <cellStyle name="Normal 8 56 3 2 3 5" xfId="53401"/>
    <cellStyle name="Normal 8 56 3 2 3 6" xfId="53402"/>
    <cellStyle name="Normal 8 56 3 2 4" xfId="53403"/>
    <cellStyle name="Normal 8 56 3 2 4 2" xfId="53404"/>
    <cellStyle name="Normal 8 56 3 2 4 3" xfId="53405"/>
    <cellStyle name="Normal 8 56 3 2 4 4" xfId="53406"/>
    <cellStyle name="Normal 8 56 3 2 5" xfId="53407"/>
    <cellStyle name="Normal 8 56 3 2 6" xfId="53408"/>
    <cellStyle name="Normal 8 56 3 2 7" xfId="53409"/>
    <cellStyle name="Normal 8 56 3 2 8" xfId="53410"/>
    <cellStyle name="Normal 8 56 3 3" xfId="53411"/>
    <cellStyle name="Normal 8 56 3 3 2" xfId="53412"/>
    <cellStyle name="Normal 8 56 3 3 2 2" xfId="53413"/>
    <cellStyle name="Normal 8 56 3 3 2 2 2" xfId="53414"/>
    <cellStyle name="Normal 8 56 3 3 2 2 3" xfId="53415"/>
    <cellStyle name="Normal 8 56 3 3 2 2 4" xfId="53416"/>
    <cellStyle name="Normal 8 56 3 3 2 3" xfId="53417"/>
    <cellStyle name="Normal 8 56 3 3 2 4" xfId="53418"/>
    <cellStyle name="Normal 8 56 3 3 2 5" xfId="53419"/>
    <cellStyle name="Normal 8 56 3 3 3" xfId="53420"/>
    <cellStyle name="Normal 8 56 3 3 3 2" xfId="53421"/>
    <cellStyle name="Normal 8 56 3 3 3 3" xfId="53422"/>
    <cellStyle name="Normal 8 56 3 3 3 4" xfId="53423"/>
    <cellStyle name="Normal 8 56 3 3 4" xfId="53424"/>
    <cellStyle name="Normal 8 56 3 3 5" xfId="53425"/>
    <cellStyle name="Normal 8 56 3 3 6" xfId="53426"/>
    <cellStyle name="Normal 8 56 3 4" xfId="53427"/>
    <cellStyle name="Normal 8 56 3 4 2" xfId="53428"/>
    <cellStyle name="Normal 8 56 3 4 2 2" xfId="53429"/>
    <cellStyle name="Normal 8 56 3 4 2 3" xfId="53430"/>
    <cellStyle name="Normal 8 56 3 4 2 4" xfId="53431"/>
    <cellStyle name="Normal 8 56 3 4 3" xfId="53432"/>
    <cellStyle name="Normal 8 56 3 4 4" xfId="53433"/>
    <cellStyle name="Normal 8 56 3 4 5" xfId="53434"/>
    <cellStyle name="Normal 8 56 3 4 6" xfId="53435"/>
    <cellStyle name="Normal 8 56 3 5" xfId="53436"/>
    <cellStyle name="Normal 8 56 3 5 2" xfId="53437"/>
    <cellStyle name="Normal 8 56 3 5 3" xfId="53438"/>
    <cellStyle name="Normal 8 56 3 5 4" xfId="53439"/>
    <cellStyle name="Normal 8 56 3 6" xfId="53440"/>
    <cellStyle name="Normal 8 56 3 7" xfId="53441"/>
    <cellStyle name="Normal 8 56 3 8" xfId="53442"/>
    <cellStyle name="Normal 8 56 3 9" xfId="53443"/>
    <cellStyle name="Normal 8 56 4" xfId="53444"/>
    <cellStyle name="Normal 8 56 4 2" xfId="53445"/>
    <cellStyle name="Normal 8 56 4 2 2" xfId="53446"/>
    <cellStyle name="Normal 8 56 4 2 2 2" xfId="53447"/>
    <cellStyle name="Normal 8 56 4 2 2 2 2" xfId="53448"/>
    <cellStyle name="Normal 8 56 4 2 2 2 2 2" xfId="53449"/>
    <cellStyle name="Normal 8 56 4 2 2 2 2 3" xfId="53450"/>
    <cellStyle name="Normal 8 56 4 2 2 2 2 4" xfId="53451"/>
    <cellStyle name="Normal 8 56 4 2 2 2 3" xfId="53452"/>
    <cellStyle name="Normal 8 56 4 2 2 2 4" xfId="53453"/>
    <cellStyle name="Normal 8 56 4 2 2 2 5" xfId="53454"/>
    <cellStyle name="Normal 8 56 4 2 2 3" xfId="53455"/>
    <cellStyle name="Normal 8 56 4 2 2 3 2" xfId="53456"/>
    <cellStyle name="Normal 8 56 4 2 2 3 3" xfId="53457"/>
    <cellStyle name="Normal 8 56 4 2 2 3 4" xfId="53458"/>
    <cellStyle name="Normal 8 56 4 2 2 4" xfId="53459"/>
    <cellStyle name="Normal 8 56 4 2 2 5" xfId="53460"/>
    <cellStyle name="Normal 8 56 4 2 2 6" xfId="53461"/>
    <cellStyle name="Normal 8 56 4 2 3" xfId="53462"/>
    <cellStyle name="Normal 8 56 4 2 3 2" xfId="53463"/>
    <cellStyle name="Normal 8 56 4 2 3 2 2" xfId="53464"/>
    <cellStyle name="Normal 8 56 4 2 3 2 3" xfId="53465"/>
    <cellStyle name="Normal 8 56 4 2 3 2 4" xfId="53466"/>
    <cellStyle name="Normal 8 56 4 2 3 3" xfId="53467"/>
    <cellStyle name="Normal 8 56 4 2 3 4" xfId="53468"/>
    <cellStyle name="Normal 8 56 4 2 3 5" xfId="53469"/>
    <cellStyle name="Normal 8 56 4 2 3 6" xfId="53470"/>
    <cellStyle name="Normal 8 56 4 2 4" xfId="53471"/>
    <cellStyle name="Normal 8 56 4 2 4 2" xfId="53472"/>
    <cellStyle name="Normal 8 56 4 2 4 3" xfId="53473"/>
    <cellStyle name="Normal 8 56 4 2 4 4" xfId="53474"/>
    <cellStyle name="Normal 8 56 4 2 5" xfId="53475"/>
    <cellStyle name="Normal 8 56 4 2 6" xfId="53476"/>
    <cellStyle name="Normal 8 56 4 2 7" xfId="53477"/>
    <cellStyle name="Normal 8 56 4 2 8" xfId="53478"/>
    <cellStyle name="Normal 8 56 4 3" xfId="53479"/>
    <cellStyle name="Normal 8 56 4 3 2" xfId="53480"/>
    <cellStyle name="Normal 8 56 4 3 2 2" xfId="53481"/>
    <cellStyle name="Normal 8 56 4 3 2 2 2" xfId="53482"/>
    <cellStyle name="Normal 8 56 4 3 2 2 3" xfId="53483"/>
    <cellStyle name="Normal 8 56 4 3 2 2 4" xfId="53484"/>
    <cellStyle name="Normal 8 56 4 3 2 3" xfId="53485"/>
    <cellStyle name="Normal 8 56 4 3 2 4" xfId="53486"/>
    <cellStyle name="Normal 8 56 4 3 2 5" xfId="53487"/>
    <cellStyle name="Normal 8 56 4 3 3" xfId="53488"/>
    <cellStyle name="Normal 8 56 4 3 3 2" xfId="53489"/>
    <cellStyle name="Normal 8 56 4 3 3 3" xfId="53490"/>
    <cellStyle name="Normal 8 56 4 3 3 4" xfId="53491"/>
    <cellStyle name="Normal 8 56 4 3 4" xfId="53492"/>
    <cellStyle name="Normal 8 56 4 3 5" xfId="53493"/>
    <cellStyle name="Normal 8 56 4 3 6" xfId="53494"/>
    <cellStyle name="Normal 8 56 4 4" xfId="53495"/>
    <cellStyle name="Normal 8 56 4 4 2" xfId="53496"/>
    <cellStyle name="Normal 8 56 4 4 2 2" xfId="53497"/>
    <cellStyle name="Normal 8 56 4 4 2 3" xfId="53498"/>
    <cellStyle name="Normal 8 56 4 4 2 4" xfId="53499"/>
    <cellStyle name="Normal 8 56 4 4 3" xfId="53500"/>
    <cellStyle name="Normal 8 56 4 4 4" xfId="53501"/>
    <cellStyle name="Normal 8 56 4 4 5" xfId="53502"/>
    <cellStyle name="Normal 8 56 4 4 6" xfId="53503"/>
    <cellStyle name="Normal 8 56 4 5" xfId="53504"/>
    <cellStyle name="Normal 8 56 4 5 2" xfId="53505"/>
    <cellStyle name="Normal 8 56 4 5 3" xfId="53506"/>
    <cellStyle name="Normal 8 56 4 5 4" xfId="53507"/>
    <cellStyle name="Normal 8 56 4 6" xfId="53508"/>
    <cellStyle name="Normal 8 56 4 7" xfId="53509"/>
    <cellStyle name="Normal 8 56 4 8" xfId="53510"/>
    <cellStyle name="Normal 8 56 4 9" xfId="53511"/>
    <cellStyle name="Normal 8 56 5" xfId="53512"/>
    <cellStyle name="Normal 8 56 5 2" xfId="53513"/>
    <cellStyle name="Normal 8 56 5 2 2" xfId="53514"/>
    <cellStyle name="Normal 8 56 5 2 2 2" xfId="53515"/>
    <cellStyle name="Normal 8 56 5 2 2 2 2" xfId="53516"/>
    <cellStyle name="Normal 8 56 5 2 2 2 3" xfId="53517"/>
    <cellStyle name="Normal 8 56 5 2 2 2 4" xfId="53518"/>
    <cellStyle name="Normal 8 56 5 2 2 3" xfId="53519"/>
    <cellStyle name="Normal 8 56 5 2 2 4" xfId="53520"/>
    <cellStyle name="Normal 8 56 5 2 2 5" xfId="53521"/>
    <cellStyle name="Normal 8 56 5 2 3" xfId="53522"/>
    <cellStyle name="Normal 8 56 5 2 3 2" xfId="53523"/>
    <cellStyle name="Normal 8 56 5 2 3 3" xfId="53524"/>
    <cellStyle name="Normal 8 56 5 2 3 4" xfId="53525"/>
    <cellStyle name="Normal 8 56 5 2 4" xfId="53526"/>
    <cellStyle name="Normal 8 56 5 2 5" xfId="53527"/>
    <cellStyle name="Normal 8 56 5 2 6" xfId="53528"/>
    <cellStyle name="Normal 8 56 5 3" xfId="53529"/>
    <cellStyle name="Normal 8 56 5 3 2" xfId="53530"/>
    <cellStyle name="Normal 8 56 5 3 2 2" xfId="53531"/>
    <cellStyle name="Normal 8 56 5 3 2 3" xfId="53532"/>
    <cellStyle name="Normal 8 56 5 3 2 4" xfId="53533"/>
    <cellStyle name="Normal 8 56 5 3 3" xfId="53534"/>
    <cellStyle name="Normal 8 56 5 3 4" xfId="53535"/>
    <cellStyle name="Normal 8 56 5 3 5" xfId="53536"/>
    <cellStyle name="Normal 8 56 5 3 6" xfId="53537"/>
    <cellStyle name="Normal 8 56 5 4" xfId="53538"/>
    <cellStyle name="Normal 8 56 5 4 2" xfId="53539"/>
    <cellStyle name="Normal 8 56 5 4 3" xfId="53540"/>
    <cellStyle name="Normal 8 56 5 4 4" xfId="53541"/>
    <cellStyle name="Normal 8 56 5 5" xfId="53542"/>
    <cellStyle name="Normal 8 56 5 6" xfId="53543"/>
    <cellStyle name="Normal 8 56 5 7" xfId="53544"/>
    <cellStyle name="Normal 8 56 5 8" xfId="53545"/>
    <cellStyle name="Normal 8 56 6" xfId="53546"/>
    <cellStyle name="Normal 8 56 6 2" xfId="53547"/>
    <cellStyle name="Normal 8 56 6 2 2" xfId="53548"/>
    <cellStyle name="Normal 8 56 6 2 2 2" xfId="53549"/>
    <cellStyle name="Normal 8 56 6 2 2 3" xfId="53550"/>
    <cellStyle name="Normal 8 56 6 2 2 4" xfId="53551"/>
    <cellStyle name="Normal 8 56 6 2 3" xfId="53552"/>
    <cellStyle name="Normal 8 56 6 2 4" xfId="53553"/>
    <cellStyle name="Normal 8 56 6 2 5" xfId="53554"/>
    <cellStyle name="Normal 8 56 6 3" xfId="53555"/>
    <cellStyle name="Normal 8 56 6 3 2" xfId="53556"/>
    <cellStyle name="Normal 8 56 6 3 3" xfId="53557"/>
    <cellStyle name="Normal 8 56 6 3 4" xfId="53558"/>
    <cellStyle name="Normal 8 56 6 4" xfId="53559"/>
    <cellStyle name="Normal 8 56 6 5" xfId="53560"/>
    <cellStyle name="Normal 8 56 6 6" xfId="53561"/>
    <cellStyle name="Normal 8 56 7" xfId="53562"/>
    <cellStyle name="Normal 8 56 7 2" xfId="53563"/>
    <cellStyle name="Normal 8 56 7 2 2" xfId="53564"/>
    <cellStyle name="Normal 8 56 7 2 3" xfId="53565"/>
    <cellStyle name="Normal 8 56 7 2 4" xfId="53566"/>
    <cellStyle name="Normal 8 56 7 3" xfId="53567"/>
    <cellStyle name="Normal 8 56 7 4" xfId="53568"/>
    <cellStyle name="Normal 8 56 7 5" xfId="53569"/>
    <cellStyle name="Normal 8 56 7 6" xfId="53570"/>
    <cellStyle name="Normal 8 56 8" xfId="53571"/>
    <cellStyle name="Normal 8 56 8 2" xfId="53572"/>
    <cellStyle name="Normal 8 56 8 3" xfId="53573"/>
    <cellStyle name="Normal 8 56 8 4" xfId="53574"/>
    <cellStyle name="Normal 8 56 9" xfId="53575"/>
    <cellStyle name="Normal 8 57" xfId="53576"/>
    <cellStyle name="Normal 8 57 10" xfId="53577"/>
    <cellStyle name="Normal 8 57 11" xfId="53578"/>
    <cellStyle name="Normal 8 57 12" xfId="53579"/>
    <cellStyle name="Normal 8 57 2" xfId="53580"/>
    <cellStyle name="Normal 8 57 2 10" xfId="53581"/>
    <cellStyle name="Normal 8 57 2 2" xfId="53582"/>
    <cellStyle name="Normal 8 57 2 2 2" xfId="53583"/>
    <cellStyle name="Normal 8 57 2 2 2 2" xfId="53584"/>
    <cellStyle name="Normal 8 57 2 2 2 2 2" xfId="53585"/>
    <cellStyle name="Normal 8 57 2 2 2 2 2 2" xfId="53586"/>
    <cellStyle name="Normal 8 57 2 2 2 2 2 2 2" xfId="53587"/>
    <cellStyle name="Normal 8 57 2 2 2 2 2 2 3" xfId="53588"/>
    <cellStyle name="Normal 8 57 2 2 2 2 2 2 4" xfId="53589"/>
    <cellStyle name="Normal 8 57 2 2 2 2 2 3" xfId="53590"/>
    <cellStyle name="Normal 8 57 2 2 2 2 2 4" xfId="53591"/>
    <cellStyle name="Normal 8 57 2 2 2 2 2 5" xfId="53592"/>
    <cellStyle name="Normal 8 57 2 2 2 2 3" xfId="53593"/>
    <cellStyle name="Normal 8 57 2 2 2 2 3 2" xfId="53594"/>
    <cellStyle name="Normal 8 57 2 2 2 2 3 3" xfId="53595"/>
    <cellStyle name="Normal 8 57 2 2 2 2 3 4" xfId="53596"/>
    <cellStyle name="Normal 8 57 2 2 2 2 4" xfId="53597"/>
    <cellStyle name="Normal 8 57 2 2 2 2 5" xfId="53598"/>
    <cellStyle name="Normal 8 57 2 2 2 2 6" xfId="53599"/>
    <cellStyle name="Normal 8 57 2 2 2 3" xfId="53600"/>
    <cellStyle name="Normal 8 57 2 2 2 3 2" xfId="53601"/>
    <cellStyle name="Normal 8 57 2 2 2 3 2 2" xfId="53602"/>
    <cellStyle name="Normal 8 57 2 2 2 3 2 3" xfId="53603"/>
    <cellStyle name="Normal 8 57 2 2 2 3 2 4" xfId="53604"/>
    <cellStyle name="Normal 8 57 2 2 2 3 3" xfId="53605"/>
    <cellStyle name="Normal 8 57 2 2 2 3 4" xfId="53606"/>
    <cellStyle name="Normal 8 57 2 2 2 3 5" xfId="53607"/>
    <cellStyle name="Normal 8 57 2 2 2 3 6" xfId="53608"/>
    <cellStyle name="Normal 8 57 2 2 2 4" xfId="53609"/>
    <cellStyle name="Normal 8 57 2 2 2 4 2" xfId="53610"/>
    <cellStyle name="Normal 8 57 2 2 2 4 3" xfId="53611"/>
    <cellStyle name="Normal 8 57 2 2 2 4 4" xfId="53612"/>
    <cellStyle name="Normal 8 57 2 2 2 5" xfId="53613"/>
    <cellStyle name="Normal 8 57 2 2 2 6" xfId="53614"/>
    <cellStyle name="Normal 8 57 2 2 2 7" xfId="53615"/>
    <cellStyle name="Normal 8 57 2 2 2 8" xfId="53616"/>
    <cellStyle name="Normal 8 57 2 2 3" xfId="53617"/>
    <cellStyle name="Normal 8 57 2 2 3 2" xfId="53618"/>
    <cellStyle name="Normal 8 57 2 2 3 2 2" xfId="53619"/>
    <cellStyle name="Normal 8 57 2 2 3 2 2 2" xfId="53620"/>
    <cellStyle name="Normal 8 57 2 2 3 2 2 3" xfId="53621"/>
    <cellStyle name="Normal 8 57 2 2 3 2 2 4" xfId="53622"/>
    <cellStyle name="Normal 8 57 2 2 3 2 3" xfId="53623"/>
    <cellStyle name="Normal 8 57 2 2 3 2 4" xfId="53624"/>
    <cellStyle name="Normal 8 57 2 2 3 2 5" xfId="53625"/>
    <cellStyle name="Normal 8 57 2 2 3 3" xfId="53626"/>
    <cellStyle name="Normal 8 57 2 2 3 3 2" xfId="53627"/>
    <cellStyle name="Normal 8 57 2 2 3 3 3" xfId="53628"/>
    <cellStyle name="Normal 8 57 2 2 3 3 4" xfId="53629"/>
    <cellStyle name="Normal 8 57 2 2 3 4" xfId="53630"/>
    <cellStyle name="Normal 8 57 2 2 3 5" xfId="53631"/>
    <cellStyle name="Normal 8 57 2 2 3 6" xfId="53632"/>
    <cellStyle name="Normal 8 57 2 2 4" xfId="53633"/>
    <cellStyle name="Normal 8 57 2 2 4 2" xfId="53634"/>
    <cellStyle name="Normal 8 57 2 2 4 2 2" xfId="53635"/>
    <cellStyle name="Normal 8 57 2 2 4 2 3" xfId="53636"/>
    <cellStyle name="Normal 8 57 2 2 4 2 4" xfId="53637"/>
    <cellStyle name="Normal 8 57 2 2 4 3" xfId="53638"/>
    <cellStyle name="Normal 8 57 2 2 4 4" xfId="53639"/>
    <cellStyle name="Normal 8 57 2 2 4 5" xfId="53640"/>
    <cellStyle name="Normal 8 57 2 2 4 6" xfId="53641"/>
    <cellStyle name="Normal 8 57 2 2 5" xfId="53642"/>
    <cellStyle name="Normal 8 57 2 2 5 2" xfId="53643"/>
    <cellStyle name="Normal 8 57 2 2 5 3" xfId="53644"/>
    <cellStyle name="Normal 8 57 2 2 5 4" xfId="53645"/>
    <cellStyle name="Normal 8 57 2 2 6" xfId="53646"/>
    <cellStyle name="Normal 8 57 2 2 7" xfId="53647"/>
    <cellStyle name="Normal 8 57 2 2 8" xfId="53648"/>
    <cellStyle name="Normal 8 57 2 2 9" xfId="53649"/>
    <cellStyle name="Normal 8 57 2 3" xfId="53650"/>
    <cellStyle name="Normal 8 57 2 3 2" xfId="53651"/>
    <cellStyle name="Normal 8 57 2 3 2 2" xfId="53652"/>
    <cellStyle name="Normal 8 57 2 3 2 2 2" xfId="53653"/>
    <cellStyle name="Normal 8 57 2 3 2 2 2 2" xfId="53654"/>
    <cellStyle name="Normal 8 57 2 3 2 2 2 3" xfId="53655"/>
    <cellStyle name="Normal 8 57 2 3 2 2 2 4" xfId="53656"/>
    <cellStyle name="Normal 8 57 2 3 2 2 3" xfId="53657"/>
    <cellStyle name="Normal 8 57 2 3 2 2 4" xfId="53658"/>
    <cellStyle name="Normal 8 57 2 3 2 2 5" xfId="53659"/>
    <cellStyle name="Normal 8 57 2 3 2 3" xfId="53660"/>
    <cellStyle name="Normal 8 57 2 3 2 3 2" xfId="53661"/>
    <cellStyle name="Normal 8 57 2 3 2 3 3" xfId="53662"/>
    <cellStyle name="Normal 8 57 2 3 2 3 4" xfId="53663"/>
    <cellStyle name="Normal 8 57 2 3 2 4" xfId="53664"/>
    <cellStyle name="Normal 8 57 2 3 2 5" xfId="53665"/>
    <cellStyle name="Normal 8 57 2 3 2 6" xfId="53666"/>
    <cellStyle name="Normal 8 57 2 3 3" xfId="53667"/>
    <cellStyle name="Normal 8 57 2 3 3 2" xfId="53668"/>
    <cellStyle name="Normal 8 57 2 3 3 2 2" xfId="53669"/>
    <cellStyle name="Normal 8 57 2 3 3 2 3" xfId="53670"/>
    <cellStyle name="Normal 8 57 2 3 3 2 4" xfId="53671"/>
    <cellStyle name="Normal 8 57 2 3 3 3" xfId="53672"/>
    <cellStyle name="Normal 8 57 2 3 3 4" xfId="53673"/>
    <cellStyle name="Normal 8 57 2 3 3 5" xfId="53674"/>
    <cellStyle name="Normal 8 57 2 3 3 6" xfId="53675"/>
    <cellStyle name="Normal 8 57 2 3 4" xfId="53676"/>
    <cellStyle name="Normal 8 57 2 3 4 2" xfId="53677"/>
    <cellStyle name="Normal 8 57 2 3 4 3" xfId="53678"/>
    <cellStyle name="Normal 8 57 2 3 4 4" xfId="53679"/>
    <cellStyle name="Normal 8 57 2 3 5" xfId="53680"/>
    <cellStyle name="Normal 8 57 2 3 6" xfId="53681"/>
    <cellStyle name="Normal 8 57 2 3 7" xfId="53682"/>
    <cellStyle name="Normal 8 57 2 3 8" xfId="53683"/>
    <cellStyle name="Normal 8 57 2 4" xfId="53684"/>
    <cellStyle name="Normal 8 57 2 4 2" xfId="53685"/>
    <cellStyle name="Normal 8 57 2 4 2 2" xfId="53686"/>
    <cellStyle name="Normal 8 57 2 4 2 2 2" xfId="53687"/>
    <cellStyle name="Normal 8 57 2 4 2 2 3" xfId="53688"/>
    <cellStyle name="Normal 8 57 2 4 2 2 4" xfId="53689"/>
    <cellStyle name="Normal 8 57 2 4 2 3" xfId="53690"/>
    <cellStyle name="Normal 8 57 2 4 2 4" xfId="53691"/>
    <cellStyle name="Normal 8 57 2 4 2 5" xfId="53692"/>
    <cellStyle name="Normal 8 57 2 4 3" xfId="53693"/>
    <cellStyle name="Normal 8 57 2 4 3 2" xfId="53694"/>
    <cellStyle name="Normal 8 57 2 4 3 3" xfId="53695"/>
    <cellStyle name="Normal 8 57 2 4 3 4" xfId="53696"/>
    <cellStyle name="Normal 8 57 2 4 4" xfId="53697"/>
    <cellStyle name="Normal 8 57 2 4 5" xfId="53698"/>
    <cellStyle name="Normal 8 57 2 4 6" xfId="53699"/>
    <cellStyle name="Normal 8 57 2 5" xfId="53700"/>
    <cellStyle name="Normal 8 57 2 5 2" xfId="53701"/>
    <cellStyle name="Normal 8 57 2 5 2 2" xfId="53702"/>
    <cellStyle name="Normal 8 57 2 5 2 3" xfId="53703"/>
    <cellStyle name="Normal 8 57 2 5 2 4" xfId="53704"/>
    <cellStyle name="Normal 8 57 2 5 3" xfId="53705"/>
    <cellStyle name="Normal 8 57 2 5 4" xfId="53706"/>
    <cellStyle name="Normal 8 57 2 5 5" xfId="53707"/>
    <cellStyle name="Normal 8 57 2 5 6" xfId="53708"/>
    <cellStyle name="Normal 8 57 2 6" xfId="53709"/>
    <cellStyle name="Normal 8 57 2 6 2" xfId="53710"/>
    <cellStyle name="Normal 8 57 2 6 3" xfId="53711"/>
    <cellStyle name="Normal 8 57 2 6 4" xfId="53712"/>
    <cellStyle name="Normal 8 57 2 7" xfId="53713"/>
    <cellStyle name="Normal 8 57 2 8" xfId="53714"/>
    <cellStyle name="Normal 8 57 2 9" xfId="53715"/>
    <cellStyle name="Normal 8 57 3" xfId="53716"/>
    <cellStyle name="Normal 8 57 3 2" xfId="53717"/>
    <cellStyle name="Normal 8 57 3 2 2" xfId="53718"/>
    <cellStyle name="Normal 8 57 3 2 2 2" xfId="53719"/>
    <cellStyle name="Normal 8 57 3 2 2 2 2" xfId="53720"/>
    <cellStyle name="Normal 8 57 3 2 2 2 2 2" xfId="53721"/>
    <cellStyle name="Normal 8 57 3 2 2 2 2 3" xfId="53722"/>
    <cellStyle name="Normal 8 57 3 2 2 2 2 4" xfId="53723"/>
    <cellStyle name="Normal 8 57 3 2 2 2 3" xfId="53724"/>
    <cellStyle name="Normal 8 57 3 2 2 2 4" xfId="53725"/>
    <cellStyle name="Normal 8 57 3 2 2 2 5" xfId="53726"/>
    <cellStyle name="Normal 8 57 3 2 2 3" xfId="53727"/>
    <cellStyle name="Normal 8 57 3 2 2 3 2" xfId="53728"/>
    <cellStyle name="Normal 8 57 3 2 2 3 3" xfId="53729"/>
    <cellStyle name="Normal 8 57 3 2 2 3 4" xfId="53730"/>
    <cellStyle name="Normal 8 57 3 2 2 4" xfId="53731"/>
    <cellStyle name="Normal 8 57 3 2 2 5" xfId="53732"/>
    <cellStyle name="Normal 8 57 3 2 2 6" xfId="53733"/>
    <cellStyle name="Normal 8 57 3 2 3" xfId="53734"/>
    <cellStyle name="Normal 8 57 3 2 3 2" xfId="53735"/>
    <cellStyle name="Normal 8 57 3 2 3 2 2" xfId="53736"/>
    <cellStyle name="Normal 8 57 3 2 3 2 3" xfId="53737"/>
    <cellStyle name="Normal 8 57 3 2 3 2 4" xfId="53738"/>
    <cellStyle name="Normal 8 57 3 2 3 3" xfId="53739"/>
    <cellStyle name="Normal 8 57 3 2 3 4" xfId="53740"/>
    <cellStyle name="Normal 8 57 3 2 3 5" xfId="53741"/>
    <cellStyle name="Normal 8 57 3 2 3 6" xfId="53742"/>
    <cellStyle name="Normal 8 57 3 2 4" xfId="53743"/>
    <cellStyle name="Normal 8 57 3 2 4 2" xfId="53744"/>
    <cellStyle name="Normal 8 57 3 2 4 3" xfId="53745"/>
    <cellStyle name="Normal 8 57 3 2 4 4" xfId="53746"/>
    <cellStyle name="Normal 8 57 3 2 5" xfId="53747"/>
    <cellStyle name="Normal 8 57 3 2 6" xfId="53748"/>
    <cellStyle name="Normal 8 57 3 2 7" xfId="53749"/>
    <cellStyle name="Normal 8 57 3 2 8" xfId="53750"/>
    <cellStyle name="Normal 8 57 3 3" xfId="53751"/>
    <cellStyle name="Normal 8 57 3 3 2" xfId="53752"/>
    <cellStyle name="Normal 8 57 3 3 2 2" xfId="53753"/>
    <cellStyle name="Normal 8 57 3 3 2 2 2" xfId="53754"/>
    <cellStyle name="Normal 8 57 3 3 2 2 3" xfId="53755"/>
    <cellStyle name="Normal 8 57 3 3 2 2 4" xfId="53756"/>
    <cellStyle name="Normal 8 57 3 3 2 3" xfId="53757"/>
    <cellStyle name="Normal 8 57 3 3 2 4" xfId="53758"/>
    <cellStyle name="Normal 8 57 3 3 2 5" xfId="53759"/>
    <cellStyle name="Normal 8 57 3 3 3" xfId="53760"/>
    <cellStyle name="Normal 8 57 3 3 3 2" xfId="53761"/>
    <cellStyle name="Normal 8 57 3 3 3 3" xfId="53762"/>
    <cellStyle name="Normal 8 57 3 3 3 4" xfId="53763"/>
    <cellStyle name="Normal 8 57 3 3 4" xfId="53764"/>
    <cellStyle name="Normal 8 57 3 3 5" xfId="53765"/>
    <cellStyle name="Normal 8 57 3 3 6" xfId="53766"/>
    <cellStyle name="Normal 8 57 3 4" xfId="53767"/>
    <cellStyle name="Normal 8 57 3 4 2" xfId="53768"/>
    <cellStyle name="Normal 8 57 3 4 2 2" xfId="53769"/>
    <cellStyle name="Normal 8 57 3 4 2 3" xfId="53770"/>
    <cellStyle name="Normal 8 57 3 4 2 4" xfId="53771"/>
    <cellStyle name="Normal 8 57 3 4 3" xfId="53772"/>
    <cellStyle name="Normal 8 57 3 4 4" xfId="53773"/>
    <cellStyle name="Normal 8 57 3 4 5" xfId="53774"/>
    <cellStyle name="Normal 8 57 3 4 6" xfId="53775"/>
    <cellStyle name="Normal 8 57 3 5" xfId="53776"/>
    <cellStyle name="Normal 8 57 3 5 2" xfId="53777"/>
    <cellStyle name="Normal 8 57 3 5 3" xfId="53778"/>
    <cellStyle name="Normal 8 57 3 5 4" xfId="53779"/>
    <cellStyle name="Normal 8 57 3 6" xfId="53780"/>
    <cellStyle name="Normal 8 57 3 7" xfId="53781"/>
    <cellStyle name="Normal 8 57 3 8" xfId="53782"/>
    <cellStyle name="Normal 8 57 3 9" xfId="53783"/>
    <cellStyle name="Normal 8 57 4" xfId="53784"/>
    <cellStyle name="Normal 8 57 4 2" xfId="53785"/>
    <cellStyle name="Normal 8 57 4 2 2" xfId="53786"/>
    <cellStyle name="Normal 8 57 4 2 2 2" xfId="53787"/>
    <cellStyle name="Normal 8 57 4 2 2 2 2" xfId="53788"/>
    <cellStyle name="Normal 8 57 4 2 2 2 2 2" xfId="53789"/>
    <cellStyle name="Normal 8 57 4 2 2 2 2 3" xfId="53790"/>
    <cellStyle name="Normal 8 57 4 2 2 2 2 4" xfId="53791"/>
    <cellStyle name="Normal 8 57 4 2 2 2 3" xfId="53792"/>
    <cellStyle name="Normal 8 57 4 2 2 2 4" xfId="53793"/>
    <cellStyle name="Normal 8 57 4 2 2 2 5" xfId="53794"/>
    <cellStyle name="Normal 8 57 4 2 2 3" xfId="53795"/>
    <cellStyle name="Normal 8 57 4 2 2 3 2" xfId="53796"/>
    <cellStyle name="Normal 8 57 4 2 2 3 3" xfId="53797"/>
    <cellStyle name="Normal 8 57 4 2 2 3 4" xfId="53798"/>
    <cellStyle name="Normal 8 57 4 2 2 4" xfId="53799"/>
    <cellStyle name="Normal 8 57 4 2 2 5" xfId="53800"/>
    <cellStyle name="Normal 8 57 4 2 2 6" xfId="53801"/>
    <cellStyle name="Normal 8 57 4 2 3" xfId="53802"/>
    <cellStyle name="Normal 8 57 4 2 3 2" xfId="53803"/>
    <cellStyle name="Normal 8 57 4 2 3 2 2" xfId="53804"/>
    <cellStyle name="Normal 8 57 4 2 3 2 3" xfId="53805"/>
    <cellStyle name="Normal 8 57 4 2 3 2 4" xfId="53806"/>
    <cellStyle name="Normal 8 57 4 2 3 3" xfId="53807"/>
    <cellStyle name="Normal 8 57 4 2 3 4" xfId="53808"/>
    <cellStyle name="Normal 8 57 4 2 3 5" xfId="53809"/>
    <cellStyle name="Normal 8 57 4 2 3 6" xfId="53810"/>
    <cellStyle name="Normal 8 57 4 2 4" xfId="53811"/>
    <cellStyle name="Normal 8 57 4 2 4 2" xfId="53812"/>
    <cellStyle name="Normal 8 57 4 2 4 3" xfId="53813"/>
    <cellStyle name="Normal 8 57 4 2 4 4" xfId="53814"/>
    <cellStyle name="Normal 8 57 4 2 5" xfId="53815"/>
    <cellStyle name="Normal 8 57 4 2 6" xfId="53816"/>
    <cellStyle name="Normal 8 57 4 2 7" xfId="53817"/>
    <cellStyle name="Normal 8 57 4 2 8" xfId="53818"/>
    <cellStyle name="Normal 8 57 4 3" xfId="53819"/>
    <cellStyle name="Normal 8 57 4 3 2" xfId="53820"/>
    <cellStyle name="Normal 8 57 4 3 2 2" xfId="53821"/>
    <cellStyle name="Normal 8 57 4 3 2 2 2" xfId="53822"/>
    <cellStyle name="Normal 8 57 4 3 2 2 3" xfId="53823"/>
    <cellStyle name="Normal 8 57 4 3 2 2 4" xfId="53824"/>
    <cellStyle name="Normal 8 57 4 3 2 3" xfId="53825"/>
    <cellStyle name="Normal 8 57 4 3 2 4" xfId="53826"/>
    <cellStyle name="Normal 8 57 4 3 2 5" xfId="53827"/>
    <cellStyle name="Normal 8 57 4 3 3" xfId="53828"/>
    <cellStyle name="Normal 8 57 4 3 3 2" xfId="53829"/>
    <cellStyle name="Normal 8 57 4 3 3 3" xfId="53830"/>
    <cellStyle name="Normal 8 57 4 3 3 4" xfId="53831"/>
    <cellStyle name="Normal 8 57 4 3 4" xfId="53832"/>
    <cellStyle name="Normal 8 57 4 3 5" xfId="53833"/>
    <cellStyle name="Normal 8 57 4 3 6" xfId="53834"/>
    <cellStyle name="Normal 8 57 4 4" xfId="53835"/>
    <cellStyle name="Normal 8 57 4 4 2" xfId="53836"/>
    <cellStyle name="Normal 8 57 4 4 2 2" xfId="53837"/>
    <cellStyle name="Normal 8 57 4 4 2 3" xfId="53838"/>
    <cellStyle name="Normal 8 57 4 4 2 4" xfId="53839"/>
    <cellStyle name="Normal 8 57 4 4 3" xfId="53840"/>
    <cellStyle name="Normal 8 57 4 4 4" xfId="53841"/>
    <cellStyle name="Normal 8 57 4 4 5" xfId="53842"/>
    <cellStyle name="Normal 8 57 4 4 6" xfId="53843"/>
    <cellStyle name="Normal 8 57 4 5" xfId="53844"/>
    <cellStyle name="Normal 8 57 4 5 2" xfId="53845"/>
    <cellStyle name="Normal 8 57 4 5 3" xfId="53846"/>
    <cellStyle name="Normal 8 57 4 5 4" xfId="53847"/>
    <cellStyle name="Normal 8 57 4 6" xfId="53848"/>
    <cellStyle name="Normal 8 57 4 7" xfId="53849"/>
    <cellStyle name="Normal 8 57 4 8" xfId="53850"/>
    <cellStyle name="Normal 8 57 4 9" xfId="53851"/>
    <cellStyle name="Normal 8 57 5" xfId="53852"/>
    <cellStyle name="Normal 8 57 5 2" xfId="53853"/>
    <cellStyle name="Normal 8 57 5 2 2" xfId="53854"/>
    <cellStyle name="Normal 8 57 5 2 2 2" xfId="53855"/>
    <cellStyle name="Normal 8 57 5 2 2 2 2" xfId="53856"/>
    <cellStyle name="Normal 8 57 5 2 2 2 3" xfId="53857"/>
    <cellStyle name="Normal 8 57 5 2 2 2 4" xfId="53858"/>
    <cellStyle name="Normal 8 57 5 2 2 3" xfId="53859"/>
    <cellStyle name="Normal 8 57 5 2 2 4" xfId="53860"/>
    <cellStyle name="Normal 8 57 5 2 2 5" xfId="53861"/>
    <cellStyle name="Normal 8 57 5 2 3" xfId="53862"/>
    <cellStyle name="Normal 8 57 5 2 3 2" xfId="53863"/>
    <cellStyle name="Normal 8 57 5 2 3 3" xfId="53864"/>
    <cellStyle name="Normal 8 57 5 2 3 4" xfId="53865"/>
    <cellStyle name="Normal 8 57 5 2 4" xfId="53866"/>
    <cellStyle name="Normal 8 57 5 2 5" xfId="53867"/>
    <cellStyle name="Normal 8 57 5 2 6" xfId="53868"/>
    <cellStyle name="Normal 8 57 5 3" xfId="53869"/>
    <cellStyle name="Normal 8 57 5 3 2" xfId="53870"/>
    <cellStyle name="Normal 8 57 5 3 2 2" xfId="53871"/>
    <cellStyle name="Normal 8 57 5 3 2 3" xfId="53872"/>
    <cellStyle name="Normal 8 57 5 3 2 4" xfId="53873"/>
    <cellStyle name="Normal 8 57 5 3 3" xfId="53874"/>
    <cellStyle name="Normal 8 57 5 3 4" xfId="53875"/>
    <cellStyle name="Normal 8 57 5 3 5" xfId="53876"/>
    <cellStyle name="Normal 8 57 5 3 6" xfId="53877"/>
    <cellStyle name="Normal 8 57 5 4" xfId="53878"/>
    <cellStyle name="Normal 8 57 5 4 2" xfId="53879"/>
    <cellStyle name="Normal 8 57 5 4 3" xfId="53880"/>
    <cellStyle name="Normal 8 57 5 4 4" xfId="53881"/>
    <cellStyle name="Normal 8 57 5 5" xfId="53882"/>
    <cellStyle name="Normal 8 57 5 6" xfId="53883"/>
    <cellStyle name="Normal 8 57 5 7" xfId="53884"/>
    <cellStyle name="Normal 8 57 5 8" xfId="53885"/>
    <cellStyle name="Normal 8 57 6" xfId="53886"/>
    <cellStyle name="Normal 8 57 6 2" xfId="53887"/>
    <cellStyle name="Normal 8 57 6 2 2" xfId="53888"/>
    <cellStyle name="Normal 8 57 6 2 2 2" xfId="53889"/>
    <cellStyle name="Normal 8 57 6 2 2 3" xfId="53890"/>
    <cellStyle name="Normal 8 57 6 2 2 4" xfId="53891"/>
    <cellStyle name="Normal 8 57 6 2 3" xfId="53892"/>
    <cellStyle name="Normal 8 57 6 2 4" xfId="53893"/>
    <cellStyle name="Normal 8 57 6 2 5" xfId="53894"/>
    <cellStyle name="Normal 8 57 6 3" xfId="53895"/>
    <cellStyle name="Normal 8 57 6 3 2" xfId="53896"/>
    <cellStyle name="Normal 8 57 6 3 3" xfId="53897"/>
    <cellStyle name="Normal 8 57 6 3 4" xfId="53898"/>
    <cellStyle name="Normal 8 57 6 4" xfId="53899"/>
    <cellStyle name="Normal 8 57 6 5" xfId="53900"/>
    <cellStyle name="Normal 8 57 6 6" xfId="53901"/>
    <cellStyle name="Normal 8 57 7" xfId="53902"/>
    <cellStyle name="Normal 8 57 7 2" xfId="53903"/>
    <cellStyle name="Normal 8 57 7 2 2" xfId="53904"/>
    <cellStyle name="Normal 8 57 7 2 3" xfId="53905"/>
    <cellStyle name="Normal 8 57 7 2 4" xfId="53906"/>
    <cellStyle name="Normal 8 57 7 3" xfId="53907"/>
    <cellStyle name="Normal 8 57 7 4" xfId="53908"/>
    <cellStyle name="Normal 8 57 7 5" xfId="53909"/>
    <cellStyle name="Normal 8 57 7 6" xfId="53910"/>
    <cellStyle name="Normal 8 57 8" xfId="53911"/>
    <cellStyle name="Normal 8 57 8 2" xfId="53912"/>
    <cellStyle name="Normal 8 57 8 3" xfId="53913"/>
    <cellStyle name="Normal 8 57 8 4" xfId="53914"/>
    <cellStyle name="Normal 8 57 9" xfId="53915"/>
    <cellStyle name="Normal 8 58" xfId="53916"/>
    <cellStyle name="Normal 8 58 10" xfId="53917"/>
    <cellStyle name="Normal 8 58 2" xfId="53918"/>
    <cellStyle name="Normal 8 58 2 2" xfId="53919"/>
    <cellStyle name="Normal 8 58 2 2 2" xfId="53920"/>
    <cellStyle name="Normal 8 58 2 2 2 2" xfId="53921"/>
    <cellStyle name="Normal 8 58 2 2 2 2 2" xfId="53922"/>
    <cellStyle name="Normal 8 58 2 2 2 2 2 2" xfId="53923"/>
    <cellStyle name="Normal 8 58 2 2 2 2 2 3" xfId="53924"/>
    <cellStyle name="Normal 8 58 2 2 2 2 2 4" xfId="53925"/>
    <cellStyle name="Normal 8 58 2 2 2 2 3" xfId="53926"/>
    <cellStyle name="Normal 8 58 2 2 2 2 4" xfId="53927"/>
    <cellStyle name="Normal 8 58 2 2 2 2 5" xfId="53928"/>
    <cellStyle name="Normal 8 58 2 2 2 3" xfId="53929"/>
    <cellStyle name="Normal 8 58 2 2 2 3 2" xfId="53930"/>
    <cellStyle name="Normal 8 58 2 2 2 3 3" xfId="53931"/>
    <cellStyle name="Normal 8 58 2 2 2 3 4" xfId="53932"/>
    <cellStyle name="Normal 8 58 2 2 2 4" xfId="53933"/>
    <cellStyle name="Normal 8 58 2 2 2 5" xfId="53934"/>
    <cellStyle name="Normal 8 58 2 2 2 6" xfId="53935"/>
    <cellStyle name="Normal 8 58 2 2 3" xfId="53936"/>
    <cellStyle name="Normal 8 58 2 2 3 2" xfId="53937"/>
    <cellStyle name="Normal 8 58 2 2 3 2 2" xfId="53938"/>
    <cellStyle name="Normal 8 58 2 2 3 2 3" xfId="53939"/>
    <cellStyle name="Normal 8 58 2 2 3 2 4" xfId="53940"/>
    <cellStyle name="Normal 8 58 2 2 3 3" xfId="53941"/>
    <cellStyle name="Normal 8 58 2 2 3 4" xfId="53942"/>
    <cellStyle name="Normal 8 58 2 2 3 5" xfId="53943"/>
    <cellStyle name="Normal 8 58 2 2 3 6" xfId="53944"/>
    <cellStyle name="Normal 8 58 2 2 4" xfId="53945"/>
    <cellStyle name="Normal 8 58 2 2 4 2" xfId="53946"/>
    <cellStyle name="Normal 8 58 2 2 4 3" xfId="53947"/>
    <cellStyle name="Normal 8 58 2 2 4 4" xfId="53948"/>
    <cellStyle name="Normal 8 58 2 2 5" xfId="53949"/>
    <cellStyle name="Normal 8 58 2 2 6" xfId="53950"/>
    <cellStyle name="Normal 8 58 2 2 7" xfId="53951"/>
    <cellStyle name="Normal 8 58 2 2 8" xfId="53952"/>
    <cellStyle name="Normal 8 58 2 3" xfId="53953"/>
    <cellStyle name="Normal 8 58 2 3 2" xfId="53954"/>
    <cellStyle name="Normal 8 58 2 3 2 2" xfId="53955"/>
    <cellStyle name="Normal 8 58 2 3 2 2 2" xfId="53956"/>
    <cellStyle name="Normal 8 58 2 3 2 2 3" xfId="53957"/>
    <cellStyle name="Normal 8 58 2 3 2 2 4" xfId="53958"/>
    <cellStyle name="Normal 8 58 2 3 2 3" xfId="53959"/>
    <cellStyle name="Normal 8 58 2 3 2 4" xfId="53960"/>
    <cellStyle name="Normal 8 58 2 3 2 5" xfId="53961"/>
    <cellStyle name="Normal 8 58 2 3 3" xfId="53962"/>
    <cellStyle name="Normal 8 58 2 3 3 2" xfId="53963"/>
    <cellStyle name="Normal 8 58 2 3 3 3" xfId="53964"/>
    <cellStyle name="Normal 8 58 2 3 3 4" xfId="53965"/>
    <cellStyle name="Normal 8 58 2 3 4" xfId="53966"/>
    <cellStyle name="Normal 8 58 2 3 5" xfId="53967"/>
    <cellStyle name="Normal 8 58 2 3 6" xfId="53968"/>
    <cellStyle name="Normal 8 58 2 4" xfId="53969"/>
    <cellStyle name="Normal 8 58 2 4 2" xfId="53970"/>
    <cellStyle name="Normal 8 58 2 4 2 2" xfId="53971"/>
    <cellStyle name="Normal 8 58 2 4 2 3" xfId="53972"/>
    <cellStyle name="Normal 8 58 2 4 2 4" xfId="53973"/>
    <cellStyle name="Normal 8 58 2 4 3" xfId="53974"/>
    <cellStyle name="Normal 8 58 2 4 4" xfId="53975"/>
    <cellStyle name="Normal 8 58 2 4 5" xfId="53976"/>
    <cellStyle name="Normal 8 58 2 4 6" xfId="53977"/>
    <cellStyle name="Normal 8 58 2 5" xfId="53978"/>
    <cellStyle name="Normal 8 58 2 5 2" xfId="53979"/>
    <cellStyle name="Normal 8 58 2 5 3" xfId="53980"/>
    <cellStyle name="Normal 8 58 2 5 4" xfId="53981"/>
    <cellStyle name="Normal 8 58 2 6" xfId="53982"/>
    <cellStyle name="Normal 8 58 2 7" xfId="53983"/>
    <cellStyle name="Normal 8 58 2 8" xfId="53984"/>
    <cellStyle name="Normal 8 58 2 9" xfId="53985"/>
    <cellStyle name="Normal 8 58 3" xfId="53986"/>
    <cellStyle name="Normal 8 58 3 2" xfId="53987"/>
    <cellStyle name="Normal 8 58 3 2 2" xfId="53988"/>
    <cellStyle name="Normal 8 58 3 2 2 2" xfId="53989"/>
    <cellStyle name="Normal 8 58 3 2 2 2 2" xfId="53990"/>
    <cellStyle name="Normal 8 58 3 2 2 2 3" xfId="53991"/>
    <cellStyle name="Normal 8 58 3 2 2 2 4" xfId="53992"/>
    <cellStyle name="Normal 8 58 3 2 2 3" xfId="53993"/>
    <cellStyle name="Normal 8 58 3 2 2 4" xfId="53994"/>
    <cellStyle name="Normal 8 58 3 2 2 5" xfId="53995"/>
    <cellStyle name="Normal 8 58 3 2 3" xfId="53996"/>
    <cellStyle name="Normal 8 58 3 2 3 2" xfId="53997"/>
    <cellStyle name="Normal 8 58 3 2 3 3" xfId="53998"/>
    <cellStyle name="Normal 8 58 3 2 3 4" xfId="53999"/>
    <cellStyle name="Normal 8 58 3 2 4" xfId="54000"/>
    <cellStyle name="Normal 8 58 3 2 5" xfId="54001"/>
    <cellStyle name="Normal 8 58 3 2 6" xfId="54002"/>
    <cellStyle name="Normal 8 58 3 3" xfId="54003"/>
    <cellStyle name="Normal 8 58 3 3 2" xfId="54004"/>
    <cellStyle name="Normal 8 58 3 3 2 2" xfId="54005"/>
    <cellStyle name="Normal 8 58 3 3 2 3" xfId="54006"/>
    <cellStyle name="Normal 8 58 3 3 2 4" xfId="54007"/>
    <cellStyle name="Normal 8 58 3 3 3" xfId="54008"/>
    <cellStyle name="Normal 8 58 3 3 4" xfId="54009"/>
    <cellStyle name="Normal 8 58 3 3 5" xfId="54010"/>
    <cellStyle name="Normal 8 58 3 3 6" xfId="54011"/>
    <cellStyle name="Normal 8 58 3 4" xfId="54012"/>
    <cellStyle name="Normal 8 58 3 4 2" xfId="54013"/>
    <cellStyle name="Normal 8 58 3 4 3" xfId="54014"/>
    <cellStyle name="Normal 8 58 3 4 4" xfId="54015"/>
    <cellStyle name="Normal 8 58 3 5" xfId="54016"/>
    <cellStyle name="Normal 8 58 3 6" xfId="54017"/>
    <cellStyle name="Normal 8 58 3 7" xfId="54018"/>
    <cellStyle name="Normal 8 58 3 8" xfId="54019"/>
    <cellStyle name="Normal 8 58 4" xfId="54020"/>
    <cellStyle name="Normal 8 58 4 2" xfId="54021"/>
    <cellStyle name="Normal 8 58 4 2 2" xfId="54022"/>
    <cellStyle name="Normal 8 58 4 2 2 2" xfId="54023"/>
    <cellStyle name="Normal 8 58 4 2 2 3" xfId="54024"/>
    <cellStyle name="Normal 8 58 4 2 2 4" xfId="54025"/>
    <cellStyle name="Normal 8 58 4 2 3" xfId="54026"/>
    <cellStyle name="Normal 8 58 4 2 4" xfId="54027"/>
    <cellStyle name="Normal 8 58 4 2 5" xfId="54028"/>
    <cellStyle name="Normal 8 58 4 3" xfId="54029"/>
    <cellStyle name="Normal 8 58 4 3 2" xfId="54030"/>
    <cellStyle name="Normal 8 58 4 3 3" xfId="54031"/>
    <cellStyle name="Normal 8 58 4 3 4" xfId="54032"/>
    <cellStyle name="Normal 8 58 4 4" xfId="54033"/>
    <cellStyle name="Normal 8 58 4 5" xfId="54034"/>
    <cellStyle name="Normal 8 58 4 6" xfId="54035"/>
    <cellStyle name="Normal 8 58 5" xfId="54036"/>
    <cellStyle name="Normal 8 58 5 2" xfId="54037"/>
    <cellStyle name="Normal 8 58 5 2 2" xfId="54038"/>
    <cellStyle name="Normal 8 58 5 2 3" xfId="54039"/>
    <cellStyle name="Normal 8 58 5 2 4" xfId="54040"/>
    <cellStyle name="Normal 8 58 5 3" xfId="54041"/>
    <cellStyle name="Normal 8 58 5 4" xfId="54042"/>
    <cellStyle name="Normal 8 58 5 5" xfId="54043"/>
    <cellStyle name="Normal 8 58 5 6" xfId="54044"/>
    <cellStyle name="Normal 8 58 6" xfId="54045"/>
    <cellStyle name="Normal 8 58 6 2" xfId="54046"/>
    <cellStyle name="Normal 8 58 6 3" xfId="54047"/>
    <cellStyle name="Normal 8 58 6 4" xfId="54048"/>
    <cellStyle name="Normal 8 58 7" xfId="54049"/>
    <cellStyle name="Normal 8 58 8" xfId="54050"/>
    <cellStyle name="Normal 8 58 9" xfId="54051"/>
    <cellStyle name="Normal 8 59" xfId="54052"/>
    <cellStyle name="Normal 8 59 10" xfId="54053"/>
    <cellStyle name="Normal 8 59 2" xfId="54054"/>
    <cellStyle name="Normal 8 59 2 2" xfId="54055"/>
    <cellStyle name="Normal 8 59 2 2 2" xfId="54056"/>
    <cellStyle name="Normal 8 59 2 2 2 2" xfId="54057"/>
    <cellStyle name="Normal 8 59 2 2 2 2 2" xfId="54058"/>
    <cellStyle name="Normal 8 59 2 2 2 2 2 2" xfId="54059"/>
    <cellStyle name="Normal 8 59 2 2 2 2 2 3" xfId="54060"/>
    <cellStyle name="Normal 8 59 2 2 2 2 2 4" xfId="54061"/>
    <cellStyle name="Normal 8 59 2 2 2 2 3" xfId="54062"/>
    <cellStyle name="Normal 8 59 2 2 2 2 4" xfId="54063"/>
    <cellStyle name="Normal 8 59 2 2 2 2 5" xfId="54064"/>
    <cellStyle name="Normal 8 59 2 2 2 3" xfId="54065"/>
    <cellStyle name="Normal 8 59 2 2 2 3 2" xfId="54066"/>
    <cellStyle name="Normal 8 59 2 2 2 3 3" xfId="54067"/>
    <cellStyle name="Normal 8 59 2 2 2 3 4" xfId="54068"/>
    <cellStyle name="Normal 8 59 2 2 2 4" xfId="54069"/>
    <cellStyle name="Normal 8 59 2 2 2 5" xfId="54070"/>
    <cellStyle name="Normal 8 59 2 2 2 6" xfId="54071"/>
    <cellStyle name="Normal 8 59 2 2 3" xfId="54072"/>
    <cellStyle name="Normal 8 59 2 2 3 2" xfId="54073"/>
    <cellStyle name="Normal 8 59 2 2 3 2 2" xfId="54074"/>
    <cellStyle name="Normal 8 59 2 2 3 2 3" xfId="54075"/>
    <cellStyle name="Normal 8 59 2 2 3 2 4" xfId="54076"/>
    <cellStyle name="Normal 8 59 2 2 3 3" xfId="54077"/>
    <cellStyle name="Normal 8 59 2 2 3 4" xfId="54078"/>
    <cellStyle name="Normal 8 59 2 2 3 5" xfId="54079"/>
    <cellStyle name="Normal 8 59 2 2 3 6" xfId="54080"/>
    <cellStyle name="Normal 8 59 2 2 4" xfId="54081"/>
    <cellStyle name="Normal 8 59 2 2 4 2" xfId="54082"/>
    <cellStyle name="Normal 8 59 2 2 4 3" xfId="54083"/>
    <cellStyle name="Normal 8 59 2 2 4 4" xfId="54084"/>
    <cellStyle name="Normal 8 59 2 2 5" xfId="54085"/>
    <cellStyle name="Normal 8 59 2 2 6" xfId="54086"/>
    <cellStyle name="Normal 8 59 2 2 7" xfId="54087"/>
    <cellStyle name="Normal 8 59 2 2 8" xfId="54088"/>
    <cellStyle name="Normal 8 59 2 3" xfId="54089"/>
    <cellStyle name="Normal 8 59 2 3 2" xfId="54090"/>
    <cellStyle name="Normal 8 59 2 3 2 2" xfId="54091"/>
    <cellStyle name="Normal 8 59 2 3 2 2 2" xfId="54092"/>
    <cellStyle name="Normal 8 59 2 3 2 2 3" xfId="54093"/>
    <cellStyle name="Normal 8 59 2 3 2 2 4" xfId="54094"/>
    <cellStyle name="Normal 8 59 2 3 2 3" xfId="54095"/>
    <cellStyle name="Normal 8 59 2 3 2 4" xfId="54096"/>
    <cellStyle name="Normal 8 59 2 3 2 5" xfId="54097"/>
    <cellStyle name="Normal 8 59 2 3 3" xfId="54098"/>
    <cellStyle name="Normal 8 59 2 3 3 2" xfId="54099"/>
    <cellStyle name="Normal 8 59 2 3 3 3" xfId="54100"/>
    <cellStyle name="Normal 8 59 2 3 3 4" xfId="54101"/>
    <cellStyle name="Normal 8 59 2 3 4" xfId="54102"/>
    <cellStyle name="Normal 8 59 2 3 5" xfId="54103"/>
    <cellStyle name="Normal 8 59 2 3 6" xfId="54104"/>
    <cellStyle name="Normal 8 59 2 4" xfId="54105"/>
    <cellStyle name="Normal 8 59 2 4 2" xfId="54106"/>
    <cellStyle name="Normal 8 59 2 4 2 2" xfId="54107"/>
    <cellStyle name="Normal 8 59 2 4 2 3" xfId="54108"/>
    <cellStyle name="Normal 8 59 2 4 2 4" xfId="54109"/>
    <cellStyle name="Normal 8 59 2 4 3" xfId="54110"/>
    <cellStyle name="Normal 8 59 2 4 4" xfId="54111"/>
    <cellStyle name="Normal 8 59 2 4 5" xfId="54112"/>
    <cellStyle name="Normal 8 59 2 4 6" xfId="54113"/>
    <cellStyle name="Normal 8 59 2 5" xfId="54114"/>
    <cellStyle name="Normal 8 59 2 5 2" xfId="54115"/>
    <cellStyle name="Normal 8 59 2 5 3" xfId="54116"/>
    <cellStyle name="Normal 8 59 2 5 4" xfId="54117"/>
    <cellStyle name="Normal 8 59 2 6" xfId="54118"/>
    <cellStyle name="Normal 8 59 2 7" xfId="54119"/>
    <cellStyle name="Normal 8 59 2 8" xfId="54120"/>
    <cellStyle name="Normal 8 59 2 9" xfId="54121"/>
    <cellStyle name="Normal 8 59 3" xfId="54122"/>
    <cellStyle name="Normal 8 59 3 2" xfId="54123"/>
    <cellStyle name="Normal 8 59 3 2 2" xfId="54124"/>
    <cellStyle name="Normal 8 59 3 2 2 2" xfId="54125"/>
    <cellStyle name="Normal 8 59 3 2 2 2 2" xfId="54126"/>
    <cellStyle name="Normal 8 59 3 2 2 2 3" xfId="54127"/>
    <cellStyle name="Normal 8 59 3 2 2 2 4" xfId="54128"/>
    <cellStyle name="Normal 8 59 3 2 2 3" xfId="54129"/>
    <cellStyle name="Normal 8 59 3 2 2 4" xfId="54130"/>
    <cellStyle name="Normal 8 59 3 2 2 5" xfId="54131"/>
    <cellStyle name="Normal 8 59 3 2 3" xfId="54132"/>
    <cellStyle name="Normal 8 59 3 2 3 2" xfId="54133"/>
    <cellStyle name="Normal 8 59 3 2 3 3" xfId="54134"/>
    <cellStyle name="Normal 8 59 3 2 3 4" xfId="54135"/>
    <cellStyle name="Normal 8 59 3 2 4" xfId="54136"/>
    <cellStyle name="Normal 8 59 3 2 5" xfId="54137"/>
    <cellStyle name="Normal 8 59 3 2 6" xfId="54138"/>
    <cellStyle name="Normal 8 59 3 3" xfId="54139"/>
    <cellStyle name="Normal 8 59 3 3 2" xfId="54140"/>
    <cellStyle name="Normal 8 59 3 3 2 2" xfId="54141"/>
    <cellStyle name="Normal 8 59 3 3 2 3" xfId="54142"/>
    <cellStyle name="Normal 8 59 3 3 2 4" xfId="54143"/>
    <cellStyle name="Normal 8 59 3 3 3" xfId="54144"/>
    <cellStyle name="Normal 8 59 3 3 4" xfId="54145"/>
    <cellStyle name="Normal 8 59 3 3 5" xfId="54146"/>
    <cellStyle name="Normal 8 59 3 3 6" xfId="54147"/>
    <cellStyle name="Normal 8 59 3 4" xfId="54148"/>
    <cellStyle name="Normal 8 59 3 4 2" xfId="54149"/>
    <cellStyle name="Normal 8 59 3 4 3" xfId="54150"/>
    <cellStyle name="Normal 8 59 3 4 4" xfId="54151"/>
    <cellStyle name="Normal 8 59 3 5" xfId="54152"/>
    <cellStyle name="Normal 8 59 3 6" xfId="54153"/>
    <cellStyle name="Normal 8 59 3 7" xfId="54154"/>
    <cellStyle name="Normal 8 59 3 8" xfId="54155"/>
    <cellStyle name="Normal 8 59 4" xfId="54156"/>
    <cellStyle name="Normal 8 59 4 2" xfId="54157"/>
    <cellStyle name="Normal 8 59 4 2 2" xfId="54158"/>
    <cellStyle name="Normal 8 59 4 2 2 2" xfId="54159"/>
    <cellStyle name="Normal 8 59 4 2 2 3" xfId="54160"/>
    <cellStyle name="Normal 8 59 4 2 2 4" xfId="54161"/>
    <cellStyle name="Normal 8 59 4 2 3" xfId="54162"/>
    <cellStyle name="Normal 8 59 4 2 4" xfId="54163"/>
    <cellStyle name="Normal 8 59 4 2 5" xfId="54164"/>
    <cellStyle name="Normal 8 59 4 3" xfId="54165"/>
    <cellStyle name="Normal 8 59 4 3 2" xfId="54166"/>
    <cellStyle name="Normal 8 59 4 3 3" xfId="54167"/>
    <cellStyle name="Normal 8 59 4 3 4" xfId="54168"/>
    <cellStyle name="Normal 8 59 4 4" xfId="54169"/>
    <cellStyle name="Normal 8 59 4 5" xfId="54170"/>
    <cellStyle name="Normal 8 59 4 6" xfId="54171"/>
    <cellStyle name="Normal 8 59 5" xfId="54172"/>
    <cellStyle name="Normal 8 59 5 2" xfId="54173"/>
    <cellStyle name="Normal 8 59 5 2 2" xfId="54174"/>
    <cellStyle name="Normal 8 59 5 2 3" xfId="54175"/>
    <cellStyle name="Normal 8 59 5 2 4" xfId="54176"/>
    <cellStyle name="Normal 8 59 5 3" xfId="54177"/>
    <cellStyle name="Normal 8 59 5 4" xfId="54178"/>
    <cellStyle name="Normal 8 59 5 5" xfId="54179"/>
    <cellStyle name="Normal 8 59 5 6" xfId="54180"/>
    <cellStyle name="Normal 8 59 6" xfId="54181"/>
    <cellStyle name="Normal 8 59 6 2" xfId="54182"/>
    <cellStyle name="Normal 8 59 6 3" xfId="54183"/>
    <cellStyle name="Normal 8 59 6 4" xfId="54184"/>
    <cellStyle name="Normal 8 59 7" xfId="54185"/>
    <cellStyle name="Normal 8 59 8" xfId="54186"/>
    <cellStyle name="Normal 8 59 9" xfId="54187"/>
    <cellStyle name="Normal 8 6" xfId="54188"/>
    <cellStyle name="Normal 8 60" xfId="54189"/>
    <cellStyle name="Normal 8 60 2" xfId="54190"/>
    <cellStyle name="Normal 8 60 2 2" xfId="54191"/>
    <cellStyle name="Normal 8 60 2 2 2" xfId="54192"/>
    <cellStyle name="Normal 8 60 2 2 2 2" xfId="54193"/>
    <cellStyle name="Normal 8 60 2 2 2 2 2" xfId="54194"/>
    <cellStyle name="Normal 8 60 2 2 2 2 3" xfId="54195"/>
    <cellStyle name="Normal 8 60 2 2 2 2 4" xfId="54196"/>
    <cellStyle name="Normal 8 60 2 2 2 3" xfId="54197"/>
    <cellStyle name="Normal 8 60 2 2 2 4" xfId="54198"/>
    <cellStyle name="Normal 8 60 2 2 2 5" xfId="54199"/>
    <cellStyle name="Normal 8 60 2 2 3" xfId="54200"/>
    <cellStyle name="Normal 8 60 2 2 3 2" xfId="54201"/>
    <cellStyle name="Normal 8 60 2 2 3 3" xfId="54202"/>
    <cellStyle name="Normal 8 60 2 2 3 4" xfId="54203"/>
    <cellStyle name="Normal 8 60 2 2 4" xfId="54204"/>
    <cellStyle name="Normal 8 60 2 2 5" xfId="54205"/>
    <cellStyle name="Normal 8 60 2 2 6" xfId="54206"/>
    <cellStyle name="Normal 8 60 2 3" xfId="54207"/>
    <cellStyle name="Normal 8 60 2 3 2" xfId="54208"/>
    <cellStyle name="Normal 8 60 2 3 2 2" xfId="54209"/>
    <cellStyle name="Normal 8 60 2 3 2 3" xfId="54210"/>
    <cellStyle name="Normal 8 60 2 3 2 4" xfId="54211"/>
    <cellStyle name="Normal 8 60 2 3 3" xfId="54212"/>
    <cellStyle name="Normal 8 60 2 3 4" xfId="54213"/>
    <cellStyle name="Normal 8 60 2 3 5" xfId="54214"/>
    <cellStyle name="Normal 8 60 2 3 6" xfId="54215"/>
    <cellStyle name="Normal 8 60 2 4" xfId="54216"/>
    <cellStyle name="Normal 8 60 2 4 2" xfId="54217"/>
    <cellStyle name="Normal 8 60 2 4 3" xfId="54218"/>
    <cellStyle name="Normal 8 60 2 4 4" xfId="54219"/>
    <cellStyle name="Normal 8 60 2 5" xfId="54220"/>
    <cellStyle name="Normal 8 60 2 6" xfId="54221"/>
    <cellStyle name="Normal 8 60 2 7" xfId="54222"/>
    <cellStyle name="Normal 8 60 2 8" xfId="54223"/>
    <cellStyle name="Normal 8 60 3" xfId="54224"/>
    <cellStyle name="Normal 8 60 3 2" xfId="54225"/>
    <cellStyle name="Normal 8 60 3 2 2" xfId="54226"/>
    <cellStyle name="Normal 8 60 3 2 2 2" xfId="54227"/>
    <cellStyle name="Normal 8 60 3 2 2 3" xfId="54228"/>
    <cellStyle name="Normal 8 60 3 2 2 4" xfId="54229"/>
    <cellStyle name="Normal 8 60 3 2 3" xfId="54230"/>
    <cellStyle name="Normal 8 60 3 2 4" xfId="54231"/>
    <cellStyle name="Normal 8 60 3 2 5" xfId="54232"/>
    <cellStyle name="Normal 8 60 3 3" xfId="54233"/>
    <cellStyle name="Normal 8 60 3 3 2" xfId="54234"/>
    <cellStyle name="Normal 8 60 3 3 3" xfId="54235"/>
    <cellStyle name="Normal 8 60 3 3 4" xfId="54236"/>
    <cellStyle name="Normal 8 60 3 4" xfId="54237"/>
    <cellStyle name="Normal 8 60 3 5" xfId="54238"/>
    <cellStyle name="Normal 8 60 3 6" xfId="54239"/>
    <cellStyle name="Normal 8 60 4" xfId="54240"/>
    <cellStyle name="Normal 8 60 4 2" xfId="54241"/>
    <cellStyle name="Normal 8 60 4 2 2" xfId="54242"/>
    <cellStyle name="Normal 8 60 4 2 3" xfId="54243"/>
    <cellStyle name="Normal 8 60 4 2 4" xfId="54244"/>
    <cellStyle name="Normal 8 60 4 3" xfId="54245"/>
    <cellStyle name="Normal 8 60 4 4" xfId="54246"/>
    <cellStyle name="Normal 8 60 4 5" xfId="54247"/>
    <cellStyle name="Normal 8 60 4 6" xfId="54248"/>
    <cellStyle name="Normal 8 60 5" xfId="54249"/>
    <cellStyle name="Normal 8 60 5 2" xfId="54250"/>
    <cellStyle name="Normal 8 60 5 3" xfId="54251"/>
    <cellStyle name="Normal 8 60 5 4" xfId="54252"/>
    <cellStyle name="Normal 8 60 6" xfId="54253"/>
    <cellStyle name="Normal 8 60 7" xfId="54254"/>
    <cellStyle name="Normal 8 60 8" xfId="54255"/>
    <cellStyle name="Normal 8 60 9" xfId="54256"/>
    <cellStyle name="Normal 8 61" xfId="54257"/>
    <cellStyle name="Normal 8 61 2" xfId="54258"/>
    <cellStyle name="Normal 8 61 2 2" xfId="54259"/>
    <cellStyle name="Normal 8 61 2 2 2" xfId="54260"/>
    <cellStyle name="Normal 8 61 2 2 2 2" xfId="54261"/>
    <cellStyle name="Normal 8 61 2 2 2 2 2" xfId="54262"/>
    <cellStyle name="Normal 8 61 2 2 2 2 3" xfId="54263"/>
    <cellStyle name="Normal 8 61 2 2 2 2 4" xfId="54264"/>
    <cellStyle name="Normal 8 61 2 2 2 3" xfId="54265"/>
    <cellStyle name="Normal 8 61 2 2 2 4" xfId="54266"/>
    <cellStyle name="Normal 8 61 2 2 2 5" xfId="54267"/>
    <cellStyle name="Normal 8 61 2 2 3" xfId="54268"/>
    <cellStyle name="Normal 8 61 2 2 3 2" xfId="54269"/>
    <cellStyle name="Normal 8 61 2 2 3 3" xfId="54270"/>
    <cellStyle name="Normal 8 61 2 2 3 4" xfId="54271"/>
    <cellStyle name="Normal 8 61 2 2 4" xfId="54272"/>
    <cellStyle name="Normal 8 61 2 2 5" xfId="54273"/>
    <cellStyle name="Normal 8 61 2 2 6" xfId="54274"/>
    <cellStyle name="Normal 8 61 2 3" xfId="54275"/>
    <cellStyle name="Normal 8 61 2 3 2" xfId="54276"/>
    <cellStyle name="Normal 8 61 2 3 2 2" xfId="54277"/>
    <cellStyle name="Normal 8 61 2 3 2 3" xfId="54278"/>
    <cellStyle name="Normal 8 61 2 3 2 4" xfId="54279"/>
    <cellStyle name="Normal 8 61 2 3 3" xfId="54280"/>
    <cellStyle name="Normal 8 61 2 3 4" xfId="54281"/>
    <cellStyle name="Normal 8 61 2 3 5" xfId="54282"/>
    <cellStyle name="Normal 8 61 2 3 6" xfId="54283"/>
    <cellStyle name="Normal 8 61 2 4" xfId="54284"/>
    <cellStyle name="Normal 8 61 2 4 2" xfId="54285"/>
    <cellStyle name="Normal 8 61 2 4 3" xfId="54286"/>
    <cellStyle name="Normal 8 61 2 4 4" xfId="54287"/>
    <cellStyle name="Normal 8 61 2 5" xfId="54288"/>
    <cellStyle name="Normal 8 61 2 6" xfId="54289"/>
    <cellStyle name="Normal 8 61 2 7" xfId="54290"/>
    <cellStyle name="Normal 8 61 2 8" xfId="54291"/>
    <cellStyle name="Normal 8 61 3" xfId="54292"/>
    <cellStyle name="Normal 8 61 3 2" xfId="54293"/>
    <cellStyle name="Normal 8 61 3 2 2" xfId="54294"/>
    <cellStyle name="Normal 8 61 3 2 2 2" xfId="54295"/>
    <cellStyle name="Normal 8 61 3 2 2 3" xfId="54296"/>
    <cellStyle name="Normal 8 61 3 2 2 4" xfId="54297"/>
    <cellStyle name="Normal 8 61 3 2 3" xfId="54298"/>
    <cellStyle name="Normal 8 61 3 2 4" xfId="54299"/>
    <cellStyle name="Normal 8 61 3 2 5" xfId="54300"/>
    <cellStyle name="Normal 8 61 3 3" xfId="54301"/>
    <cellStyle name="Normal 8 61 3 3 2" xfId="54302"/>
    <cellStyle name="Normal 8 61 3 3 3" xfId="54303"/>
    <cellStyle name="Normal 8 61 3 3 4" xfId="54304"/>
    <cellStyle name="Normal 8 61 3 4" xfId="54305"/>
    <cellStyle name="Normal 8 61 3 5" xfId="54306"/>
    <cellStyle name="Normal 8 61 3 6" xfId="54307"/>
    <cellStyle name="Normal 8 61 4" xfId="54308"/>
    <cellStyle name="Normal 8 61 4 2" xfId="54309"/>
    <cellStyle name="Normal 8 61 4 2 2" xfId="54310"/>
    <cellStyle name="Normal 8 61 4 2 3" xfId="54311"/>
    <cellStyle name="Normal 8 61 4 2 4" xfId="54312"/>
    <cellStyle name="Normal 8 61 4 3" xfId="54313"/>
    <cellStyle name="Normal 8 61 4 4" xfId="54314"/>
    <cellStyle name="Normal 8 61 4 5" xfId="54315"/>
    <cellStyle name="Normal 8 61 4 6" xfId="54316"/>
    <cellStyle name="Normal 8 61 5" xfId="54317"/>
    <cellStyle name="Normal 8 61 5 2" xfId="54318"/>
    <cellStyle name="Normal 8 61 5 3" xfId="54319"/>
    <cellStyle name="Normal 8 61 5 4" xfId="54320"/>
    <cellStyle name="Normal 8 61 6" xfId="54321"/>
    <cellStyle name="Normal 8 61 7" xfId="54322"/>
    <cellStyle name="Normal 8 61 8" xfId="54323"/>
    <cellStyle name="Normal 8 61 9" xfId="54324"/>
    <cellStyle name="Normal 8 62" xfId="54325"/>
    <cellStyle name="Normal 8 62 2" xfId="54326"/>
    <cellStyle name="Normal 8 62 2 2" xfId="54327"/>
    <cellStyle name="Normal 8 62 2 2 2" xfId="54328"/>
    <cellStyle name="Normal 8 62 2 2 3" xfId="54329"/>
    <cellStyle name="Normal 8 62 2 2 4" xfId="54330"/>
    <cellStyle name="Normal 8 62 2 3" xfId="54331"/>
    <cellStyle name="Normal 8 62 2 4" xfId="54332"/>
    <cellStyle name="Normal 8 62 2 5" xfId="54333"/>
    <cellStyle name="Normal 8 62 2 6" xfId="54334"/>
    <cellStyle name="Normal 8 62 3" xfId="54335"/>
    <cellStyle name="Normal 8 62 3 2" xfId="54336"/>
    <cellStyle name="Normal 8 62 3 3" xfId="54337"/>
    <cellStyle name="Normal 8 62 3 4" xfId="54338"/>
    <cellStyle name="Normal 8 62 4" xfId="54339"/>
    <cellStyle name="Normal 8 62 5" xfId="54340"/>
    <cellStyle name="Normal 8 62 6" xfId="54341"/>
    <cellStyle name="Normal 8 62 7" xfId="54342"/>
    <cellStyle name="Normal 8 63" xfId="54343"/>
    <cellStyle name="Normal 8 64" xfId="54344"/>
    <cellStyle name="Normal 8 65" xfId="54345"/>
    <cellStyle name="Normal 8 66" xfId="54346"/>
    <cellStyle name="Normal 8 67" xfId="54347"/>
    <cellStyle name="Normal 8 68" xfId="54348"/>
    <cellStyle name="Normal 8 69" xfId="54349"/>
    <cellStyle name="Normal 8 7" xfId="54350"/>
    <cellStyle name="Normal 8 70" xfId="54351"/>
    <cellStyle name="Normal 8 71" xfId="54352"/>
    <cellStyle name="Normal 8 8" xfId="54353"/>
    <cellStyle name="Normal 8 9" xfId="54354"/>
    <cellStyle name="Normal 8_Rec Tributaria" xfId="54355"/>
    <cellStyle name="Normal 80" xfId="54356"/>
    <cellStyle name="Normal 80 2" xfId="54357"/>
    <cellStyle name="Normal 800" xfId="63383"/>
    <cellStyle name="Normal 801" xfId="63384"/>
    <cellStyle name="Normal 802" xfId="63385"/>
    <cellStyle name="Normal 803" xfId="63386"/>
    <cellStyle name="Normal 804" xfId="63387"/>
    <cellStyle name="Normal 805" xfId="63388"/>
    <cellStyle name="Normal 806" xfId="63389"/>
    <cellStyle name="Normal 807" xfId="63390"/>
    <cellStyle name="Normal 808" xfId="63391"/>
    <cellStyle name="Normal 809" xfId="63392"/>
    <cellStyle name="Normal 81" xfId="54358"/>
    <cellStyle name="Normal 81 2" xfId="54359"/>
    <cellStyle name="Normal 810" xfId="63393"/>
    <cellStyle name="Normal 811" xfId="63394"/>
    <cellStyle name="Normal 812" xfId="63395"/>
    <cellStyle name="Normal 813" xfId="63396"/>
    <cellStyle name="Normal 814" xfId="63397"/>
    <cellStyle name="Normal 815" xfId="63398"/>
    <cellStyle name="Normal 816" xfId="63399"/>
    <cellStyle name="Normal 817" xfId="63400"/>
    <cellStyle name="Normal 818" xfId="63401"/>
    <cellStyle name="Normal 819" xfId="63402"/>
    <cellStyle name="Normal 82" xfId="54360"/>
    <cellStyle name="Normal 82 2" xfId="54361"/>
    <cellStyle name="Normal 820" xfId="63403"/>
    <cellStyle name="Normal 821" xfId="63404"/>
    <cellStyle name="Normal 822" xfId="63405"/>
    <cellStyle name="Normal 823" xfId="63406"/>
    <cellStyle name="Normal 824" xfId="63407"/>
    <cellStyle name="Normal 825" xfId="63408"/>
    <cellStyle name="Normal 826" xfId="63409"/>
    <cellStyle name="Normal 827" xfId="63410"/>
    <cellStyle name="Normal 828" xfId="63411"/>
    <cellStyle name="Normal 829" xfId="63412"/>
    <cellStyle name="Normal 83" xfId="54362"/>
    <cellStyle name="Normal 83 2" xfId="54363"/>
    <cellStyle name="Normal 830" xfId="63413"/>
    <cellStyle name="Normal 831" xfId="63414"/>
    <cellStyle name="Normal 832" xfId="63415"/>
    <cellStyle name="Normal 833" xfId="63416"/>
    <cellStyle name="Normal 834" xfId="63417"/>
    <cellStyle name="Normal 835" xfId="63418"/>
    <cellStyle name="Normal 836" xfId="63419"/>
    <cellStyle name="Normal 837" xfId="63420"/>
    <cellStyle name="Normal 838" xfId="63421"/>
    <cellStyle name="Normal 839" xfId="63422"/>
    <cellStyle name="Normal 84" xfId="54364"/>
    <cellStyle name="Normal 84 2" xfId="54365"/>
    <cellStyle name="Normal 840" xfId="63423"/>
    <cellStyle name="Normal 841" xfId="63424"/>
    <cellStyle name="Normal 842" xfId="63425"/>
    <cellStyle name="Normal 843" xfId="63426"/>
    <cellStyle name="Normal 844" xfId="63427"/>
    <cellStyle name="Normal 845" xfId="63428"/>
    <cellStyle name="Normal 846" xfId="63429"/>
    <cellStyle name="Normal 847" xfId="63430"/>
    <cellStyle name="Normal 848" xfId="63431"/>
    <cellStyle name="Normal 849" xfId="63432"/>
    <cellStyle name="Normal 85" xfId="54366"/>
    <cellStyle name="Normal 85 2" xfId="54367"/>
    <cellStyle name="Normal 85 2 2" xfId="54368"/>
    <cellStyle name="Normal 85 2 2 2" xfId="54369"/>
    <cellStyle name="Normal 85 2 2 2 2" xfId="54370"/>
    <cellStyle name="Normal 85 2 2 2 2 2" xfId="54371"/>
    <cellStyle name="Normal 85 2 2 2 2 3" xfId="54372"/>
    <cellStyle name="Normal 85 2 2 2 2 4" xfId="54373"/>
    <cellStyle name="Normal 85 2 2 2 3" xfId="54374"/>
    <cellStyle name="Normal 85 2 2 2 4" xfId="54375"/>
    <cellStyle name="Normal 85 2 2 2 5" xfId="54376"/>
    <cellStyle name="Normal 85 2 2 3" xfId="54377"/>
    <cellStyle name="Normal 85 2 2 3 2" xfId="54378"/>
    <cellStyle name="Normal 85 2 2 3 3" xfId="54379"/>
    <cellStyle name="Normal 85 2 2 3 4" xfId="54380"/>
    <cellStyle name="Normal 85 2 2 4" xfId="54381"/>
    <cellStyle name="Normal 85 2 2 5" xfId="54382"/>
    <cellStyle name="Normal 85 2 2 6" xfId="54383"/>
    <cellStyle name="Normal 85 2 3" xfId="54384"/>
    <cellStyle name="Normal 85 2 3 2" xfId="54385"/>
    <cellStyle name="Normal 85 2 3 2 2" xfId="54386"/>
    <cellStyle name="Normal 85 2 3 2 3" xfId="54387"/>
    <cellStyle name="Normal 85 2 3 2 4" xfId="54388"/>
    <cellStyle name="Normal 85 2 3 3" xfId="54389"/>
    <cellStyle name="Normal 85 2 3 4" xfId="54390"/>
    <cellStyle name="Normal 85 2 3 5" xfId="54391"/>
    <cellStyle name="Normal 85 2 3 6" xfId="54392"/>
    <cellStyle name="Normal 85 2 4" xfId="54393"/>
    <cellStyle name="Normal 85 2 4 2" xfId="54394"/>
    <cellStyle name="Normal 85 2 4 3" xfId="54395"/>
    <cellStyle name="Normal 85 2 4 4" xfId="54396"/>
    <cellStyle name="Normal 85 2 5" xfId="54397"/>
    <cellStyle name="Normal 85 2 6" xfId="54398"/>
    <cellStyle name="Normal 85 2 7" xfId="54399"/>
    <cellStyle name="Normal 85 2 8" xfId="54400"/>
    <cellStyle name="Normal 85 3" xfId="54401"/>
    <cellStyle name="Normal 85 3 2" xfId="54402"/>
    <cellStyle name="Normal 85 3 2 2" xfId="54403"/>
    <cellStyle name="Normal 85 3 2 2 2" xfId="54404"/>
    <cellStyle name="Normal 85 3 2 2 3" xfId="54405"/>
    <cellStyle name="Normal 85 3 2 2 4" xfId="54406"/>
    <cellStyle name="Normal 85 3 2 3" xfId="54407"/>
    <cellStyle name="Normal 85 3 2 4" xfId="54408"/>
    <cellStyle name="Normal 85 3 2 5" xfId="54409"/>
    <cellStyle name="Normal 85 3 3" xfId="54410"/>
    <cellStyle name="Normal 85 3 3 2" xfId="54411"/>
    <cellStyle name="Normal 85 3 3 3" xfId="54412"/>
    <cellStyle name="Normal 85 3 3 4" xfId="54413"/>
    <cellStyle name="Normal 85 3 4" xfId="54414"/>
    <cellStyle name="Normal 85 3 5" xfId="54415"/>
    <cellStyle name="Normal 85 3 6" xfId="54416"/>
    <cellStyle name="Normal 85 4" xfId="54417"/>
    <cellStyle name="Normal 85 4 2" xfId="54418"/>
    <cellStyle name="Normal 85 4 2 2" xfId="54419"/>
    <cellStyle name="Normal 85 4 2 3" xfId="54420"/>
    <cellStyle name="Normal 85 4 2 4" xfId="54421"/>
    <cellStyle name="Normal 85 4 3" xfId="54422"/>
    <cellStyle name="Normal 85 4 4" xfId="54423"/>
    <cellStyle name="Normal 85 4 5" xfId="54424"/>
    <cellStyle name="Normal 85 4 6" xfId="54425"/>
    <cellStyle name="Normal 85 5" xfId="54426"/>
    <cellStyle name="Normal 85 5 2" xfId="54427"/>
    <cellStyle name="Normal 85 5 3" xfId="54428"/>
    <cellStyle name="Normal 85 5 4" xfId="54429"/>
    <cellStyle name="Normal 85 6" xfId="54430"/>
    <cellStyle name="Normal 85 7" xfId="54431"/>
    <cellStyle name="Normal 85 8" xfId="54432"/>
    <cellStyle name="Normal 85 9" xfId="54433"/>
    <cellStyle name="Normal 850" xfId="63433"/>
    <cellStyle name="Normal 851" xfId="63434"/>
    <cellStyle name="Normal 852" xfId="63435"/>
    <cellStyle name="Normal 853" xfId="63436"/>
    <cellStyle name="Normal 854" xfId="63437"/>
    <cellStyle name="Normal 855" xfId="63438"/>
    <cellStyle name="Normal 856" xfId="63439"/>
    <cellStyle name="Normal 857" xfId="63440"/>
    <cellStyle name="Normal 858" xfId="63441"/>
    <cellStyle name="Normal 859" xfId="63442"/>
    <cellStyle name="Normal 86" xfId="54434"/>
    <cellStyle name="Normal 860" xfId="63443"/>
    <cellStyle name="Normal 861" xfId="63444"/>
    <cellStyle name="Normal 862" xfId="63445"/>
    <cellStyle name="Normal 863" xfId="63446"/>
    <cellStyle name="Normal 864" xfId="63447"/>
    <cellStyle name="Normal 865" xfId="63448"/>
    <cellStyle name="Normal 866" xfId="63449"/>
    <cellStyle name="Normal 867" xfId="63450"/>
    <cellStyle name="Normal 868" xfId="63451"/>
    <cellStyle name="Normal 869" xfId="63452"/>
    <cellStyle name="Normal 87" xfId="54435"/>
    <cellStyle name="Normal 870" xfId="63453"/>
    <cellStyle name="Normal 871" xfId="63454"/>
    <cellStyle name="Normal 872" xfId="63455"/>
    <cellStyle name="Normal 873" xfId="63456"/>
    <cellStyle name="Normal 874" xfId="63457"/>
    <cellStyle name="Normal 875" xfId="63458"/>
    <cellStyle name="Normal 876" xfId="63459"/>
    <cellStyle name="Normal 877" xfId="63460"/>
    <cellStyle name="Normal 878" xfId="63461"/>
    <cellStyle name="Normal 879" xfId="63462"/>
    <cellStyle name="Normal 88" xfId="54436"/>
    <cellStyle name="Normal 880" xfId="63463"/>
    <cellStyle name="Normal 881" xfId="63464"/>
    <cellStyle name="Normal 882" xfId="63465"/>
    <cellStyle name="Normal 883" xfId="63466"/>
    <cellStyle name="Normal 884" xfId="63467"/>
    <cellStyle name="Normal 885" xfId="63468"/>
    <cellStyle name="Normal 886" xfId="63469"/>
    <cellStyle name="Normal 887" xfId="63470"/>
    <cellStyle name="Normal 888" xfId="63471"/>
    <cellStyle name="Normal 889" xfId="63472"/>
    <cellStyle name="Normal 89" xfId="54437"/>
    <cellStyle name="Normal 890" xfId="63473"/>
    <cellStyle name="Normal 891" xfId="63474"/>
    <cellStyle name="Normal 892" xfId="63475"/>
    <cellStyle name="Normal 893" xfId="63476"/>
    <cellStyle name="Normal 894" xfId="63477"/>
    <cellStyle name="Normal 895" xfId="63478"/>
    <cellStyle name="Normal 896" xfId="63479"/>
    <cellStyle name="Normal 897" xfId="63480"/>
    <cellStyle name="Normal 898" xfId="63481"/>
    <cellStyle name="Normal 899" xfId="63482"/>
    <cellStyle name="Normal 9" xfId="54438"/>
    <cellStyle name="Normal 9 10" xfId="54439"/>
    <cellStyle name="Normal 9 11" xfId="54440"/>
    <cellStyle name="Normal 9 12" xfId="54441"/>
    <cellStyle name="Normal 9 13" xfId="54442"/>
    <cellStyle name="Normal 9 14" xfId="54443"/>
    <cellStyle name="Normal 9 15" xfId="54444"/>
    <cellStyle name="Normal 9 16" xfId="54445"/>
    <cellStyle name="Normal 9 17" xfId="54446"/>
    <cellStyle name="Normal 9 18" xfId="54447"/>
    <cellStyle name="Normal 9 19" xfId="54448"/>
    <cellStyle name="Normal 9 2" xfId="54449"/>
    <cellStyle name="Normal 9 2 2" xfId="54450"/>
    <cellStyle name="Normal 9 2 2 10" xfId="54451"/>
    <cellStyle name="Normal 9 2 2 11" xfId="54452"/>
    <cellStyle name="Normal 9 2 2 12" xfId="54453"/>
    <cellStyle name="Normal 9 2 2 2" xfId="54454"/>
    <cellStyle name="Normal 9 2 2 2 2" xfId="54455"/>
    <cellStyle name="Normal 9 2 2 2 2 2" xfId="54456"/>
    <cellStyle name="Normal 9 2 2 2 2 2 2" xfId="54457"/>
    <cellStyle name="Normal 9 2 2 2 2 2 2 2" xfId="54458"/>
    <cellStyle name="Normal 9 2 2 2 2 2 2 2 2" xfId="54459"/>
    <cellStyle name="Normal 9 2 2 2 2 2 2 2 3" xfId="54460"/>
    <cellStyle name="Normal 9 2 2 2 2 2 2 2 4" xfId="54461"/>
    <cellStyle name="Normal 9 2 2 2 2 2 2 3" xfId="54462"/>
    <cellStyle name="Normal 9 2 2 2 2 2 2 4" xfId="54463"/>
    <cellStyle name="Normal 9 2 2 2 2 2 2 5" xfId="54464"/>
    <cellStyle name="Normal 9 2 2 2 2 2 3" xfId="54465"/>
    <cellStyle name="Normal 9 2 2 2 2 2 3 2" xfId="54466"/>
    <cellStyle name="Normal 9 2 2 2 2 2 3 3" xfId="54467"/>
    <cellStyle name="Normal 9 2 2 2 2 2 3 4" xfId="54468"/>
    <cellStyle name="Normal 9 2 2 2 2 2 4" xfId="54469"/>
    <cellStyle name="Normal 9 2 2 2 2 2 5" xfId="54470"/>
    <cellStyle name="Normal 9 2 2 2 2 2 6" xfId="54471"/>
    <cellStyle name="Normal 9 2 2 2 2 3" xfId="54472"/>
    <cellStyle name="Normal 9 2 2 2 2 3 2" xfId="54473"/>
    <cellStyle name="Normal 9 2 2 2 2 3 2 2" xfId="54474"/>
    <cellStyle name="Normal 9 2 2 2 2 3 2 3" xfId="54475"/>
    <cellStyle name="Normal 9 2 2 2 2 3 2 4" xfId="54476"/>
    <cellStyle name="Normal 9 2 2 2 2 3 3" xfId="54477"/>
    <cellStyle name="Normal 9 2 2 2 2 3 4" xfId="54478"/>
    <cellStyle name="Normal 9 2 2 2 2 3 5" xfId="54479"/>
    <cellStyle name="Normal 9 2 2 2 2 3 6" xfId="54480"/>
    <cellStyle name="Normal 9 2 2 2 2 4" xfId="54481"/>
    <cellStyle name="Normal 9 2 2 2 2 4 2" xfId="54482"/>
    <cellStyle name="Normal 9 2 2 2 2 4 3" xfId="54483"/>
    <cellStyle name="Normal 9 2 2 2 2 4 4" xfId="54484"/>
    <cellStyle name="Normal 9 2 2 2 2 5" xfId="54485"/>
    <cellStyle name="Normal 9 2 2 2 2 6" xfId="54486"/>
    <cellStyle name="Normal 9 2 2 2 2 7" xfId="54487"/>
    <cellStyle name="Normal 9 2 2 2 2 8" xfId="54488"/>
    <cellStyle name="Normal 9 2 2 2 3" xfId="54489"/>
    <cellStyle name="Normal 9 2 2 2 3 2" xfId="54490"/>
    <cellStyle name="Normal 9 2 2 2 3 2 2" xfId="54491"/>
    <cellStyle name="Normal 9 2 2 2 3 2 2 2" xfId="54492"/>
    <cellStyle name="Normal 9 2 2 2 3 2 2 3" xfId="54493"/>
    <cellStyle name="Normal 9 2 2 2 3 2 2 4" xfId="54494"/>
    <cellStyle name="Normal 9 2 2 2 3 2 3" xfId="54495"/>
    <cellStyle name="Normal 9 2 2 2 3 2 4" xfId="54496"/>
    <cellStyle name="Normal 9 2 2 2 3 2 5" xfId="54497"/>
    <cellStyle name="Normal 9 2 2 2 3 3" xfId="54498"/>
    <cellStyle name="Normal 9 2 2 2 3 3 2" xfId="54499"/>
    <cellStyle name="Normal 9 2 2 2 3 3 3" xfId="54500"/>
    <cellStyle name="Normal 9 2 2 2 3 3 4" xfId="54501"/>
    <cellStyle name="Normal 9 2 2 2 3 4" xfId="54502"/>
    <cellStyle name="Normal 9 2 2 2 3 5" xfId="54503"/>
    <cellStyle name="Normal 9 2 2 2 3 6" xfId="54504"/>
    <cellStyle name="Normal 9 2 2 2 4" xfId="54505"/>
    <cellStyle name="Normal 9 2 2 2 4 2" xfId="54506"/>
    <cellStyle name="Normal 9 2 2 2 4 2 2" xfId="54507"/>
    <cellStyle name="Normal 9 2 2 2 4 2 3" xfId="54508"/>
    <cellStyle name="Normal 9 2 2 2 4 2 4" xfId="54509"/>
    <cellStyle name="Normal 9 2 2 2 4 3" xfId="54510"/>
    <cellStyle name="Normal 9 2 2 2 4 4" xfId="54511"/>
    <cellStyle name="Normal 9 2 2 2 4 5" xfId="54512"/>
    <cellStyle name="Normal 9 2 2 2 4 6" xfId="54513"/>
    <cellStyle name="Normal 9 2 2 2 5" xfId="54514"/>
    <cellStyle name="Normal 9 2 2 2 5 2" xfId="54515"/>
    <cellStyle name="Normal 9 2 2 2 5 3" xfId="54516"/>
    <cellStyle name="Normal 9 2 2 2 5 4" xfId="54517"/>
    <cellStyle name="Normal 9 2 2 2 6" xfId="54518"/>
    <cellStyle name="Normal 9 2 2 2 7" xfId="54519"/>
    <cellStyle name="Normal 9 2 2 2 8" xfId="54520"/>
    <cellStyle name="Normal 9 2 2 2 9" xfId="54521"/>
    <cellStyle name="Normal 9 2 2 3" xfId="54522"/>
    <cellStyle name="Normal 9 2 2 3 2" xfId="54523"/>
    <cellStyle name="Normal 9 2 2 3 2 2" xfId="54524"/>
    <cellStyle name="Normal 9 2 2 3 2 2 2" xfId="54525"/>
    <cellStyle name="Normal 9 2 2 3 2 2 2 2" xfId="54526"/>
    <cellStyle name="Normal 9 2 2 3 2 2 2 2 2" xfId="54527"/>
    <cellStyle name="Normal 9 2 2 3 2 2 2 2 3" xfId="54528"/>
    <cellStyle name="Normal 9 2 2 3 2 2 2 2 4" xfId="54529"/>
    <cellStyle name="Normal 9 2 2 3 2 2 2 3" xfId="54530"/>
    <cellStyle name="Normal 9 2 2 3 2 2 2 4" xfId="54531"/>
    <cellStyle name="Normal 9 2 2 3 2 2 2 5" xfId="54532"/>
    <cellStyle name="Normal 9 2 2 3 2 2 3" xfId="54533"/>
    <cellStyle name="Normal 9 2 2 3 2 2 3 2" xfId="54534"/>
    <cellStyle name="Normal 9 2 2 3 2 2 3 3" xfId="54535"/>
    <cellStyle name="Normal 9 2 2 3 2 2 3 4" xfId="54536"/>
    <cellStyle name="Normal 9 2 2 3 2 2 4" xfId="54537"/>
    <cellStyle name="Normal 9 2 2 3 2 2 5" xfId="54538"/>
    <cellStyle name="Normal 9 2 2 3 2 2 6" xfId="54539"/>
    <cellStyle name="Normal 9 2 2 3 2 3" xfId="54540"/>
    <cellStyle name="Normal 9 2 2 3 2 3 2" xfId="54541"/>
    <cellStyle name="Normal 9 2 2 3 2 3 2 2" xfId="54542"/>
    <cellStyle name="Normal 9 2 2 3 2 3 2 3" xfId="54543"/>
    <cellStyle name="Normal 9 2 2 3 2 3 2 4" xfId="54544"/>
    <cellStyle name="Normal 9 2 2 3 2 3 3" xfId="54545"/>
    <cellStyle name="Normal 9 2 2 3 2 3 4" xfId="54546"/>
    <cellStyle name="Normal 9 2 2 3 2 3 5" xfId="54547"/>
    <cellStyle name="Normal 9 2 2 3 2 3 6" xfId="54548"/>
    <cellStyle name="Normal 9 2 2 3 2 4" xfId="54549"/>
    <cellStyle name="Normal 9 2 2 3 2 4 2" xfId="54550"/>
    <cellStyle name="Normal 9 2 2 3 2 4 3" xfId="54551"/>
    <cellStyle name="Normal 9 2 2 3 2 4 4" xfId="54552"/>
    <cellStyle name="Normal 9 2 2 3 2 5" xfId="54553"/>
    <cellStyle name="Normal 9 2 2 3 2 6" xfId="54554"/>
    <cellStyle name="Normal 9 2 2 3 2 7" xfId="54555"/>
    <cellStyle name="Normal 9 2 2 3 2 8" xfId="54556"/>
    <cellStyle name="Normal 9 2 2 3 3" xfId="54557"/>
    <cellStyle name="Normal 9 2 2 3 3 2" xfId="54558"/>
    <cellStyle name="Normal 9 2 2 3 3 2 2" xfId="54559"/>
    <cellStyle name="Normal 9 2 2 3 3 2 2 2" xfId="54560"/>
    <cellStyle name="Normal 9 2 2 3 3 2 2 3" xfId="54561"/>
    <cellStyle name="Normal 9 2 2 3 3 2 2 4" xfId="54562"/>
    <cellStyle name="Normal 9 2 2 3 3 2 3" xfId="54563"/>
    <cellStyle name="Normal 9 2 2 3 3 2 4" xfId="54564"/>
    <cellStyle name="Normal 9 2 2 3 3 2 5" xfId="54565"/>
    <cellStyle name="Normal 9 2 2 3 3 3" xfId="54566"/>
    <cellStyle name="Normal 9 2 2 3 3 3 2" xfId="54567"/>
    <cellStyle name="Normal 9 2 2 3 3 3 3" xfId="54568"/>
    <cellStyle name="Normal 9 2 2 3 3 3 4" xfId="54569"/>
    <cellStyle name="Normal 9 2 2 3 3 4" xfId="54570"/>
    <cellStyle name="Normal 9 2 2 3 3 5" xfId="54571"/>
    <cellStyle name="Normal 9 2 2 3 3 6" xfId="54572"/>
    <cellStyle name="Normal 9 2 2 3 4" xfId="54573"/>
    <cellStyle name="Normal 9 2 2 3 4 2" xfId="54574"/>
    <cellStyle name="Normal 9 2 2 3 4 2 2" xfId="54575"/>
    <cellStyle name="Normal 9 2 2 3 4 2 3" xfId="54576"/>
    <cellStyle name="Normal 9 2 2 3 4 2 4" xfId="54577"/>
    <cellStyle name="Normal 9 2 2 3 4 3" xfId="54578"/>
    <cellStyle name="Normal 9 2 2 3 4 4" xfId="54579"/>
    <cellStyle name="Normal 9 2 2 3 4 5" xfId="54580"/>
    <cellStyle name="Normal 9 2 2 3 4 6" xfId="54581"/>
    <cellStyle name="Normal 9 2 2 3 5" xfId="54582"/>
    <cellStyle name="Normal 9 2 2 3 5 2" xfId="54583"/>
    <cellStyle name="Normal 9 2 2 3 5 3" xfId="54584"/>
    <cellStyle name="Normal 9 2 2 3 5 4" xfId="54585"/>
    <cellStyle name="Normal 9 2 2 3 6" xfId="54586"/>
    <cellStyle name="Normal 9 2 2 3 7" xfId="54587"/>
    <cellStyle name="Normal 9 2 2 3 8" xfId="54588"/>
    <cellStyle name="Normal 9 2 2 3 9" xfId="54589"/>
    <cellStyle name="Normal 9 2 2 4" xfId="54590"/>
    <cellStyle name="Normal 9 2 2 4 2" xfId="54591"/>
    <cellStyle name="Normal 9 2 2 4 2 2" xfId="54592"/>
    <cellStyle name="Normal 9 2 2 4 2 2 2" xfId="54593"/>
    <cellStyle name="Normal 9 2 2 4 2 2 2 2" xfId="54594"/>
    <cellStyle name="Normal 9 2 2 4 2 2 2 3" xfId="54595"/>
    <cellStyle name="Normal 9 2 2 4 2 2 2 4" xfId="54596"/>
    <cellStyle name="Normal 9 2 2 4 2 2 3" xfId="54597"/>
    <cellStyle name="Normal 9 2 2 4 2 2 4" xfId="54598"/>
    <cellStyle name="Normal 9 2 2 4 2 2 5" xfId="54599"/>
    <cellStyle name="Normal 9 2 2 4 2 3" xfId="54600"/>
    <cellStyle name="Normal 9 2 2 4 2 3 2" xfId="54601"/>
    <cellStyle name="Normal 9 2 2 4 2 3 3" xfId="54602"/>
    <cellStyle name="Normal 9 2 2 4 2 3 4" xfId="54603"/>
    <cellStyle name="Normal 9 2 2 4 2 4" xfId="54604"/>
    <cellStyle name="Normal 9 2 2 4 2 5" xfId="54605"/>
    <cellStyle name="Normal 9 2 2 4 2 6" xfId="54606"/>
    <cellStyle name="Normal 9 2 2 4 3" xfId="54607"/>
    <cellStyle name="Normal 9 2 2 4 3 2" xfId="54608"/>
    <cellStyle name="Normal 9 2 2 4 3 2 2" xfId="54609"/>
    <cellStyle name="Normal 9 2 2 4 3 2 3" xfId="54610"/>
    <cellStyle name="Normal 9 2 2 4 3 2 4" xfId="54611"/>
    <cellStyle name="Normal 9 2 2 4 3 3" xfId="54612"/>
    <cellStyle name="Normal 9 2 2 4 3 4" xfId="54613"/>
    <cellStyle name="Normal 9 2 2 4 3 5" xfId="54614"/>
    <cellStyle name="Normal 9 2 2 4 3 6" xfId="54615"/>
    <cellStyle name="Normal 9 2 2 4 4" xfId="54616"/>
    <cellStyle name="Normal 9 2 2 4 4 2" xfId="54617"/>
    <cellStyle name="Normal 9 2 2 4 4 3" xfId="54618"/>
    <cellStyle name="Normal 9 2 2 4 4 4" xfId="54619"/>
    <cellStyle name="Normal 9 2 2 4 5" xfId="54620"/>
    <cellStyle name="Normal 9 2 2 4 6" xfId="54621"/>
    <cellStyle name="Normal 9 2 2 4 7" xfId="54622"/>
    <cellStyle name="Normal 9 2 2 4 8" xfId="54623"/>
    <cellStyle name="Normal 9 2 2 5" xfId="54624"/>
    <cellStyle name="Normal 9 2 2 5 2" xfId="54625"/>
    <cellStyle name="Normal 9 2 2 5 2 2" xfId="54626"/>
    <cellStyle name="Normal 9 2 2 5 2 2 2" xfId="54627"/>
    <cellStyle name="Normal 9 2 2 5 2 2 3" xfId="54628"/>
    <cellStyle name="Normal 9 2 2 5 2 2 4" xfId="54629"/>
    <cellStyle name="Normal 9 2 2 5 2 3" xfId="54630"/>
    <cellStyle name="Normal 9 2 2 5 2 4" xfId="54631"/>
    <cellStyle name="Normal 9 2 2 5 2 5" xfId="54632"/>
    <cellStyle name="Normal 9 2 2 5 2 6" xfId="54633"/>
    <cellStyle name="Normal 9 2 2 5 3" xfId="54634"/>
    <cellStyle name="Normal 9 2 2 5 3 2" xfId="54635"/>
    <cellStyle name="Normal 9 2 2 5 3 3" xfId="54636"/>
    <cellStyle name="Normal 9 2 2 5 3 4" xfId="54637"/>
    <cellStyle name="Normal 9 2 2 5 4" xfId="54638"/>
    <cellStyle name="Normal 9 2 2 5 5" xfId="54639"/>
    <cellStyle name="Normal 9 2 2 5 6" xfId="54640"/>
    <cellStyle name="Normal 9 2 2 5 7" xfId="54641"/>
    <cellStyle name="Normal 9 2 2 6" xfId="54642"/>
    <cellStyle name="Normal 9 2 2 6 2" xfId="54643"/>
    <cellStyle name="Normal 9 2 2 6 2 2" xfId="54644"/>
    <cellStyle name="Normal 9 2 2 6 2 2 2" xfId="54645"/>
    <cellStyle name="Normal 9 2 2 6 2 2 3" xfId="54646"/>
    <cellStyle name="Normal 9 2 2 6 2 2 4" xfId="54647"/>
    <cellStyle name="Normal 9 2 2 6 2 3" xfId="54648"/>
    <cellStyle name="Normal 9 2 2 6 2 4" xfId="54649"/>
    <cellStyle name="Normal 9 2 2 6 2 5" xfId="54650"/>
    <cellStyle name="Normal 9 2 2 6 3" xfId="54651"/>
    <cellStyle name="Normal 9 2 2 6 3 2" xfId="54652"/>
    <cellStyle name="Normal 9 2 2 6 3 3" xfId="54653"/>
    <cellStyle name="Normal 9 2 2 6 3 4" xfId="54654"/>
    <cellStyle name="Normal 9 2 2 6 4" xfId="54655"/>
    <cellStyle name="Normal 9 2 2 6 5" xfId="54656"/>
    <cellStyle name="Normal 9 2 2 6 6" xfId="54657"/>
    <cellStyle name="Normal 9 2 2 7" xfId="54658"/>
    <cellStyle name="Normal 9 2 2 7 2" xfId="54659"/>
    <cellStyle name="Normal 9 2 2 7 2 2" xfId="54660"/>
    <cellStyle name="Normal 9 2 2 7 2 3" xfId="54661"/>
    <cellStyle name="Normal 9 2 2 7 2 4" xfId="54662"/>
    <cellStyle name="Normal 9 2 2 7 3" xfId="54663"/>
    <cellStyle name="Normal 9 2 2 7 4" xfId="54664"/>
    <cellStyle name="Normal 9 2 2 7 5" xfId="54665"/>
    <cellStyle name="Normal 9 2 2 7 6" xfId="54666"/>
    <cellStyle name="Normal 9 2 2 8" xfId="54667"/>
    <cellStyle name="Normal 9 2 2 8 2" xfId="54668"/>
    <cellStyle name="Normal 9 2 2 8 3" xfId="54669"/>
    <cellStyle name="Normal 9 2 2 8 4" xfId="54670"/>
    <cellStyle name="Normal 9 2 2 9" xfId="54671"/>
    <cellStyle name="Normal 9 2 3" xfId="54672"/>
    <cellStyle name="Normal 9 2 3 10" xfId="54673"/>
    <cellStyle name="Normal 9 2 3 2" xfId="54674"/>
    <cellStyle name="Normal 9 2 3 2 2" xfId="54675"/>
    <cellStyle name="Normal 9 2 3 2 2 2" xfId="54676"/>
    <cellStyle name="Normal 9 2 3 2 2 2 2" xfId="54677"/>
    <cellStyle name="Normal 9 2 3 2 2 2 2 2" xfId="54678"/>
    <cellStyle name="Normal 9 2 3 2 2 2 2 2 2" xfId="54679"/>
    <cellStyle name="Normal 9 2 3 2 2 2 2 2 3" xfId="54680"/>
    <cellStyle name="Normal 9 2 3 2 2 2 2 2 4" xfId="54681"/>
    <cellStyle name="Normal 9 2 3 2 2 2 2 3" xfId="54682"/>
    <cellStyle name="Normal 9 2 3 2 2 2 2 4" xfId="54683"/>
    <cellStyle name="Normal 9 2 3 2 2 2 2 5" xfId="54684"/>
    <cellStyle name="Normal 9 2 3 2 2 2 3" xfId="54685"/>
    <cellStyle name="Normal 9 2 3 2 2 2 3 2" xfId="54686"/>
    <cellStyle name="Normal 9 2 3 2 2 2 3 3" xfId="54687"/>
    <cellStyle name="Normal 9 2 3 2 2 2 3 4" xfId="54688"/>
    <cellStyle name="Normal 9 2 3 2 2 2 4" xfId="54689"/>
    <cellStyle name="Normal 9 2 3 2 2 2 5" xfId="54690"/>
    <cellStyle name="Normal 9 2 3 2 2 2 6" xfId="54691"/>
    <cellStyle name="Normal 9 2 3 2 2 3" xfId="54692"/>
    <cellStyle name="Normal 9 2 3 2 2 3 2" xfId="54693"/>
    <cellStyle name="Normal 9 2 3 2 2 3 2 2" xfId="54694"/>
    <cellStyle name="Normal 9 2 3 2 2 3 2 3" xfId="54695"/>
    <cellStyle name="Normal 9 2 3 2 2 3 2 4" xfId="54696"/>
    <cellStyle name="Normal 9 2 3 2 2 3 3" xfId="54697"/>
    <cellStyle name="Normal 9 2 3 2 2 3 4" xfId="54698"/>
    <cellStyle name="Normal 9 2 3 2 2 3 5" xfId="54699"/>
    <cellStyle name="Normal 9 2 3 2 2 3 6" xfId="54700"/>
    <cellStyle name="Normal 9 2 3 2 2 4" xfId="54701"/>
    <cellStyle name="Normal 9 2 3 2 2 4 2" xfId="54702"/>
    <cellStyle name="Normal 9 2 3 2 2 4 3" xfId="54703"/>
    <cellStyle name="Normal 9 2 3 2 2 4 4" xfId="54704"/>
    <cellStyle name="Normal 9 2 3 2 2 5" xfId="54705"/>
    <cellStyle name="Normal 9 2 3 2 2 6" xfId="54706"/>
    <cellStyle name="Normal 9 2 3 2 2 7" xfId="54707"/>
    <cellStyle name="Normal 9 2 3 2 2 8" xfId="54708"/>
    <cellStyle name="Normal 9 2 3 2 3" xfId="54709"/>
    <cellStyle name="Normal 9 2 3 2 3 2" xfId="54710"/>
    <cellStyle name="Normal 9 2 3 2 3 2 2" xfId="54711"/>
    <cellStyle name="Normal 9 2 3 2 3 2 2 2" xfId="54712"/>
    <cellStyle name="Normal 9 2 3 2 3 2 2 3" xfId="54713"/>
    <cellStyle name="Normal 9 2 3 2 3 2 2 4" xfId="54714"/>
    <cellStyle name="Normal 9 2 3 2 3 2 3" xfId="54715"/>
    <cellStyle name="Normal 9 2 3 2 3 2 4" xfId="54716"/>
    <cellStyle name="Normal 9 2 3 2 3 2 5" xfId="54717"/>
    <cellStyle name="Normal 9 2 3 2 3 3" xfId="54718"/>
    <cellStyle name="Normal 9 2 3 2 3 3 2" xfId="54719"/>
    <cellStyle name="Normal 9 2 3 2 3 3 3" xfId="54720"/>
    <cellStyle name="Normal 9 2 3 2 3 3 4" xfId="54721"/>
    <cellStyle name="Normal 9 2 3 2 3 4" xfId="54722"/>
    <cellStyle name="Normal 9 2 3 2 3 5" xfId="54723"/>
    <cellStyle name="Normal 9 2 3 2 3 6" xfId="54724"/>
    <cellStyle name="Normal 9 2 3 2 4" xfId="54725"/>
    <cellStyle name="Normal 9 2 3 2 4 2" xfId="54726"/>
    <cellStyle name="Normal 9 2 3 2 4 2 2" xfId="54727"/>
    <cellStyle name="Normal 9 2 3 2 4 2 3" xfId="54728"/>
    <cellStyle name="Normal 9 2 3 2 4 2 4" xfId="54729"/>
    <cellStyle name="Normal 9 2 3 2 4 3" xfId="54730"/>
    <cellStyle name="Normal 9 2 3 2 4 4" xfId="54731"/>
    <cellStyle name="Normal 9 2 3 2 4 5" xfId="54732"/>
    <cellStyle name="Normal 9 2 3 2 4 6" xfId="54733"/>
    <cellStyle name="Normal 9 2 3 2 5" xfId="54734"/>
    <cellStyle name="Normal 9 2 3 2 5 2" xfId="54735"/>
    <cellStyle name="Normal 9 2 3 2 5 3" xfId="54736"/>
    <cellStyle name="Normal 9 2 3 2 5 4" xfId="54737"/>
    <cellStyle name="Normal 9 2 3 2 6" xfId="54738"/>
    <cellStyle name="Normal 9 2 3 2 7" xfId="54739"/>
    <cellStyle name="Normal 9 2 3 2 8" xfId="54740"/>
    <cellStyle name="Normal 9 2 3 2 9" xfId="54741"/>
    <cellStyle name="Normal 9 2 3 3" xfId="54742"/>
    <cellStyle name="Normal 9 2 3 3 2" xfId="54743"/>
    <cellStyle name="Normal 9 2 3 3 2 2" xfId="54744"/>
    <cellStyle name="Normal 9 2 3 3 2 2 2" xfId="54745"/>
    <cellStyle name="Normal 9 2 3 3 2 2 2 2" xfId="54746"/>
    <cellStyle name="Normal 9 2 3 3 2 2 2 3" xfId="54747"/>
    <cellStyle name="Normal 9 2 3 3 2 2 2 4" xfId="54748"/>
    <cellStyle name="Normal 9 2 3 3 2 2 3" xfId="54749"/>
    <cellStyle name="Normal 9 2 3 3 2 2 4" xfId="54750"/>
    <cellStyle name="Normal 9 2 3 3 2 2 5" xfId="54751"/>
    <cellStyle name="Normal 9 2 3 3 2 3" xfId="54752"/>
    <cellStyle name="Normal 9 2 3 3 2 3 2" xfId="54753"/>
    <cellStyle name="Normal 9 2 3 3 2 3 3" xfId="54754"/>
    <cellStyle name="Normal 9 2 3 3 2 3 4" xfId="54755"/>
    <cellStyle name="Normal 9 2 3 3 2 4" xfId="54756"/>
    <cellStyle name="Normal 9 2 3 3 2 5" xfId="54757"/>
    <cellStyle name="Normal 9 2 3 3 2 6" xfId="54758"/>
    <cellStyle name="Normal 9 2 3 3 3" xfId="54759"/>
    <cellStyle name="Normal 9 2 3 3 3 2" xfId="54760"/>
    <cellStyle name="Normal 9 2 3 3 3 2 2" xfId="54761"/>
    <cellStyle name="Normal 9 2 3 3 3 2 3" xfId="54762"/>
    <cellStyle name="Normal 9 2 3 3 3 2 4" xfId="54763"/>
    <cellStyle name="Normal 9 2 3 3 3 3" xfId="54764"/>
    <cellStyle name="Normal 9 2 3 3 3 4" xfId="54765"/>
    <cellStyle name="Normal 9 2 3 3 3 5" xfId="54766"/>
    <cellStyle name="Normal 9 2 3 3 3 6" xfId="54767"/>
    <cellStyle name="Normal 9 2 3 3 4" xfId="54768"/>
    <cellStyle name="Normal 9 2 3 3 4 2" xfId="54769"/>
    <cellStyle name="Normal 9 2 3 3 4 3" xfId="54770"/>
    <cellStyle name="Normal 9 2 3 3 4 4" xfId="54771"/>
    <cellStyle name="Normal 9 2 3 3 5" xfId="54772"/>
    <cellStyle name="Normal 9 2 3 3 6" xfId="54773"/>
    <cellStyle name="Normal 9 2 3 3 7" xfId="54774"/>
    <cellStyle name="Normal 9 2 3 3 8" xfId="54775"/>
    <cellStyle name="Normal 9 2 3 4" xfId="54776"/>
    <cellStyle name="Normal 9 2 3 4 2" xfId="54777"/>
    <cellStyle name="Normal 9 2 3 4 2 2" xfId="54778"/>
    <cellStyle name="Normal 9 2 3 4 2 2 2" xfId="54779"/>
    <cellStyle name="Normal 9 2 3 4 2 2 3" xfId="54780"/>
    <cellStyle name="Normal 9 2 3 4 2 2 4" xfId="54781"/>
    <cellStyle name="Normal 9 2 3 4 2 3" xfId="54782"/>
    <cellStyle name="Normal 9 2 3 4 2 4" xfId="54783"/>
    <cellStyle name="Normal 9 2 3 4 2 5" xfId="54784"/>
    <cellStyle name="Normal 9 2 3 4 3" xfId="54785"/>
    <cellStyle name="Normal 9 2 3 4 3 2" xfId="54786"/>
    <cellStyle name="Normal 9 2 3 4 3 3" xfId="54787"/>
    <cellStyle name="Normal 9 2 3 4 3 4" xfId="54788"/>
    <cellStyle name="Normal 9 2 3 4 4" xfId="54789"/>
    <cellStyle name="Normal 9 2 3 4 5" xfId="54790"/>
    <cellStyle name="Normal 9 2 3 4 6" xfId="54791"/>
    <cellStyle name="Normal 9 2 3 5" xfId="54792"/>
    <cellStyle name="Normal 9 2 3 5 2" xfId="54793"/>
    <cellStyle name="Normal 9 2 3 5 2 2" xfId="54794"/>
    <cellStyle name="Normal 9 2 3 5 2 3" xfId="54795"/>
    <cellStyle name="Normal 9 2 3 5 2 4" xfId="54796"/>
    <cellStyle name="Normal 9 2 3 5 3" xfId="54797"/>
    <cellStyle name="Normal 9 2 3 5 4" xfId="54798"/>
    <cellStyle name="Normal 9 2 3 5 5" xfId="54799"/>
    <cellStyle name="Normal 9 2 3 5 6" xfId="54800"/>
    <cellStyle name="Normal 9 2 3 6" xfId="54801"/>
    <cellStyle name="Normal 9 2 3 6 2" xfId="54802"/>
    <cellStyle name="Normal 9 2 3 6 3" xfId="54803"/>
    <cellStyle name="Normal 9 2 3 6 4" xfId="54804"/>
    <cellStyle name="Normal 9 2 3 7" xfId="54805"/>
    <cellStyle name="Normal 9 2 3 8" xfId="54806"/>
    <cellStyle name="Normal 9 2 3 9" xfId="54807"/>
    <cellStyle name="Normal 9 2 4" xfId="54808"/>
    <cellStyle name="Normal 9 2 4 2" xfId="54809"/>
    <cellStyle name="Normal 9 2 4 2 2" xfId="54810"/>
    <cellStyle name="Normal 9 2 4 2 2 2" xfId="54811"/>
    <cellStyle name="Normal 9 2 4 2 2 2 2" xfId="54812"/>
    <cellStyle name="Normal 9 2 4 2 2 2 2 2" xfId="54813"/>
    <cellStyle name="Normal 9 2 4 2 2 2 2 3" xfId="54814"/>
    <cellStyle name="Normal 9 2 4 2 2 2 2 4" xfId="54815"/>
    <cellStyle name="Normal 9 2 4 2 2 2 3" xfId="54816"/>
    <cellStyle name="Normal 9 2 4 2 2 2 4" xfId="54817"/>
    <cellStyle name="Normal 9 2 4 2 2 2 5" xfId="54818"/>
    <cellStyle name="Normal 9 2 4 2 2 3" xfId="54819"/>
    <cellStyle name="Normal 9 2 4 2 2 3 2" xfId="54820"/>
    <cellStyle name="Normal 9 2 4 2 2 3 3" xfId="54821"/>
    <cellStyle name="Normal 9 2 4 2 2 3 4" xfId="54822"/>
    <cellStyle name="Normal 9 2 4 2 2 4" xfId="54823"/>
    <cellStyle name="Normal 9 2 4 2 2 5" xfId="54824"/>
    <cellStyle name="Normal 9 2 4 2 2 6" xfId="54825"/>
    <cellStyle name="Normal 9 2 4 2 3" xfId="54826"/>
    <cellStyle name="Normal 9 2 4 2 3 2" xfId="54827"/>
    <cellStyle name="Normal 9 2 4 2 3 2 2" xfId="54828"/>
    <cellStyle name="Normal 9 2 4 2 3 2 3" xfId="54829"/>
    <cellStyle name="Normal 9 2 4 2 3 2 4" xfId="54830"/>
    <cellStyle name="Normal 9 2 4 2 3 3" xfId="54831"/>
    <cellStyle name="Normal 9 2 4 2 3 4" xfId="54832"/>
    <cellStyle name="Normal 9 2 4 2 3 5" xfId="54833"/>
    <cellStyle name="Normal 9 2 4 2 3 6" xfId="54834"/>
    <cellStyle name="Normal 9 2 4 2 4" xfId="54835"/>
    <cellStyle name="Normal 9 2 4 2 4 2" xfId="54836"/>
    <cellStyle name="Normal 9 2 4 2 4 3" xfId="54837"/>
    <cellStyle name="Normal 9 2 4 2 4 4" xfId="54838"/>
    <cellStyle name="Normal 9 2 4 2 5" xfId="54839"/>
    <cellStyle name="Normal 9 2 4 2 6" xfId="54840"/>
    <cellStyle name="Normal 9 2 4 2 7" xfId="54841"/>
    <cellStyle name="Normal 9 2 4 2 8" xfId="54842"/>
    <cellStyle name="Normal 9 2 4 3" xfId="54843"/>
    <cellStyle name="Normal 9 2 4 3 2" xfId="54844"/>
    <cellStyle name="Normal 9 2 4 3 2 2" xfId="54845"/>
    <cellStyle name="Normal 9 2 4 3 2 2 2" xfId="54846"/>
    <cellStyle name="Normal 9 2 4 3 2 2 3" xfId="54847"/>
    <cellStyle name="Normal 9 2 4 3 2 2 4" xfId="54848"/>
    <cellStyle name="Normal 9 2 4 3 2 3" xfId="54849"/>
    <cellStyle name="Normal 9 2 4 3 2 4" xfId="54850"/>
    <cellStyle name="Normal 9 2 4 3 2 5" xfId="54851"/>
    <cellStyle name="Normal 9 2 4 3 3" xfId="54852"/>
    <cellStyle name="Normal 9 2 4 3 3 2" xfId="54853"/>
    <cellStyle name="Normal 9 2 4 3 3 3" xfId="54854"/>
    <cellStyle name="Normal 9 2 4 3 3 4" xfId="54855"/>
    <cellStyle name="Normal 9 2 4 3 4" xfId="54856"/>
    <cellStyle name="Normal 9 2 4 3 5" xfId="54857"/>
    <cellStyle name="Normal 9 2 4 3 6" xfId="54858"/>
    <cellStyle name="Normal 9 2 4 4" xfId="54859"/>
    <cellStyle name="Normal 9 2 4 4 2" xfId="54860"/>
    <cellStyle name="Normal 9 2 4 4 2 2" xfId="54861"/>
    <cellStyle name="Normal 9 2 4 4 2 3" xfId="54862"/>
    <cellStyle name="Normal 9 2 4 4 2 4" xfId="54863"/>
    <cellStyle name="Normal 9 2 4 4 3" xfId="54864"/>
    <cellStyle name="Normal 9 2 4 4 4" xfId="54865"/>
    <cellStyle name="Normal 9 2 4 4 5" xfId="54866"/>
    <cellStyle name="Normal 9 2 4 4 6" xfId="54867"/>
    <cellStyle name="Normal 9 2 4 5" xfId="54868"/>
    <cellStyle name="Normal 9 2 4 5 2" xfId="54869"/>
    <cellStyle name="Normal 9 2 4 5 3" xfId="54870"/>
    <cellStyle name="Normal 9 2 4 5 4" xfId="54871"/>
    <cellStyle name="Normal 9 2 4 6" xfId="54872"/>
    <cellStyle name="Normal 9 2 4 7" xfId="54873"/>
    <cellStyle name="Normal 9 2 4 8" xfId="54874"/>
    <cellStyle name="Normal 9 2 4 9" xfId="54875"/>
    <cellStyle name="Normal 9 2 5" xfId="54876"/>
    <cellStyle name="Normal 9 2 5 2" xfId="54877"/>
    <cellStyle name="Normal 9 2 5 2 2" xfId="54878"/>
    <cellStyle name="Normal 9 2 5 2 2 2" xfId="54879"/>
    <cellStyle name="Normal 9 2 5 2 2 3" xfId="54880"/>
    <cellStyle name="Normal 9 2 5 2 2 4" xfId="54881"/>
    <cellStyle name="Normal 9 2 5 2 3" xfId="54882"/>
    <cellStyle name="Normal 9 2 5 2 4" xfId="54883"/>
    <cellStyle name="Normal 9 2 5 2 5" xfId="54884"/>
    <cellStyle name="Normal 9 2 5 2 6" xfId="54885"/>
    <cellStyle name="Normal 9 2 5 3" xfId="54886"/>
    <cellStyle name="Normal 9 2 5 3 2" xfId="54887"/>
    <cellStyle name="Normal 9 2 5 3 3" xfId="54888"/>
    <cellStyle name="Normal 9 2 5 3 4" xfId="54889"/>
    <cellStyle name="Normal 9 2 5 4" xfId="54890"/>
    <cellStyle name="Normal 9 2 5 5" xfId="54891"/>
    <cellStyle name="Normal 9 2 5 6" xfId="54892"/>
    <cellStyle name="Normal 9 2 5 7" xfId="54893"/>
    <cellStyle name="Normal 9 2_Rec Tributaria" xfId="54894"/>
    <cellStyle name="Normal 9 20" xfId="54895"/>
    <cellStyle name="Normal 9 21" xfId="54896"/>
    <cellStyle name="Normal 9 22" xfId="54897"/>
    <cellStyle name="Normal 9 23" xfId="54898"/>
    <cellStyle name="Normal 9 24" xfId="54899"/>
    <cellStyle name="Normal 9 25" xfId="54900"/>
    <cellStyle name="Normal 9 26" xfId="54901"/>
    <cellStyle name="Normal 9 27" xfId="54902"/>
    <cellStyle name="Normal 9 28" xfId="54903"/>
    <cellStyle name="Normal 9 29" xfId="54904"/>
    <cellStyle name="Normal 9 3" xfId="54905"/>
    <cellStyle name="Normal 9 3 2" xfId="54906"/>
    <cellStyle name="Normal 9 3 2 2" xfId="54907"/>
    <cellStyle name="Normal 9 3 2 2 2" xfId="54908"/>
    <cellStyle name="Normal 9 3 2 2 2 2" xfId="54909"/>
    <cellStyle name="Normal 9 3 2 2 2 2 2" xfId="54910"/>
    <cellStyle name="Normal 9 3 2 2 2 2 2 2" xfId="54911"/>
    <cellStyle name="Normal 9 3 2 2 2 2 2 3" xfId="54912"/>
    <cellStyle name="Normal 9 3 2 2 2 2 2 4" xfId="54913"/>
    <cellStyle name="Normal 9 3 2 2 2 2 3" xfId="54914"/>
    <cellStyle name="Normal 9 3 2 2 2 2 4" xfId="54915"/>
    <cellStyle name="Normal 9 3 2 2 2 2 5" xfId="54916"/>
    <cellStyle name="Normal 9 3 2 2 2 3" xfId="54917"/>
    <cellStyle name="Normal 9 3 2 2 2 3 2" xfId="54918"/>
    <cellStyle name="Normal 9 3 2 2 2 3 3" xfId="54919"/>
    <cellStyle name="Normal 9 3 2 2 2 3 4" xfId="54920"/>
    <cellStyle name="Normal 9 3 2 2 2 4" xfId="54921"/>
    <cellStyle name="Normal 9 3 2 2 2 5" xfId="54922"/>
    <cellStyle name="Normal 9 3 2 2 2 6" xfId="54923"/>
    <cellStyle name="Normal 9 3 2 2 3" xfId="54924"/>
    <cellStyle name="Normal 9 3 2 2 3 2" xfId="54925"/>
    <cellStyle name="Normal 9 3 2 2 3 2 2" xfId="54926"/>
    <cellStyle name="Normal 9 3 2 2 3 2 3" xfId="54927"/>
    <cellStyle name="Normal 9 3 2 2 3 2 4" xfId="54928"/>
    <cellStyle name="Normal 9 3 2 2 3 3" xfId="54929"/>
    <cellStyle name="Normal 9 3 2 2 3 4" xfId="54930"/>
    <cellStyle name="Normal 9 3 2 2 3 5" xfId="54931"/>
    <cellStyle name="Normal 9 3 2 2 3 6" xfId="54932"/>
    <cellStyle name="Normal 9 3 2 2 4" xfId="54933"/>
    <cellStyle name="Normal 9 3 2 2 4 2" xfId="54934"/>
    <cellStyle name="Normal 9 3 2 2 4 3" xfId="54935"/>
    <cellStyle name="Normal 9 3 2 2 4 4" xfId="54936"/>
    <cellStyle name="Normal 9 3 2 2 5" xfId="54937"/>
    <cellStyle name="Normal 9 3 2 2 6" xfId="54938"/>
    <cellStyle name="Normal 9 3 2 2 7" xfId="54939"/>
    <cellStyle name="Normal 9 3 2 2 8" xfId="54940"/>
    <cellStyle name="Normal 9 3 2 3" xfId="54941"/>
    <cellStyle name="Normal 9 3 2 3 2" xfId="54942"/>
    <cellStyle name="Normal 9 3 2 3 2 2" xfId="54943"/>
    <cellStyle name="Normal 9 3 2 3 2 2 2" xfId="54944"/>
    <cellStyle name="Normal 9 3 2 3 2 2 3" xfId="54945"/>
    <cellStyle name="Normal 9 3 2 3 2 2 4" xfId="54946"/>
    <cellStyle name="Normal 9 3 2 3 2 3" xfId="54947"/>
    <cellStyle name="Normal 9 3 2 3 2 4" xfId="54948"/>
    <cellStyle name="Normal 9 3 2 3 2 5" xfId="54949"/>
    <cellStyle name="Normal 9 3 2 3 3" xfId="54950"/>
    <cellStyle name="Normal 9 3 2 3 3 2" xfId="54951"/>
    <cellStyle name="Normal 9 3 2 3 3 3" xfId="54952"/>
    <cellStyle name="Normal 9 3 2 3 3 4" xfId="54953"/>
    <cellStyle name="Normal 9 3 2 3 4" xfId="54954"/>
    <cellStyle name="Normal 9 3 2 3 5" xfId="54955"/>
    <cellStyle name="Normal 9 3 2 3 6" xfId="54956"/>
    <cellStyle name="Normal 9 3 2 4" xfId="54957"/>
    <cellStyle name="Normal 9 3 2 4 2" xfId="54958"/>
    <cellStyle name="Normal 9 3 2 4 2 2" xfId="54959"/>
    <cellStyle name="Normal 9 3 2 4 2 3" xfId="54960"/>
    <cellStyle name="Normal 9 3 2 4 2 4" xfId="54961"/>
    <cellStyle name="Normal 9 3 2 4 3" xfId="54962"/>
    <cellStyle name="Normal 9 3 2 4 4" xfId="54963"/>
    <cellStyle name="Normal 9 3 2 4 5" xfId="54964"/>
    <cellStyle name="Normal 9 3 2 4 6" xfId="54965"/>
    <cellStyle name="Normal 9 3 2 5" xfId="54966"/>
    <cellStyle name="Normal 9 3 2 5 2" xfId="54967"/>
    <cellStyle name="Normal 9 3 2 5 3" xfId="54968"/>
    <cellStyle name="Normal 9 3 2 5 4" xfId="54969"/>
    <cellStyle name="Normal 9 3 2 6" xfId="54970"/>
    <cellStyle name="Normal 9 3 2 7" xfId="54971"/>
    <cellStyle name="Normal 9 3 2 8" xfId="54972"/>
    <cellStyle name="Normal 9 3 2 9" xfId="54973"/>
    <cellStyle name="Normal 9 3 3" xfId="54974"/>
    <cellStyle name="Normal 9 3 3 2" xfId="54975"/>
    <cellStyle name="Normal 9 3 3 2 2" xfId="54976"/>
    <cellStyle name="Normal 9 3 3 2 2 2" xfId="54977"/>
    <cellStyle name="Normal 9 3 3 2 2 3" xfId="54978"/>
    <cellStyle name="Normal 9 3 3 2 2 4" xfId="54979"/>
    <cellStyle name="Normal 9 3 3 2 3" xfId="54980"/>
    <cellStyle name="Normal 9 3 3 2 4" xfId="54981"/>
    <cellStyle name="Normal 9 3 3 2 5" xfId="54982"/>
    <cellStyle name="Normal 9 3 3 2 6" xfId="54983"/>
    <cellStyle name="Normal 9 3 3 3" xfId="54984"/>
    <cellStyle name="Normal 9 3 3 3 2" xfId="54985"/>
    <cellStyle name="Normal 9 3 3 3 3" xfId="54986"/>
    <cellStyle name="Normal 9 3 3 3 4" xfId="54987"/>
    <cellStyle name="Normal 9 3 3 4" xfId="54988"/>
    <cellStyle name="Normal 9 3 3 5" xfId="54989"/>
    <cellStyle name="Normal 9 3 3 6" xfId="54990"/>
    <cellStyle name="Normal 9 3 3 7" xfId="54991"/>
    <cellStyle name="Normal 9 30" xfId="54992"/>
    <cellStyle name="Normal 9 31" xfId="54993"/>
    <cellStyle name="Normal 9 32" xfId="54994"/>
    <cellStyle name="Normal 9 33" xfId="54995"/>
    <cellStyle name="Normal 9 34" xfId="54996"/>
    <cellStyle name="Normal 9 35" xfId="54997"/>
    <cellStyle name="Normal 9 36" xfId="54998"/>
    <cellStyle name="Normal 9 37" xfId="54999"/>
    <cellStyle name="Normal 9 38" xfId="55000"/>
    <cellStyle name="Normal 9 39" xfId="55001"/>
    <cellStyle name="Normal 9 4" xfId="55002"/>
    <cellStyle name="Normal 9 40" xfId="55003"/>
    <cellStyle name="Normal 9 41" xfId="55004"/>
    <cellStyle name="Normal 9 42" xfId="55005"/>
    <cellStyle name="Normal 9 43" xfId="55006"/>
    <cellStyle name="Normal 9 44" xfId="55007"/>
    <cellStyle name="Normal 9 45" xfId="55008"/>
    <cellStyle name="Normal 9 46" xfId="55009"/>
    <cellStyle name="Normal 9 46 10" xfId="55010"/>
    <cellStyle name="Normal 9 46 11" xfId="55011"/>
    <cellStyle name="Normal 9 46 12" xfId="55012"/>
    <cellStyle name="Normal 9 46 13" xfId="55013"/>
    <cellStyle name="Normal 9 46 2" xfId="55014"/>
    <cellStyle name="Normal 9 46 2 10" xfId="55015"/>
    <cellStyle name="Normal 9 46 2 2" xfId="55016"/>
    <cellStyle name="Normal 9 46 2 2 2" xfId="55017"/>
    <cellStyle name="Normal 9 46 2 2 2 2" xfId="55018"/>
    <cellStyle name="Normal 9 46 2 2 2 2 2" xfId="55019"/>
    <cellStyle name="Normal 9 46 2 2 2 2 2 2" xfId="55020"/>
    <cellStyle name="Normal 9 46 2 2 2 2 2 2 2" xfId="55021"/>
    <cellStyle name="Normal 9 46 2 2 2 2 2 2 3" xfId="55022"/>
    <cellStyle name="Normal 9 46 2 2 2 2 2 2 4" xfId="55023"/>
    <cellStyle name="Normal 9 46 2 2 2 2 2 3" xfId="55024"/>
    <cellStyle name="Normal 9 46 2 2 2 2 2 4" xfId="55025"/>
    <cellStyle name="Normal 9 46 2 2 2 2 2 5" xfId="55026"/>
    <cellStyle name="Normal 9 46 2 2 2 2 3" xfId="55027"/>
    <cellStyle name="Normal 9 46 2 2 2 2 3 2" xfId="55028"/>
    <cellStyle name="Normal 9 46 2 2 2 2 3 3" xfId="55029"/>
    <cellStyle name="Normal 9 46 2 2 2 2 3 4" xfId="55030"/>
    <cellStyle name="Normal 9 46 2 2 2 2 4" xfId="55031"/>
    <cellStyle name="Normal 9 46 2 2 2 2 5" xfId="55032"/>
    <cellStyle name="Normal 9 46 2 2 2 2 6" xfId="55033"/>
    <cellStyle name="Normal 9 46 2 2 2 3" xfId="55034"/>
    <cellStyle name="Normal 9 46 2 2 2 3 2" xfId="55035"/>
    <cellStyle name="Normal 9 46 2 2 2 3 2 2" xfId="55036"/>
    <cellStyle name="Normal 9 46 2 2 2 3 2 3" xfId="55037"/>
    <cellStyle name="Normal 9 46 2 2 2 3 2 4" xfId="55038"/>
    <cellStyle name="Normal 9 46 2 2 2 3 3" xfId="55039"/>
    <cellStyle name="Normal 9 46 2 2 2 3 4" xfId="55040"/>
    <cellStyle name="Normal 9 46 2 2 2 3 5" xfId="55041"/>
    <cellStyle name="Normal 9 46 2 2 2 3 6" xfId="55042"/>
    <cellStyle name="Normal 9 46 2 2 2 4" xfId="55043"/>
    <cellStyle name="Normal 9 46 2 2 2 4 2" xfId="55044"/>
    <cellStyle name="Normal 9 46 2 2 2 4 3" xfId="55045"/>
    <cellStyle name="Normal 9 46 2 2 2 4 4" xfId="55046"/>
    <cellStyle name="Normal 9 46 2 2 2 5" xfId="55047"/>
    <cellStyle name="Normal 9 46 2 2 2 6" xfId="55048"/>
    <cellStyle name="Normal 9 46 2 2 2 7" xfId="55049"/>
    <cellStyle name="Normal 9 46 2 2 2 8" xfId="55050"/>
    <cellStyle name="Normal 9 46 2 2 3" xfId="55051"/>
    <cellStyle name="Normal 9 46 2 2 3 2" xfId="55052"/>
    <cellStyle name="Normal 9 46 2 2 3 2 2" xfId="55053"/>
    <cellStyle name="Normal 9 46 2 2 3 2 2 2" xfId="55054"/>
    <cellStyle name="Normal 9 46 2 2 3 2 2 3" xfId="55055"/>
    <cellStyle name="Normal 9 46 2 2 3 2 2 4" xfId="55056"/>
    <cellStyle name="Normal 9 46 2 2 3 2 3" xfId="55057"/>
    <cellStyle name="Normal 9 46 2 2 3 2 4" xfId="55058"/>
    <cellStyle name="Normal 9 46 2 2 3 2 5" xfId="55059"/>
    <cellStyle name="Normal 9 46 2 2 3 3" xfId="55060"/>
    <cellStyle name="Normal 9 46 2 2 3 3 2" xfId="55061"/>
    <cellStyle name="Normal 9 46 2 2 3 3 3" xfId="55062"/>
    <cellStyle name="Normal 9 46 2 2 3 3 4" xfId="55063"/>
    <cellStyle name="Normal 9 46 2 2 3 4" xfId="55064"/>
    <cellStyle name="Normal 9 46 2 2 3 5" xfId="55065"/>
    <cellStyle name="Normal 9 46 2 2 3 6" xfId="55066"/>
    <cellStyle name="Normal 9 46 2 2 4" xfId="55067"/>
    <cellStyle name="Normal 9 46 2 2 4 2" xfId="55068"/>
    <cellStyle name="Normal 9 46 2 2 4 2 2" xfId="55069"/>
    <cellStyle name="Normal 9 46 2 2 4 2 3" xfId="55070"/>
    <cellStyle name="Normal 9 46 2 2 4 2 4" xfId="55071"/>
    <cellStyle name="Normal 9 46 2 2 4 3" xfId="55072"/>
    <cellStyle name="Normal 9 46 2 2 4 4" xfId="55073"/>
    <cellStyle name="Normal 9 46 2 2 4 5" xfId="55074"/>
    <cellStyle name="Normal 9 46 2 2 4 6" xfId="55075"/>
    <cellStyle name="Normal 9 46 2 2 5" xfId="55076"/>
    <cellStyle name="Normal 9 46 2 2 5 2" xfId="55077"/>
    <cellStyle name="Normal 9 46 2 2 5 3" xfId="55078"/>
    <cellStyle name="Normal 9 46 2 2 5 4" xfId="55079"/>
    <cellStyle name="Normal 9 46 2 2 6" xfId="55080"/>
    <cellStyle name="Normal 9 46 2 2 7" xfId="55081"/>
    <cellStyle name="Normal 9 46 2 2 8" xfId="55082"/>
    <cellStyle name="Normal 9 46 2 2 9" xfId="55083"/>
    <cellStyle name="Normal 9 46 2 3" xfId="55084"/>
    <cellStyle name="Normal 9 46 2 3 2" xfId="55085"/>
    <cellStyle name="Normal 9 46 2 3 2 2" xfId="55086"/>
    <cellStyle name="Normal 9 46 2 3 2 2 2" xfId="55087"/>
    <cellStyle name="Normal 9 46 2 3 2 2 2 2" xfId="55088"/>
    <cellStyle name="Normal 9 46 2 3 2 2 2 3" xfId="55089"/>
    <cellStyle name="Normal 9 46 2 3 2 2 2 4" xfId="55090"/>
    <cellStyle name="Normal 9 46 2 3 2 2 3" xfId="55091"/>
    <cellStyle name="Normal 9 46 2 3 2 2 4" xfId="55092"/>
    <cellStyle name="Normal 9 46 2 3 2 2 5" xfId="55093"/>
    <cellStyle name="Normal 9 46 2 3 2 3" xfId="55094"/>
    <cellStyle name="Normal 9 46 2 3 2 3 2" xfId="55095"/>
    <cellStyle name="Normal 9 46 2 3 2 3 3" xfId="55096"/>
    <cellStyle name="Normal 9 46 2 3 2 3 4" xfId="55097"/>
    <cellStyle name="Normal 9 46 2 3 2 4" xfId="55098"/>
    <cellStyle name="Normal 9 46 2 3 2 5" xfId="55099"/>
    <cellStyle name="Normal 9 46 2 3 2 6" xfId="55100"/>
    <cellStyle name="Normal 9 46 2 3 3" xfId="55101"/>
    <cellStyle name="Normal 9 46 2 3 3 2" xfId="55102"/>
    <cellStyle name="Normal 9 46 2 3 3 2 2" xfId="55103"/>
    <cellStyle name="Normal 9 46 2 3 3 2 3" xfId="55104"/>
    <cellStyle name="Normal 9 46 2 3 3 2 4" xfId="55105"/>
    <cellStyle name="Normal 9 46 2 3 3 3" xfId="55106"/>
    <cellStyle name="Normal 9 46 2 3 3 4" xfId="55107"/>
    <cellStyle name="Normal 9 46 2 3 3 5" xfId="55108"/>
    <cellStyle name="Normal 9 46 2 3 3 6" xfId="55109"/>
    <cellStyle name="Normal 9 46 2 3 4" xfId="55110"/>
    <cellStyle name="Normal 9 46 2 3 4 2" xfId="55111"/>
    <cellStyle name="Normal 9 46 2 3 4 3" xfId="55112"/>
    <cellStyle name="Normal 9 46 2 3 4 4" xfId="55113"/>
    <cellStyle name="Normal 9 46 2 3 5" xfId="55114"/>
    <cellStyle name="Normal 9 46 2 3 6" xfId="55115"/>
    <cellStyle name="Normal 9 46 2 3 7" xfId="55116"/>
    <cellStyle name="Normal 9 46 2 3 8" xfId="55117"/>
    <cellStyle name="Normal 9 46 2 4" xfId="55118"/>
    <cellStyle name="Normal 9 46 2 4 2" xfId="55119"/>
    <cellStyle name="Normal 9 46 2 4 2 2" xfId="55120"/>
    <cellStyle name="Normal 9 46 2 4 2 2 2" xfId="55121"/>
    <cellStyle name="Normal 9 46 2 4 2 2 3" xfId="55122"/>
    <cellStyle name="Normal 9 46 2 4 2 2 4" xfId="55123"/>
    <cellStyle name="Normal 9 46 2 4 2 3" xfId="55124"/>
    <cellStyle name="Normal 9 46 2 4 2 4" xfId="55125"/>
    <cellStyle name="Normal 9 46 2 4 2 5" xfId="55126"/>
    <cellStyle name="Normal 9 46 2 4 3" xfId="55127"/>
    <cellStyle name="Normal 9 46 2 4 3 2" xfId="55128"/>
    <cellStyle name="Normal 9 46 2 4 3 3" xfId="55129"/>
    <cellStyle name="Normal 9 46 2 4 3 4" xfId="55130"/>
    <cellStyle name="Normal 9 46 2 4 4" xfId="55131"/>
    <cellStyle name="Normal 9 46 2 4 5" xfId="55132"/>
    <cellStyle name="Normal 9 46 2 4 6" xfId="55133"/>
    <cellStyle name="Normal 9 46 2 5" xfId="55134"/>
    <cellStyle name="Normal 9 46 2 5 2" xfId="55135"/>
    <cellStyle name="Normal 9 46 2 5 2 2" xfId="55136"/>
    <cellStyle name="Normal 9 46 2 5 2 3" xfId="55137"/>
    <cellStyle name="Normal 9 46 2 5 2 4" xfId="55138"/>
    <cellStyle name="Normal 9 46 2 5 3" xfId="55139"/>
    <cellStyle name="Normal 9 46 2 5 4" xfId="55140"/>
    <cellStyle name="Normal 9 46 2 5 5" xfId="55141"/>
    <cellStyle name="Normal 9 46 2 5 6" xfId="55142"/>
    <cellStyle name="Normal 9 46 2 6" xfId="55143"/>
    <cellStyle name="Normal 9 46 2 6 2" xfId="55144"/>
    <cellStyle name="Normal 9 46 2 6 3" xfId="55145"/>
    <cellStyle name="Normal 9 46 2 6 4" xfId="55146"/>
    <cellStyle name="Normal 9 46 2 7" xfId="55147"/>
    <cellStyle name="Normal 9 46 2 8" xfId="55148"/>
    <cellStyle name="Normal 9 46 2 9" xfId="55149"/>
    <cellStyle name="Normal 9 46 3" xfId="55150"/>
    <cellStyle name="Normal 9 46 3 2" xfId="55151"/>
    <cellStyle name="Normal 9 46 3 2 2" xfId="55152"/>
    <cellStyle name="Normal 9 46 3 2 2 2" xfId="55153"/>
    <cellStyle name="Normal 9 46 3 2 2 2 2" xfId="55154"/>
    <cellStyle name="Normal 9 46 3 2 2 2 2 2" xfId="55155"/>
    <cellStyle name="Normal 9 46 3 2 2 2 2 3" xfId="55156"/>
    <cellStyle name="Normal 9 46 3 2 2 2 2 4" xfId="55157"/>
    <cellStyle name="Normal 9 46 3 2 2 2 3" xfId="55158"/>
    <cellStyle name="Normal 9 46 3 2 2 2 4" xfId="55159"/>
    <cellStyle name="Normal 9 46 3 2 2 2 5" xfId="55160"/>
    <cellStyle name="Normal 9 46 3 2 2 3" xfId="55161"/>
    <cellStyle name="Normal 9 46 3 2 2 3 2" xfId="55162"/>
    <cellStyle name="Normal 9 46 3 2 2 3 3" xfId="55163"/>
    <cellStyle name="Normal 9 46 3 2 2 3 4" xfId="55164"/>
    <cellStyle name="Normal 9 46 3 2 2 4" xfId="55165"/>
    <cellStyle name="Normal 9 46 3 2 2 5" xfId="55166"/>
    <cellStyle name="Normal 9 46 3 2 2 6" xfId="55167"/>
    <cellStyle name="Normal 9 46 3 2 3" xfId="55168"/>
    <cellStyle name="Normal 9 46 3 2 3 2" xfId="55169"/>
    <cellStyle name="Normal 9 46 3 2 3 2 2" xfId="55170"/>
    <cellStyle name="Normal 9 46 3 2 3 2 3" xfId="55171"/>
    <cellStyle name="Normal 9 46 3 2 3 2 4" xfId="55172"/>
    <cellStyle name="Normal 9 46 3 2 3 3" xfId="55173"/>
    <cellStyle name="Normal 9 46 3 2 3 4" xfId="55174"/>
    <cellStyle name="Normal 9 46 3 2 3 5" xfId="55175"/>
    <cellStyle name="Normal 9 46 3 2 3 6" xfId="55176"/>
    <cellStyle name="Normal 9 46 3 2 4" xfId="55177"/>
    <cellStyle name="Normal 9 46 3 2 4 2" xfId="55178"/>
    <cellStyle name="Normal 9 46 3 2 4 3" xfId="55179"/>
    <cellStyle name="Normal 9 46 3 2 4 4" xfId="55180"/>
    <cellStyle name="Normal 9 46 3 2 5" xfId="55181"/>
    <cellStyle name="Normal 9 46 3 2 6" xfId="55182"/>
    <cellStyle name="Normal 9 46 3 2 7" xfId="55183"/>
    <cellStyle name="Normal 9 46 3 2 8" xfId="55184"/>
    <cellStyle name="Normal 9 46 3 3" xfId="55185"/>
    <cellStyle name="Normal 9 46 3 3 2" xfId="55186"/>
    <cellStyle name="Normal 9 46 3 3 2 2" xfId="55187"/>
    <cellStyle name="Normal 9 46 3 3 2 2 2" xfId="55188"/>
    <cellStyle name="Normal 9 46 3 3 2 2 3" xfId="55189"/>
    <cellStyle name="Normal 9 46 3 3 2 2 4" xfId="55190"/>
    <cellStyle name="Normal 9 46 3 3 2 3" xfId="55191"/>
    <cellStyle name="Normal 9 46 3 3 2 4" xfId="55192"/>
    <cellStyle name="Normal 9 46 3 3 2 5" xfId="55193"/>
    <cellStyle name="Normal 9 46 3 3 3" xfId="55194"/>
    <cellStyle name="Normal 9 46 3 3 3 2" xfId="55195"/>
    <cellStyle name="Normal 9 46 3 3 3 3" xfId="55196"/>
    <cellStyle name="Normal 9 46 3 3 3 4" xfId="55197"/>
    <cellStyle name="Normal 9 46 3 3 4" xfId="55198"/>
    <cellStyle name="Normal 9 46 3 3 5" xfId="55199"/>
    <cellStyle name="Normal 9 46 3 3 6" xfId="55200"/>
    <cellStyle name="Normal 9 46 3 4" xfId="55201"/>
    <cellStyle name="Normal 9 46 3 4 2" xfId="55202"/>
    <cellStyle name="Normal 9 46 3 4 2 2" xfId="55203"/>
    <cellStyle name="Normal 9 46 3 4 2 3" xfId="55204"/>
    <cellStyle name="Normal 9 46 3 4 2 4" xfId="55205"/>
    <cellStyle name="Normal 9 46 3 4 3" xfId="55206"/>
    <cellStyle name="Normal 9 46 3 4 4" xfId="55207"/>
    <cellStyle name="Normal 9 46 3 4 5" xfId="55208"/>
    <cellStyle name="Normal 9 46 3 4 6" xfId="55209"/>
    <cellStyle name="Normal 9 46 3 5" xfId="55210"/>
    <cellStyle name="Normal 9 46 3 5 2" xfId="55211"/>
    <cellStyle name="Normal 9 46 3 5 3" xfId="55212"/>
    <cellStyle name="Normal 9 46 3 5 4" xfId="55213"/>
    <cellStyle name="Normal 9 46 3 6" xfId="55214"/>
    <cellStyle name="Normal 9 46 3 7" xfId="55215"/>
    <cellStyle name="Normal 9 46 3 8" xfId="55216"/>
    <cellStyle name="Normal 9 46 3 9" xfId="55217"/>
    <cellStyle name="Normal 9 46 4" xfId="55218"/>
    <cellStyle name="Normal 9 46 4 2" xfId="55219"/>
    <cellStyle name="Normal 9 46 4 2 2" xfId="55220"/>
    <cellStyle name="Normal 9 46 4 2 2 2" xfId="55221"/>
    <cellStyle name="Normal 9 46 4 2 2 2 2" xfId="55222"/>
    <cellStyle name="Normal 9 46 4 2 2 2 2 2" xfId="55223"/>
    <cellStyle name="Normal 9 46 4 2 2 2 2 3" xfId="55224"/>
    <cellStyle name="Normal 9 46 4 2 2 2 2 4" xfId="55225"/>
    <cellStyle name="Normal 9 46 4 2 2 2 3" xfId="55226"/>
    <cellStyle name="Normal 9 46 4 2 2 2 4" xfId="55227"/>
    <cellStyle name="Normal 9 46 4 2 2 2 5" xfId="55228"/>
    <cellStyle name="Normal 9 46 4 2 2 3" xfId="55229"/>
    <cellStyle name="Normal 9 46 4 2 2 3 2" xfId="55230"/>
    <cellStyle name="Normal 9 46 4 2 2 3 3" xfId="55231"/>
    <cellStyle name="Normal 9 46 4 2 2 3 4" xfId="55232"/>
    <cellStyle name="Normal 9 46 4 2 2 4" xfId="55233"/>
    <cellStyle name="Normal 9 46 4 2 2 5" xfId="55234"/>
    <cellStyle name="Normal 9 46 4 2 2 6" xfId="55235"/>
    <cellStyle name="Normal 9 46 4 2 3" xfId="55236"/>
    <cellStyle name="Normal 9 46 4 2 3 2" xfId="55237"/>
    <cellStyle name="Normal 9 46 4 2 3 2 2" xfId="55238"/>
    <cellStyle name="Normal 9 46 4 2 3 2 3" xfId="55239"/>
    <cellStyle name="Normal 9 46 4 2 3 2 4" xfId="55240"/>
    <cellStyle name="Normal 9 46 4 2 3 3" xfId="55241"/>
    <cellStyle name="Normal 9 46 4 2 3 4" xfId="55242"/>
    <cellStyle name="Normal 9 46 4 2 3 5" xfId="55243"/>
    <cellStyle name="Normal 9 46 4 2 3 6" xfId="55244"/>
    <cellStyle name="Normal 9 46 4 2 4" xfId="55245"/>
    <cellStyle name="Normal 9 46 4 2 4 2" xfId="55246"/>
    <cellStyle name="Normal 9 46 4 2 4 3" xfId="55247"/>
    <cellStyle name="Normal 9 46 4 2 4 4" xfId="55248"/>
    <cellStyle name="Normal 9 46 4 2 5" xfId="55249"/>
    <cellStyle name="Normal 9 46 4 2 6" xfId="55250"/>
    <cellStyle name="Normal 9 46 4 2 7" xfId="55251"/>
    <cellStyle name="Normal 9 46 4 2 8" xfId="55252"/>
    <cellStyle name="Normal 9 46 4 3" xfId="55253"/>
    <cellStyle name="Normal 9 46 4 3 2" xfId="55254"/>
    <cellStyle name="Normal 9 46 4 3 2 2" xfId="55255"/>
    <cellStyle name="Normal 9 46 4 3 2 2 2" xfId="55256"/>
    <cellStyle name="Normal 9 46 4 3 2 2 3" xfId="55257"/>
    <cellStyle name="Normal 9 46 4 3 2 2 4" xfId="55258"/>
    <cellStyle name="Normal 9 46 4 3 2 3" xfId="55259"/>
    <cellStyle name="Normal 9 46 4 3 2 4" xfId="55260"/>
    <cellStyle name="Normal 9 46 4 3 2 5" xfId="55261"/>
    <cellStyle name="Normal 9 46 4 3 3" xfId="55262"/>
    <cellStyle name="Normal 9 46 4 3 3 2" xfId="55263"/>
    <cellStyle name="Normal 9 46 4 3 3 3" xfId="55264"/>
    <cellStyle name="Normal 9 46 4 3 3 4" xfId="55265"/>
    <cellStyle name="Normal 9 46 4 3 4" xfId="55266"/>
    <cellStyle name="Normal 9 46 4 3 5" xfId="55267"/>
    <cellStyle name="Normal 9 46 4 3 6" xfId="55268"/>
    <cellStyle name="Normal 9 46 4 4" xfId="55269"/>
    <cellStyle name="Normal 9 46 4 4 2" xfId="55270"/>
    <cellStyle name="Normal 9 46 4 4 2 2" xfId="55271"/>
    <cellStyle name="Normal 9 46 4 4 2 3" xfId="55272"/>
    <cellStyle name="Normal 9 46 4 4 2 4" xfId="55273"/>
    <cellStyle name="Normal 9 46 4 4 3" xfId="55274"/>
    <cellStyle name="Normal 9 46 4 4 4" xfId="55275"/>
    <cellStyle name="Normal 9 46 4 4 5" xfId="55276"/>
    <cellStyle name="Normal 9 46 4 4 6" xfId="55277"/>
    <cellStyle name="Normal 9 46 4 5" xfId="55278"/>
    <cellStyle name="Normal 9 46 4 5 2" xfId="55279"/>
    <cellStyle name="Normal 9 46 4 5 3" xfId="55280"/>
    <cellStyle name="Normal 9 46 4 5 4" xfId="55281"/>
    <cellStyle name="Normal 9 46 4 6" xfId="55282"/>
    <cellStyle name="Normal 9 46 4 7" xfId="55283"/>
    <cellStyle name="Normal 9 46 4 8" xfId="55284"/>
    <cellStyle name="Normal 9 46 4 9" xfId="55285"/>
    <cellStyle name="Normal 9 46 5" xfId="55286"/>
    <cellStyle name="Normal 9 46 5 2" xfId="55287"/>
    <cellStyle name="Normal 9 46 5 2 2" xfId="55288"/>
    <cellStyle name="Normal 9 46 5 2 2 2" xfId="55289"/>
    <cellStyle name="Normal 9 46 5 2 2 2 2" xfId="55290"/>
    <cellStyle name="Normal 9 46 5 2 2 2 2 2" xfId="55291"/>
    <cellStyle name="Normal 9 46 5 2 2 2 2 3" xfId="55292"/>
    <cellStyle name="Normal 9 46 5 2 2 2 2 4" xfId="55293"/>
    <cellStyle name="Normal 9 46 5 2 2 2 3" xfId="55294"/>
    <cellStyle name="Normal 9 46 5 2 2 2 4" xfId="55295"/>
    <cellStyle name="Normal 9 46 5 2 2 2 5" xfId="55296"/>
    <cellStyle name="Normal 9 46 5 2 2 3" xfId="55297"/>
    <cellStyle name="Normal 9 46 5 2 2 3 2" xfId="55298"/>
    <cellStyle name="Normal 9 46 5 2 2 3 3" xfId="55299"/>
    <cellStyle name="Normal 9 46 5 2 2 3 4" xfId="55300"/>
    <cellStyle name="Normal 9 46 5 2 2 4" xfId="55301"/>
    <cellStyle name="Normal 9 46 5 2 2 5" xfId="55302"/>
    <cellStyle name="Normal 9 46 5 2 2 6" xfId="55303"/>
    <cellStyle name="Normal 9 46 5 2 3" xfId="55304"/>
    <cellStyle name="Normal 9 46 5 2 3 2" xfId="55305"/>
    <cellStyle name="Normal 9 46 5 2 3 2 2" xfId="55306"/>
    <cellStyle name="Normal 9 46 5 2 3 2 3" xfId="55307"/>
    <cellStyle name="Normal 9 46 5 2 3 2 4" xfId="55308"/>
    <cellStyle name="Normal 9 46 5 2 3 3" xfId="55309"/>
    <cellStyle name="Normal 9 46 5 2 3 4" xfId="55310"/>
    <cellStyle name="Normal 9 46 5 2 3 5" xfId="55311"/>
    <cellStyle name="Normal 9 46 5 2 3 6" xfId="55312"/>
    <cellStyle name="Normal 9 46 5 2 4" xfId="55313"/>
    <cellStyle name="Normal 9 46 5 2 4 2" xfId="55314"/>
    <cellStyle name="Normal 9 46 5 2 4 3" xfId="55315"/>
    <cellStyle name="Normal 9 46 5 2 4 4" xfId="55316"/>
    <cellStyle name="Normal 9 46 5 2 5" xfId="55317"/>
    <cellStyle name="Normal 9 46 5 2 6" xfId="55318"/>
    <cellStyle name="Normal 9 46 5 2 7" xfId="55319"/>
    <cellStyle name="Normal 9 46 5 2 8" xfId="55320"/>
    <cellStyle name="Normal 9 46 5 3" xfId="55321"/>
    <cellStyle name="Normal 9 46 5 3 2" xfId="55322"/>
    <cellStyle name="Normal 9 46 5 3 2 2" xfId="55323"/>
    <cellStyle name="Normal 9 46 5 3 2 2 2" xfId="55324"/>
    <cellStyle name="Normal 9 46 5 3 2 2 3" xfId="55325"/>
    <cellStyle name="Normal 9 46 5 3 2 2 4" xfId="55326"/>
    <cellStyle name="Normal 9 46 5 3 2 3" xfId="55327"/>
    <cellStyle name="Normal 9 46 5 3 2 4" xfId="55328"/>
    <cellStyle name="Normal 9 46 5 3 2 5" xfId="55329"/>
    <cellStyle name="Normal 9 46 5 3 3" xfId="55330"/>
    <cellStyle name="Normal 9 46 5 3 3 2" xfId="55331"/>
    <cellStyle name="Normal 9 46 5 3 3 3" xfId="55332"/>
    <cellStyle name="Normal 9 46 5 3 3 4" xfId="55333"/>
    <cellStyle name="Normal 9 46 5 3 4" xfId="55334"/>
    <cellStyle name="Normal 9 46 5 3 5" xfId="55335"/>
    <cellStyle name="Normal 9 46 5 3 6" xfId="55336"/>
    <cellStyle name="Normal 9 46 5 4" xfId="55337"/>
    <cellStyle name="Normal 9 46 5 4 2" xfId="55338"/>
    <cellStyle name="Normal 9 46 5 4 2 2" xfId="55339"/>
    <cellStyle name="Normal 9 46 5 4 2 3" xfId="55340"/>
    <cellStyle name="Normal 9 46 5 4 2 4" xfId="55341"/>
    <cellStyle name="Normal 9 46 5 4 3" xfId="55342"/>
    <cellStyle name="Normal 9 46 5 4 4" xfId="55343"/>
    <cellStyle name="Normal 9 46 5 4 5" xfId="55344"/>
    <cellStyle name="Normal 9 46 5 4 6" xfId="55345"/>
    <cellStyle name="Normal 9 46 5 5" xfId="55346"/>
    <cellStyle name="Normal 9 46 5 5 2" xfId="55347"/>
    <cellStyle name="Normal 9 46 5 5 3" xfId="55348"/>
    <cellStyle name="Normal 9 46 5 5 4" xfId="55349"/>
    <cellStyle name="Normal 9 46 5 6" xfId="55350"/>
    <cellStyle name="Normal 9 46 5 7" xfId="55351"/>
    <cellStyle name="Normal 9 46 5 8" xfId="55352"/>
    <cellStyle name="Normal 9 46 5 9" xfId="55353"/>
    <cellStyle name="Normal 9 46 6" xfId="55354"/>
    <cellStyle name="Normal 9 46 6 2" xfId="55355"/>
    <cellStyle name="Normal 9 46 6 2 2" xfId="55356"/>
    <cellStyle name="Normal 9 46 6 2 2 2" xfId="55357"/>
    <cellStyle name="Normal 9 46 6 2 2 2 2" xfId="55358"/>
    <cellStyle name="Normal 9 46 6 2 2 2 3" xfId="55359"/>
    <cellStyle name="Normal 9 46 6 2 2 2 4" xfId="55360"/>
    <cellStyle name="Normal 9 46 6 2 2 3" xfId="55361"/>
    <cellStyle name="Normal 9 46 6 2 2 4" xfId="55362"/>
    <cellStyle name="Normal 9 46 6 2 2 5" xfId="55363"/>
    <cellStyle name="Normal 9 46 6 2 3" xfId="55364"/>
    <cellStyle name="Normal 9 46 6 2 3 2" xfId="55365"/>
    <cellStyle name="Normal 9 46 6 2 3 3" xfId="55366"/>
    <cellStyle name="Normal 9 46 6 2 3 4" xfId="55367"/>
    <cellStyle name="Normal 9 46 6 2 4" xfId="55368"/>
    <cellStyle name="Normal 9 46 6 2 5" xfId="55369"/>
    <cellStyle name="Normal 9 46 6 2 6" xfId="55370"/>
    <cellStyle name="Normal 9 46 6 3" xfId="55371"/>
    <cellStyle name="Normal 9 46 6 3 2" xfId="55372"/>
    <cellStyle name="Normal 9 46 6 3 2 2" xfId="55373"/>
    <cellStyle name="Normal 9 46 6 3 2 3" xfId="55374"/>
    <cellStyle name="Normal 9 46 6 3 2 4" xfId="55375"/>
    <cellStyle name="Normal 9 46 6 3 3" xfId="55376"/>
    <cellStyle name="Normal 9 46 6 3 4" xfId="55377"/>
    <cellStyle name="Normal 9 46 6 3 5" xfId="55378"/>
    <cellStyle name="Normal 9 46 6 3 6" xfId="55379"/>
    <cellStyle name="Normal 9 46 6 4" xfId="55380"/>
    <cellStyle name="Normal 9 46 6 4 2" xfId="55381"/>
    <cellStyle name="Normal 9 46 6 4 3" xfId="55382"/>
    <cellStyle name="Normal 9 46 6 4 4" xfId="55383"/>
    <cellStyle name="Normal 9 46 6 5" xfId="55384"/>
    <cellStyle name="Normal 9 46 6 6" xfId="55385"/>
    <cellStyle name="Normal 9 46 6 7" xfId="55386"/>
    <cellStyle name="Normal 9 46 6 8" xfId="55387"/>
    <cellStyle name="Normal 9 46 7" xfId="55388"/>
    <cellStyle name="Normal 9 46 7 2" xfId="55389"/>
    <cellStyle name="Normal 9 46 7 2 2" xfId="55390"/>
    <cellStyle name="Normal 9 46 7 2 2 2" xfId="55391"/>
    <cellStyle name="Normal 9 46 7 2 2 3" xfId="55392"/>
    <cellStyle name="Normal 9 46 7 2 2 4" xfId="55393"/>
    <cellStyle name="Normal 9 46 7 2 3" xfId="55394"/>
    <cellStyle name="Normal 9 46 7 2 4" xfId="55395"/>
    <cellStyle name="Normal 9 46 7 2 5" xfId="55396"/>
    <cellStyle name="Normal 9 46 7 3" xfId="55397"/>
    <cellStyle name="Normal 9 46 7 3 2" xfId="55398"/>
    <cellStyle name="Normal 9 46 7 3 3" xfId="55399"/>
    <cellStyle name="Normal 9 46 7 3 4" xfId="55400"/>
    <cellStyle name="Normal 9 46 7 4" xfId="55401"/>
    <cellStyle name="Normal 9 46 7 5" xfId="55402"/>
    <cellStyle name="Normal 9 46 7 6" xfId="55403"/>
    <cellStyle name="Normal 9 46 8" xfId="55404"/>
    <cellStyle name="Normal 9 46 8 2" xfId="55405"/>
    <cellStyle name="Normal 9 46 8 2 2" xfId="55406"/>
    <cellStyle name="Normal 9 46 8 2 3" xfId="55407"/>
    <cellStyle name="Normal 9 46 8 2 4" xfId="55408"/>
    <cellStyle name="Normal 9 46 8 3" xfId="55409"/>
    <cellStyle name="Normal 9 46 8 4" xfId="55410"/>
    <cellStyle name="Normal 9 46 8 5" xfId="55411"/>
    <cellStyle name="Normal 9 46 8 6" xfId="55412"/>
    <cellStyle name="Normal 9 46 9" xfId="55413"/>
    <cellStyle name="Normal 9 46 9 2" xfId="55414"/>
    <cellStyle name="Normal 9 46 9 3" xfId="55415"/>
    <cellStyle name="Normal 9 46 9 4" xfId="55416"/>
    <cellStyle name="Normal 9 47" xfId="55417"/>
    <cellStyle name="Normal 9 47 10" xfId="55418"/>
    <cellStyle name="Normal 9 47 11" xfId="55419"/>
    <cellStyle name="Normal 9 47 12" xfId="55420"/>
    <cellStyle name="Normal 9 47 2" xfId="55421"/>
    <cellStyle name="Normal 9 47 2 10" xfId="55422"/>
    <cellStyle name="Normal 9 47 2 2" xfId="55423"/>
    <cellStyle name="Normal 9 47 2 2 2" xfId="55424"/>
    <cellStyle name="Normal 9 47 2 2 2 2" xfId="55425"/>
    <cellStyle name="Normal 9 47 2 2 2 2 2" xfId="55426"/>
    <cellStyle name="Normal 9 47 2 2 2 2 2 2" xfId="55427"/>
    <cellStyle name="Normal 9 47 2 2 2 2 2 2 2" xfId="55428"/>
    <cellStyle name="Normal 9 47 2 2 2 2 2 2 3" xfId="55429"/>
    <cellStyle name="Normal 9 47 2 2 2 2 2 2 4" xfId="55430"/>
    <cellStyle name="Normal 9 47 2 2 2 2 2 3" xfId="55431"/>
    <cellStyle name="Normal 9 47 2 2 2 2 2 4" xfId="55432"/>
    <cellStyle name="Normal 9 47 2 2 2 2 2 5" xfId="55433"/>
    <cellStyle name="Normal 9 47 2 2 2 2 3" xfId="55434"/>
    <cellStyle name="Normal 9 47 2 2 2 2 3 2" xfId="55435"/>
    <cellStyle name="Normal 9 47 2 2 2 2 3 3" xfId="55436"/>
    <cellStyle name="Normal 9 47 2 2 2 2 3 4" xfId="55437"/>
    <cellStyle name="Normal 9 47 2 2 2 2 4" xfId="55438"/>
    <cellStyle name="Normal 9 47 2 2 2 2 5" xfId="55439"/>
    <cellStyle name="Normal 9 47 2 2 2 2 6" xfId="55440"/>
    <cellStyle name="Normal 9 47 2 2 2 3" xfId="55441"/>
    <cellStyle name="Normal 9 47 2 2 2 3 2" xfId="55442"/>
    <cellStyle name="Normal 9 47 2 2 2 3 2 2" xfId="55443"/>
    <cellStyle name="Normal 9 47 2 2 2 3 2 3" xfId="55444"/>
    <cellStyle name="Normal 9 47 2 2 2 3 2 4" xfId="55445"/>
    <cellStyle name="Normal 9 47 2 2 2 3 3" xfId="55446"/>
    <cellStyle name="Normal 9 47 2 2 2 3 4" xfId="55447"/>
    <cellStyle name="Normal 9 47 2 2 2 3 5" xfId="55448"/>
    <cellStyle name="Normal 9 47 2 2 2 3 6" xfId="55449"/>
    <cellStyle name="Normal 9 47 2 2 2 4" xfId="55450"/>
    <cellStyle name="Normal 9 47 2 2 2 4 2" xfId="55451"/>
    <cellStyle name="Normal 9 47 2 2 2 4 3" xfId="55452"/>
    <cellStyle name="Normal 9 47 2 2 2 4 4" xfId="55453"/>
    <cellStyle name="Normal 9 47 2 2 2 5" xfId="55454"/>
    <cellStyle name="Normal 9 47 2 2 2 6" xfId="55455"/>
    <cellStyle name="Normal 9 47 2 2 2 7" xfId="55456"/>
    <cellStyle name="Normal 9 47 2 2 2 8" xfId="55457"/>
    <cellStyle name="Normal 9 47 2 2 3" xfId="55458"/>
    <cellStyle name="Normal 9 47 2 2 3 2" xfId="55459"/>
    <cellStyle name="Normal 9 47 2 2 3 2 2" xfId="55460"/>
    <cellStyle name="Normal 9 47 2 2 3 2 2 2" xfId="55461"/>
    <cellStyle name="Normal 9 47 2 2 3 2 2 3" xfId="55462"/>
    <cellStyle name="Normal 9 47 2 2 3 2 2 4" xfId="55463"/>
    <cellStyle name="Normal 9 47 2 2 3 2 3" xfId="55464"/>
    <cellStyle name="Normal 9 47 2 2 3 2 4" xfId="55465"/>
    <cellStyle name="Normal 9 47 2 2 3 2 5" xfId="55466"/>
    <cellStyle name="Normal 9 47 2 2 3 3" xfId="55467"/>
    <cellStyle name="Normal 9 47 2 2 3 3 2" xfId="55468"/>
    <cellStyle name="Normal 9 47 2 2 3 3 3" xfId="55469"/>
    <cellStyle name="Normal 9 47 2 2 3 3 4" xfId="55470"/>
    <cellStyle name="Normal 9 47 2 2 3 4" xfId="55471"/>
    <cellStyle name="Normal 9 47 2 2 3 5" xfId="55472"/>
    <cellStyle name="Normal 9 47 2 2 3 6" xfId="55473"/>
    <cellStyle name="Normal 9 47 2 2 4" xfId="55474"/>
    <cellStyle name="Normal 9 47 2 2 4 2" xfId="55475"/>
    <cellStyle name="Normal 9 47 2 2 4 2 2" xfId="55476"/>
    <cellStyle name="Normal 9 47 2 2 4 2 3" xfId="55477"/>
    <cellStyle name="Normal 9 47 2 2 4 2 4" xfId="55478"/>
    <cellStyle name="Normal 9 47 2 2 4 3" xfId="55479"/>
    <cellStyle name="Normal 9 47 2 2 4 4" xfId="55480"/>
    <cellStyle name="Normal 9 47 2 2 4 5" xfId="55481"/>
    <cellStyle name="Normal 9 47 2 2 4 6" xfId="55482"/>
    <cellStyle name="Normal 9 47 2 2 5" xfId="55483"/>
    <cellStyle name="Normal 9 47 2 2 5 2" xfId="55484"/>
    <cellStyle name="Normal 9 47 2 2 5 3" xfId="55485"/>
    <cellStyle name="Normal 9 47 2 2 5 4" xfId="55486"/>
    <cellStyle name="Normal 9 47 2 2 6" xfId="55487"/>
    <cellStyle name="Normal 9 47 2 2 7" xfId="55488"/>
    <cellStyle name="Normal 9 47 2 2 8" xfId="55489"/>
    <cellStyle name="Normal 9 47 2 2 9" xfId="55490"/>
    <cellStyle name="Normal 9 47 2 3" xfId="55491"/>
    <cellStyle name="Normal 9 47 2 3 2" xfId="55492"/>
    <cellStyle name="Normal 9 47 2 3 2 2" xfId="55493"/>
    <cellStyle name="Normal 9 47 2 3 2 2 2" xfId="55494"/>
    <cellStyle name="Normal 9 47 2 3 2 2 2 2" xfId="55495"/>
    <cellStyle name="Normal 9 47 2 3 2 2 2 3" xfId="55496"/>
    <cellStyle name="Normal 9 47 2 3 2 2 2 4" xfId="55497"/>
    <cellStyle name="Normal 9 47 2 3 2 2 3" xfId="55498"/>
    <cellStyle name="Normal 9 47 2 3 2 2 4" xfId="55499"/>
    <cellStyle name="Normal 9 47 2 3 2 2 5" xfId="55500"/>
    <cellStyle name="Normal 9 47 2 3 2 3" xfId="55501"/>
    <cellStyle name="Normal 9 47 2 3 2 3 2" xfId="55502"/>
    <cellStyle name="Normal 9 47 2 3 2 3 3" xfId="55503"/>
    <cellStyle name="Normal 9 47 2 3 2 3 4" xfId="55504"/>
    <cellStyle name="Normal 9 47 2 3 2 4" xfId="55505"/>
    <cellStyle name="Normal 9 47 2 3 2 5" xfId="55506"/>
    <cellStyle name="Normal 9 47 2 3 2 6" xfId="55507"/>
    <cellStyle name="Normal 9 47 2 3 3" xfId="55508"/>
    <cellStyle name="Normal 9 47 2 3 3 2" xfId="55509"/>
    <cellStyle name="Normal 9 47 2 3 3 2 2" xfId="55510"/>
    <cellStyle name="Normal 9 47 2 3 3 2 3" xfId="55511"/>
    <cellStyle name="Normal 9 47 2 3 3 2 4" xfId="55512"/>
    <cellStyle name="Normal 9 47 2 3 3 3" xfId="55513"/>
    <cellStyle name="Normal 9 47 2 3 3 4" xfId="55514"/>
    <cellStyle name="Normal 9 47 2 3 3 5" xfId="55515"/>
    <cellStyle name="Normal 9 47 2 3 3 6" xfId="55516"/>
    <cellStyle name="Normal 9 47 2 3 4" xfId="55517"/>
    <cellStyle name="Normal 9 47 2 3 4 2" xfId="55518"/>
    <cellStyle name="Normal 9 47 2 3 4 3" xfId="55519"/>
    <cellStyle name="Normal 9 47 2 3 4 4" xfId="55520"/>
    <cellStyle name="Normal 9 47 2 3 5" xfId="55521"/>
    <cellStyle name="Normal 9 47 2 3 6" xfId="55522"/>
    <cellStyle name="Normal 9 47 2 3 7" xfId="55523"/>
    <cellStyle name="Normal 9 47 2 3 8" xfId="55524"/>
    <cellStyle name="Normal 9 47 2 4" xfId="55525"/>
    <cellStyle name="Normal 9 47 2 4 2" xfId="55526"/>
    <cellStyle name="Normal 9 47 2 4 2 2" xfId="55527"/>
    <cellStyle name="Normal 9 47 2 4 2 2 2" xfId="55528"/>
    <cellStyle name="Normal 9 47 2 4 2 2 3" xfId="55529"/>
    <cellStyle name="Normal 9 47 2 4 2 2 4" xfId="55530"/>
    <cellStyle name="Normal 9 47 2 4 2 3" xfId="55531"/>
    <cellStyle name="Normal 9 47 2 4 2 4" xfId="55532"/>
    <cellStyle name="Normal 9 47 2 4 2 5" xfId="55533"/>
    <cellStyle name="Normal 9 47 2 4 3" xfId="55534"/>
    <cellStyle name="Normal 9 47 2 4 3 2" xfId="55535"/>
    <cellStyle name="Normal 9 47 2 4 3 3" xfId="55536"/>
    <cellStyle name="Normal 9 47 2 4 3 4" xfId="55537"/>
    <cellStyle name="Normal 9 47 2 4 4" xfId="55538"/>
    <cellStyle name="Normal 9 47 2 4 5" xfId="55539"/>
    <cellStyle name="Normal 9 47 2 4 6" xfId="55540"/>
    <cellStyle name="Normal 9 47 2 5" xfId="55541"/>
    <cellStyle name="Normal 9 47 2 5 2" xfId="55542"/>
    <cellStyle name="Normal 9 47 2 5 2 2" xfId="55543"/>
    <cellStyle name="Normal 9 47 2 5 2 3" xfId="55544"/>
    <cellStyle name="Normal 9 47 2 5 2 4" xfId="55545"/>
    <cellStyle name="Normal 9 47 2 5 3" xfId="55546"/>
    <cellStyle name="Normal 9 47 2 5 4" xfId="55547"/>
    <cellStyle name="Normal 9 47 2 5 5" xfId="55548"/>
    <cellStyle name="Normal 9 47 2 5 6" xfId="55549"/>
    <cellStyle name="Normal 9 47 2 6" xfId="55550"/>
    <cellStyle name="Normal 9 47 2 6 2" xfId="55551"/>
    <cellStyle name="Normal 9 47 2 6 3" xfId="55552"/>
    <cellStyle name="Normal 9 47 2 6 4" xfId="55553"/>
    <cellStyle name="Normal 9 47 2 7" xfId="55554"/>
    <cellStyle name="Normal 9 47 2 8" xfId="55555"/>
    <cellStyle name="Normal 9 47 2 9" xfId="55556"/>
    <cellStyle name="Normal 9 47 3" xfId="55557"/>
    <cellStyle name="Normal 9 47 3 2" xfId="55558"/>
    <cellStyle name="Normal 9 47 3 2 2" xfId="55559"/>
    <cellStyle name="Normal 9 47 3 2 2 2" xfId="55560"/>
    <cellStyle name="Normal 9 47 3 2 2 2 2" xfId="55561"/>
    <cellStyle name="Normal 9 47 3 2 2 2 2 2" xfId="55562"/>
    <cellStyle name="Normal 9 47 3 2 2 2 2 3" xfId="55563"/>
    <cellStyle name="Normal 9 47 3 2 2 2 2 4" xfId="55564"/>
    <cellStyle name="Normal 9 47 3 2 2 2 3" xfId="55565"/>
    <cellStyle name="Normal 9 47 3 2 2 2 4" xfId="55566"/>
    <cellStyle name="Normal 9 47 3 2 2 2 5" xfId="55567"/>
    <cellStyle name="Normal 9 47 3 2 2 3" xfId="55568"/>
    <cellStyle name="Normal 9 47 3 2 2 3 2" xfId="55569"/>
    <cellStyle name="Normal 9 47 3 2 2 3 3" xfId="55570"/>
    <cellStyle name="Normal 9 47 3 2 2 3 4" xfId="55571"/>
    <cellStyle name="Normal 9 47 3 2 2 4" xfId="55572"/>
    <cellStyle name="Normal 9 47 3 2 2 5" xfId="55573"/>
    <cellStyle name="Normal 9 47 3 2 2 6" xfId="55574"/>
    <cellStyle name="Normal 9 47 3 2 3" xfId="55575"/>
    <cellStyle name="Normal 9 47 3 2 3 2" xfId="55576"/>
    <cellStyle name="Normal 9 47 3 2 3 2 2" xfId="55577"/>
    <cellStyle name="Normal 9 47 3 2 3 2 3" xfId="55578"/>
    <cellStyle name="Normal 9 47 3 2 3 2 4" xfId="55579"/>
    <cellStyle name="Normal 9 47 3 2 3 3" xfId="55580"/>
    <cellStyle name="Normal 9 47 3 2 3 4" xfId="55581"/>
    <cellStyle name="Normal 9 47 3 2 3 5" xfId="55582"/>
    <cellStyle name="Normal 9 47 3 2 3 6" xfId="55583"/>
    <cellStyle name="Normal 9 47 3 2 4" xfId="55584"/>
    <cellStyle name="Normal 9 47 3 2 4 2" xfId="55585"/>
    <cellStyle name="Normal 9 47 3 2 4 3" xfId="55586"/>
    <cellStyle name="Normal 9 47 3 2 4 4" xfId="55587"/>
    <cellStyle name="Normal 9 47 3 2 5" xfId="55588"/>
    <cellStyle name="Normal 9 47 3 2 6" xfId="55589"/>
    <cellStyle name="Normal 9 47 3 2 7" xfId="55590"/>
    <cellStyle name="Normal 9 47 3 2 8" xfId="55591"/>
    <cellStyle name="Normal 9 47 3 3" xfId="55592"/>
    <cellStyle name="Normal 9 47 3 3 2" xfId="55593"/>
    <cellStyle name="Normal 9 47 3 3 2 2" xfId="55594"/>
    <cellStyle name="Normal 9 47 3 3 2 2 2" xfId="55595"/>
    <cellStyle name="Normal 9 47 3 3 2 2 3" xfId="55596"/>
    <cellStyle name="Normal 9 47 3 3 2 2 4" xfId="55597"/>
    <cellStyle name="Normal 9 47 3 3 2 3" xfId="55598"/>
    <cellStyle name="Normal 9 47 3 3 2 4" xfId="55599"/>
    <cellStyle name="Normal 9 47 3 3 2 5" xfId="55600"/>
    <cellStyle name="Normal 9 47 3 3 3" xfId="55601"/>
    <cellStyle name="Normal 9 47 3 3 3 2" xfId="55602"/>
    <cellStyle name="Normal 9 47 3 3 3 3" xfId="55603"/>
    <cellStyle name="Normal 9 47 3 3 3 4" xfId="55604"/>
    <cellStyle name="Normal 9 47 3 3 4" xfId="55605"/>
    <cellStyle name="Normal 9 47 3 3 5" xfId="55606"/>
    <cellStyle name="Normal 9 47 3 3 6" xfId="55607"/>
    <cellStyle name="Normal 9 47 3 4" xfId="55608"/>
    <cellStyle name="Normal 9 47 3 4 2" xfId="55609"/>
    <cellStyle name="Normal 9 47 3 4 2 2" xfId="55610"/>
    <cellStyle name="Normal 9 47 3 4 2 3" xfId="55611"/>
    <cellStyle name="Normal 9 47 3 4 2 4" xfId="55612"/>
    <cellStyle name="Normal 9 47 3 4 3" xfId="55613"/>
    <cellStyle name="Normal 9 47 3 4 4" xfId="55614"/>
    <cellStyle name="Normal 9 47 3 4 5" xfId="55615"/>
    <cellStyle name="Normal 9 47 3 4 6" xfId="55616"/>
    <cellStyle name="Normal 9 47 3 5" xfId="55617"/>
    <cellStyle name="Normal 9 47 3 5 2" xfId="55618"/>
    <cellStyle name="Normal 9 47 3 5 3" xfId="55619"/>
    <cellStyle name="Normal 9 47 3 5 4" xfId="55620"/>
    <cellStyle name="Normal 9 47 3 6" xfId="55621"/>
    <cellStyle name="Normal 9 47 3 7" xfId="55622"/>
    <cellStyle name="Normal 9 47 3 8" xfId="55623"/>
    <cellStyle name="Normal 9 47 3 9" xfId="55624"/>
    <cellStyle name="Normal 9 47 4" xfId="55625"/>
    <cellStyle name="Normal 9 47 4 2" xfId="55626"/>
    <cellStyle name="Normal 9 47 4 2 2" xfId="55627"/>
    <cellStyle name="Normal 9 47 4 2 2 2" xfId="55628"/>
    <cellStyle name="Normal 9 47 4 2 2 2 2" xfId="55629"/>
    <cellStyle name="Normal 9 47 4 2 2 2 2 2" xfId="55630"/>
    <cellStyle name="Normal 9 47 4 2 2 2 2 3" xfId="55631"/>
    <cellStyle name="Normal 9 47 4 2 2 2 2 4" xfId="55632"/>
    <cellStyle name="Normal 9 47 4 2 2 2 3" xfId="55633"/>
    <cellStyle name="Normal 9 47 4 2 2 2 4" xfId="55634"/>
    <cellStyle name="Normal 9 47 4 2 2 2 5" xfId="55635"/>
    <cellStyle name="Normal 9 47 4 2 2 3" xfId="55636"/>
    <cellStyle name="Normal 9 47 4 2 2 3 2" xfId="55637"/>
    <cellStyle name="Normal 9 47 4 2 2 3 3" xfId="55638"/>
    <cellStyle name="Normal 9 47 4 2 2 3 4" xfId="55639"/>
    <cellStyle name="Normal 9 47 4 2 2 4" xfId="55640"/>
    <cellStyle name="Normal 9 47 4 2 2 5" xfId="55641"/>
    <cellStyle name="Normal 9 47 4 2 2 6" xfId="55642"/>
    <cellStyle name="Normal 9 47 4 2 3" xfId="55643"/>
    <cellStyle name="Normal 9 47 4 2 3 2" xfId="55644"/>
    <cellStyle name="Normal 9 47 4 2 3 2 2" xfId="55645"/>
    <cellStyle name="Normal 9 47 4 2 3 2 3" xfId="55646"/>
    <cellStyle name="Normal 9 47 4 2 3 2 4" xfId="55647"/>
    <cellStyle name="Normal 9 47 4 2 3 3" xfId="55648"/>
    <cellStyle name="Normal 9 47 4 2 3 4" xfId="55649"/>
    <cellStyle name="Normal 9 47 4 2 3 5" xfId="55650"/>
    <cellStyle name="Normal 9 47 4 2 3 6" xfId="55651"/>
    <cellStyle name="Normal 9 47 4 2 4" xfId="55652"/>
    <cellStyle name="Normal 9 47 4 2 4 2" xfId="55653"/>
    <cellStyle name="Normal 9 47 4 2 4 3" xfId="55654"/>
    <cellStyle name="Normal 9 47 4 2 4 4" xfId="55655"/>
    <cellStyle name="Normal 9 47 4 2 5" xfId="55656"/>
    <cellStyle name="Normal 9 47 4 2 6" xfId="55657"/>
    <cellStyle name="Normal 9 47 4 2 7" xfId="55658"/>
    <cellStyle name="Normal 9 47 4 2 8" xfId="55659"/>
    <cellStyle name="Normal 9 47 4 3" xfId="55660"/>
    <cellStyle name="Normal 9 47 4 3 2" xfId="55661"/>
    <cellStyle name="Normal 9 47 4 3 2 2" xfId="55662"/>
    <cellStyle name="Normal 9 47 4 3 2 2 2" xfId="55663"/>
    <cellStyle name="Normal 9 47 4 3 2 2 3" xfId="55664"/>
    <cellStyle name="Normal 9 47 4 3 2 2 4" xfId="55665"/>
    <cellStyle name="Normal 9 47 4 3 2 3" xfId="55666"/>
    <cellStyle name="Normal 9 47 4 3 2 4" xfId="55667"/>
    <cellStyle name="Normal 9 47 4 3 2 5" xfId="55668"/>
    <cellStyle name="Normal 9 47 4 3 3" xfId="55669"/>
    <cellStyle name="Normal 9 47 4 3 3 2" xfId="55670"/>
    <cellStyle name="Normal 9 47 4 3 3 3" xfId="55671"/>
    <cellStyle name="Normal 9 47 4 3 3 4" xfId="55672"/>
    <cellStyle name="Normal 9 47 4 3 4" xfId="55673"/>
    <cellStyle name="Normal 9 47 4 3 5" xfId="55674"/>
    <cellStyle name="Normal 9 47 4 3 6" xfId="55675"/>
    <cellStyle name="Normal 9 47 4 4" xfId="55676"/>
    <cellStyle name="Normal 9 47 4 4 2" xfId="55677"/>
    <cellStyle name="Normal 9 47 4 4 2 2" xfId="55678"/>
    <cellStyle name="Normal 9 47 4 4 2 3" xfId="55679"/>
    <cellStyle name="Normal 9 47 4 4 2 4" xfId="55680"/>
    <cellStyle name="Normal 9 47 4 4 3" xfId="55681"/>
    <cellStyle name="Normal 9 47 4 4 4" xfId="55682"/>
    <cellStyle name="Normal 9 47 4 4 5" xfId="55683"/>
    <cellStyle name="Normal 9 47 4 4 6" xfId="55684"/>
    <cellStyle name="Normal 9 47 4 5" xfId="55685"/>
    <cellStyle name="Normal 9 47 4 5 2" xfId="55686"/>
    <cellStyle name="Normal 9 47 4 5 3" xfId="55687"/>
    <cellStyle name="Normal 9 47 4 5 4" xfId="55688"/>
    <cellStyle name="Normal 9 47 4 6" xfId="55689"/>
    <cellStyle name="Normal 9 47 4 7" xfId="55690"/>
    <cellStyle name="Normal 9 47 4 8" xfId="55691"/>
    <cellStyle name="Normal 9 47 4 9" xfId="55692"/>
    <cellStyle name="Normal 9 47 5" xfId="55693"/>
    <cellStyle name="Normal 9 47 5 2" xfId="55694"/>
    <cellStyle name="Normal 9 47 5 2 2" xfId="55695"/>
    <cellStyle name="Normal 9 47 5 2 2 2" xfId="55696"/>
    <cellStyle name="Normal 9 47 5 2 2 2 2" xfId="55697"/>
    <cellStyle name="Normal 9 47 5 2 2 2 3" xfId="55698"/>
    <cellStyle name="Normal 9 47 5 2 2 2 4" xfId="55699"/>
    <cellStyle name="Normal 9 47 5 2 2 3" xfId="55700"/>
    <cellStyle name="Normal 9 47 5 2 2 4" xfId="55701"/>
    <cellStyle name="Normal 9 47 5 2 2 5" xfId="55702"/>
    <cellStyle name="Normal 9 47 5 2 3" xfId="55703"/>
    <cellStyle name="Normal 9 47 5 2 3 2" xfId="55704"/>
    <cellStyle name="Normal 9 47 5 2 3 3" xfId="55705"/>
    <cellStyle name="Normal 9 47 5 2 3 4" xfId="55706"/>
    <cellStyle name="Normal 9 47 5 2 4" xfId="55707"/>
    <cellStyle name="Normal 9 47 5 2 5" xfId="55708"/>
    <cellStyle name="Normal 9 47 5 2 6" xfId="55709"/>
    <cellStyle name="Normal 9 47 5 3" xfId="55710"/>
    <cellStyle name="Normal 9 47 5 3 2" xfId="55711"/>
    <cellStyle name="Normal 9 47 5 3 2 2" xfId="55712"/>
    <cellStyle name="Normal 9 47 5 3 2 3" xfId="55713"/>
    <cellStyle name="Normal 9 47 5 3 2 4" xfId="55714"/>
    <cellStyle name="Normal 9 47 5 3 3" xfId="55715"/>
    <cellStyle name="Normal 9 47 5 3 4" xfId="55716"/>
    <cellStyle name="Normal 9 47 5 3 5" xfId="55717"/>
    <cellStyle name="Normal 9 47 5 3 6" xfId="55718"/>
    <cellStyle name="Normal 9 47 5 4" xfId="55719"/>
    <cellStyle name="Normal 9 47 5 4 2" xfId="55720"/>
    <cellStyle name="Normal 9 47 5 4 3" xfId="55721"/>
    <cellStyle name="Normal 9 47 5 4 4" xfId="55722"/>
    <cellStyle name="Normal 9 47 5 5" xfId="55723"/>
    <cellStyle name="Normal 9 47 5 6" xfId="55724"/>
    <cellStyle name="Normal 9 47 5 7" xfId="55725"/>
    <cellStyle name="Normal 9 47 5 8" xfId="55726"/>
    <cellStyle name="Normal 9 47 6" xfId="55727"/>
    <cellStyle name="Normal 9 47 6 2" xfId="55728"/>
    <cellStyle name="Normal 9 47 6 2 2" xfId="55729"/>
    <cellStyle name="Normal 9 47 6 2 2 2" xfId="55730"/>
    <cellStyle name="Normal 9 47 6 2 2 3" xfId="55731"/>
    <cellStyle name="Normal 9 47 6 2 2 4" xfId="55732"/>
    <cellStyle name="Normal 9 47 6 2 3" xfId="55733"/>
    <cellStyle name="Normal 9 47 6 2 4" xfId="55734"/>
    <cellStyle name="Normal 9 47 6 2 5" xfId="55735"/>
    <cellStyle name="Normal 9 47 6 3" xfId="55736"/>
    <cellStyle name="Normal 9 47 6 3 2" xfId="55737"/>
    <cellStyle name="Normal 9 47 6 3 3" xfId="55738"/>
    <cellStyle name="Normal 9 47 6 3 4" xfId="55739"/>
    <cellStyle name="Normal 9 47 6 4" xfId="55740"/>
    <cellStyle name="Normal 9 47 6 5" xfId="55741"/>
    <cellStyle name="Normal 9 47 6 6" xfId="55742"/>
    <cellStyle name="Normal 9 47 7" xfId="55743"/>
    <cellStyle name="Normal 9 47 7 2" xfId="55744"/>
    <cellStyle name="Normal 9 47 7 2 2" xfId="55745"/>
    <cellStyle name="Normal 9 47 7 2 3" xfId="55746"/>
    <cellStyle name="Normal 9 47 7 2 4" xfId="55747"/>
    <cellStyle name="Normal 9 47 7 3" xfId="55748"/>
    <cellStyle name="Normal 9 47 7 4" xfId="55749"/>
    <cellStyle name="Normal 9 47 7 5" xfId="55750"/>
    <cellStyle name="Normal 9 47 7 6" xfId="55751"/>
    <cellStyle name="Normal 9 47 8" xfId="55752"/>
    <cellStyle name="Normal 9 47 8 2" xfId="55753"/>
    <cellStyle name="Normal 9 47 8 3" xfId="55754"/>
    <cellStyle name="Normal 9 47 8 4" xfId="55755"/>
    <cellStyle name="Normal 9 47 9" xfId="55756"/>
    <cellStyle name="Normal 9 48" xfId="55757"/>
    <cellStyle name="Normal 9 48 10" xfId="55758"/>
    <cellStyle name="Normal 9 48 11" xfId="55759"/>
    <cellStyle name="Normal 9 48 12" xfId="55760"/>
    <cellStyle name="Normal 9 48 2" xfId="55761"/>
    <cellStyle name="Normal 9 48 2 10" xfId="55762"/>
    <cellStyle name="Normal 9 48 2 2" xfId="55763"/>
    <cellStyle name="Normal 9 48 2 2 2" xfId="55764"/>
    <cellStyle name="Normal 9 48 2 2 2 2" xfId="55765"/>
    <cellStyle name="Normal 9 48 2 2 2 2 2" xfId="55766"/>
    <cellStyle name="Normal 9 48 2 2 2 2 2 2" xfId="55767"/>
    <cellStyle name="Normal 9 48 2 2 2 2 2 2 2" xfId="55768"/>
    <cellStyle name="Normal 9 48 2 2 2 2 2 2 3" xfId="55769"/>
    <cellStyle name="Normal 9 48 2 2 2 2 2 2 4" xfId="55770"/>
    <cellStyle name="Normal 9 48 2 2 2 2 2 3" xfId="55771"/>
    <cellStyle name="Normal 9 48 2 2 2 2 2 4" xfId="55772"/>
    <cellStyle name="Normal 9 48 2 2 2 2 2 5" xfId="55773"/>
    <cellStyle name="Normal 9 48 2 2 2 2 3" xfId="55774"/>
    <cellStyle name="Normal 9 48 2 2 2 2 3 2" xfId="55775"/>
    <cellStyle name="Normal 9 48 2 2 2 2 3 3" xfId="55776"/>
    <cellStyle name="Normal 9 48 2 2 2 2 3 4" xfId="55777"/>
    <cellStyle name="Normal 9 48 2 2 2 2 4" xfId="55778"/>
    <cellStyle name="Normal 9 48 2 2 2 2 5" xfId="55779"/>
    <cellStyle name="Normal 9 48 2 2 2 2 6" xfId="55780"/>
    <cellStyle name="Normal 9 48 2 2 2 3" xfId="55781"/>
    <cellStyle name="Normal 9 48 2 2 2 3 2" xfId="55782"/>
    <cellStyle name="Normal 9 48 2 2 2 3 2 2" xfId="55783"/>
    <cellStyle name="Normal 9 48 2 2 2 3 2 3" xfId="55784"/>
    <cellStyle name="Normal 9 48 2 2 2 3 2 4" xfId="55785"/>
    <cellStyle name="Normal 9 48 2 2 2 3 3" xfId="55786"/>
    <cellStyle name="Normal 9 48 2 2 2 3 4" xfId="55787"/>
    <cellStyle name="Normal 9 48 2 2 2 3 5" xfId="55788"/>
    <cellStyle name="Normal 9 48 2 2 2 3 6" xfId="55789"/>
    <cellStyle name="Normal 9 48 2 2 2 4" xfId="55790"/>
    <cellStyle name="Normal 9 48 2 2 2 4 2" xfId="55791"/>
    <cellStyle name="Normal 9 48 2 2 2 4 3" xfId="55792"/>
    <cellStyle name="Normal 9 48 2 2 2 4 4" xfId="55793"/>
    <cellStyle name="Normal 9 48 2 2 2 5" xfId="55794"/>
    <cellStyle name="Normal 9 48 2 2 2 6" xfId="55795"/>
    <cellStyle name="Normal 9 48 2 2 2 7" xfId="55796"/>
    <cellStyle name="Normal 9 48 2 2 2 8" xfId="55797"/>
    <cellStyle name="Normal 9 48 2 2 3" xfId="55798"/>
    <cellStyle name="Normal 9 48 2 2 3 2" xfId="55799"/>
    <cellStyle name="Normal 9 48 2 2 3 2 2" xfId="55800"/>
    <cellStyle name="Normal 9 48 2 2 3 2 2 2" xfId="55801"/>
    <cellStyle name="Normal 9 48 2 2 3 2 2 3" xfId="55802"/>
    <cellStyle name="Normal 9 48 2 2 3 2 2 4" xfId="55803"/>
    <cellStyle name="Normal 9 48 2 2 3 2 3" xfId="55804"/>
    <cellStyle name="Normal 9 48 2 2 3 2 4" xfId="55805"/>
    <cellStyle name="Normal 9 48 2 2 3 2 5" xfId="55806"/>
    <cellStyle name="Normal 9 48 2 2 3 3" xfId="55807"/>
    <cellStyle name="Normal 9 48 2 2 3 3 2" xfId="55808"/>
    <cellStyle name="Normal 9 48 2 2 3 3 3" xfId="55809"/>
    <cellStyle name="Normal 9 48 2 2 3 3 4" xfId="55810"/>
    <cellStyle name="Normal 9 48 2 2 3 4" xfId="55811"/>
    <cellStyle name="Normal 9 48 2 2 3 5" xfId="55812"/>
    <cellStyle name="Normal 9 48 2 2 3 6" xfId="55813"/>
    <cellStyle name="Normal 9 48 2 2 4" xfId="55814"/>
    <cellStyle name="Normal 9 48 2 2 4 2" xfId="55815"/>
    <cellStyle name="Normal 9 48 2 2 4 2 2" xfId="55816"/>
    <cellStyle name="Normal 9 48 2 2 4 2 3" xfId="55817"/>
    <cellStyle name="Normal 9 48 2 2 4 2 4" xfId="55818"/>
    <cellStyle name="Normal 9 48 2 2 4 3" xfId="55819"/>
    <cellStyle name="Normal 9 48 2 2 4 4" xfId="55820"/>
    <cellStyle name="Normal 9 48 2 2 4 5" xfId="55821"/>
    <cellStyle name="Normal 9 48 2 2 4 6" xfId="55822"/>
    <cellStyle name="Normal 9 48 2 2 5" xfId="55823"/>
    <cellStyle name="Normal 9 48 2 2 5 2" xfId="55824"/>
    <cellStyle name="Normal 9 48 2 2 5 3" xfId="55825"/>
    <cellStyle name="Normal 9 48 2 2 5 4" xfId="55826"/>
    <cellStyle name="Normal 9 48 2 2 6" xfId="55827"/>
    <cellStyle name="Normal 9 48 2 2 7" xfId="55828"/>
    <cellStyle name="Normal 9 48 2 2 8" xfId="55829"/>
    <cellStyle name="Normal 9 48 2 2 9" xfId="55830"/>
    <cellStyle name="Normal 9 48 2 3" xfId="55831"/>
    <cellStyle name="Normal 9 48 2 3 2" xfId="55832"/>
    <cellStyle name="Normal 9 48 2 3 2 2" xfId="55833"/>
    <cellStyle name="Normal 9 48 2 3 2 2 2" xfId="55834"/>
    <cellStyle name="Normal 9 48 2 3 2 2 2 2" xfId="55835"/>
    <cellStyle name="Normal 9 48 2 3 2 2 2 3" xfId="55836"/>
    <cellStyle name="Normal 9 48 2 3 2 2 2 4" xfId="55837"/>
    <cellStyle name="Normal 9 48 2 3 2 2 3" xfId="55838"/>
    <cellStyle name="Normal 9 48 2 3 2 2 4" xfId="55839"/>
    <cellStyle name="Normal 9 48 2 3 2 2 5" xfId="55840"/>
    <cellStyle name="Normal 9 48 2 3 2 3" xfId="55841"/>
    <cellStyle name="Normal 9 48 2 3 2 3 2" xfId="55842"/>
    <cellStyle name="Normal 9 48 2 3 2 3 3" xfId="55843"/>
    <cellStyle name="Normal 9 48 2 3 2 3 4" xfId="55844"/>
    <cellStyle name="Normal 9 48 2 3 2 4" xfId="55845"/>
    <cellStyle name="Normal 9 48 2 3 2 5" xfId="55846"/>
    <cellStyle name="Normal 9 48 2 3 2 6" xfId="55847"/>
    <cellStyle name="Normal 9 48 2 3 3" xfId="55848"/>
    <cellStyle name="Normal 9 48 2 3 3 2" xfId="55849"/>
    <cellStyle name="Normal 9 48 2 3 3 2 2" xfId="55850"/>
    <cellStyle name="Normal 9 48 2 3 3 2 3" xfId="55851"/>
    <cellStyle name="Normal 9 48 2 3 3 2 4" xfId="55852"/>
    <cellStyle name="Normal 9 48 2 3 3 3" xfId="55853"/>
    <cellStyle name="Normal 9 48 2 3 3 4" xfId="55854"/>
    <cellStyle name="Normal 9 48 2 3 3 5" xfId="55855"/>
    <cellStyle name="Normal 9 48 2 3 3 6" xfId="55856"/>
    <cellStyle name="Normal 9 48 2 3 4" xfId="55857"/>
    <cellStyle name="Normal 9 48 2 3 4 2" xfId="55858"/>
    <cellStyle name="Normal 9 48 2 3 4 3" xfId="55859"/>
    <cellStyle name="Normal 9 48 2 3 4 4" xfId="55860"/>
    <cellStyle name="Normal 9 48 2 3 5" xfId="55861"/>
    <cellStyle name="Normal 9 48 2 3 6" xfId="55862"/>
    <cellStyle name="Normal 9 48 2 3 7" xfId="55863"/>
    <cellStyle name="Normal 9 48 2 3 8" xfId="55864"/>
    <cellStyle name="Normal 9 48 2 4" xfId="55865"/>
    <cellStyle name="Normal 9 48 2 4 2" xfId="55866"/>
    <cellStyle name="Normal 9 48 2 4 2 2" xfId="55867"/>
    <cellStyle name="Normal 9 48 2 4 2 2 2" xfId="55868"/>
    <cellStyle name="Normal 9 48 2 4 2 2 3" xfId="55869"/>
    <cellStyle name="Normal 9 48 2 4 2 2 4" xfId="55870"/>
    <cellStyle name="Normal 9 48 2 4 2 3" xfId="55871"/>
    <cellStyle name="Normal 9 48 2 4 2 4" xfId="55872"/>
    <cellStyle name="Normal 9 48 2 4 2 5" xfId="55873"/>
    <cellStyle name="Normal 9 48 2 4 3" xfId="55874"/>
    <cellStyle name="Normal 9 48 2 4 3 2" xfId="55875"/>
    <cellStyle name="Normal 9 48 2 4 3 3" xfId="55876"/>
    <cellStyle name="Normal 9 48 2 4 3 4" xfId="55877"/>
    <cellStyle name="Normal 9 48 2 4 4" xfId="55878"/>
    <cellStyle name="Normal 9 48 2 4 5" xfId="55879"/>
    <cellStyle name="Normal 9 48 2 4 6" xfId="55880"/>
    <cellStyle name="Normal 9 48 2 5" xfId="55881"/>
    <cellStyle name="Normal 9 48 2 5 2" xfId="55882"/>
    <cellStyle name="Normal 9 48 2 5 2 2" xfId="55883"/>
    <cellStyle name="Normal 9 48 2 5 2 3" xfId="55884"/>
    <cellStyle name="Normal 9 48 2 5 2 4" xfId="55885"/>
    <cellStyle name="Normal 9 48 2 5 3" xfId="55886"/>
    <cellStyle name="Normal 9 48 2 5 4" xfId="55887"/>
    <cellStyle name="Normal 9 48 2 5 5" xfId="55888"/>
    <cellStyle name="Normal 9 48 2 5 6" xfId="55889"/>
    <cellStyle name="Normal 9 48 2 6" xfId="55890"/>
    <cellStyle name="Normal 9 48 2 6 2" xfId="55891"/>
    <cellStyle name="Normal 9 48 2 6 3" xfId="55892"/>
    <cellStyle name="Normal 9 48 2 6 4" xfId="55893"/>
    <cellStyle name="Normal 9 48 2 7" xfId="55894"/>
    <cellStyle name="Normal 9 48 2 8" xfId="55895"/>
    <cellStyle name="Normal 9 48 2 9" xfId="55896"/>
    <cellStyle name="Normal 9 48 3" xfId="55897"/>
    <cellStyle name="Normal 9 48 3 2" xfId="55898"/>
    <cellStyle name="Normal 9 48 3 2 2" xfId="55899"/>
    <cellStyle name="Normal 9 48 3 2 2 2" xfId="55900"/>
    <cellStyle name="Normal 9 48 3 2 2 2 2" xfId="55901"/>
    <cellStyle name="Normal 9 48 3 2 2 2 2 2" xfId="55902"/>
    <cellStyle name="Normal 9 48 3 2 2 2 2 3" xfId="55903"/>
    <cellStyle name="Normal 9 48 3 2 2 2 2 4" xfId="55904"/>
    <cellStyle name="Normal 9 48 3 2 2 2 3" xfId="55905"/>
    <cellStyle name="Normal 9 48 3 2 2 2 4" xfId="55906"/>
    <cellStyle name="Normal 9 48 3 2 2 2 5" xfId="55907"/>
    <cellStyle name="Normal 9 48 3 2 2 3" xfId="55908"/>
    <cellStyle name="Normal 9 48 3 2 2 3 2" xfId="55909"/>
    <cellStyle name="Normal 9 48 3 2 2 3 3" xfId="55910"/>
    <cellStyle name="Normal 9 48 3 2 2 3 4" xfId="55911"/>
    <cellStyle name="Normal 9 48 3 2 2 4" xfId="55912"/>
    <cellStyle name="Normal 9 48 3 2 2 5" xfId="55913"/>
    <cellStyle name="Normal 9 48 3 2 2 6" xfId="55914"/>
    <cellStyle name="Normal 9 48 3 2 3" xfId="55915"/>
    <cellStyle name="Normal 9 48 3 2 3 2" xfId="55916"/>
    <cellStyle name="Normal 9 48 3 2 3 2 2" xfId="55917"/>
    <cellStyle name="Normal 9 48 3 2 3 2 3" xfId="55918"/>
    <cellStyle name="Normal 9 48 3 2 3 2 4" xfId="55919"/>
    <cellStyle name="Normal 9 48 3 2 3 3" xfId="55920"/>
    <cellStyle name="Normal 9 48 3 2 3 4" xfId="55921"/>
    <cellStyle name="Normal 9 48 3 2 3 5" xfId="55922"/>
    <cellStyle name="Normal 9 48 3 2 3 6" xfId="55923"/>
    <cellStyle name="Normal 9 48 3 2 4" xfId="55924"/>
    <cellStyle name="Normal 9 48 3 2 4 2" xfId="55925"/>
    <cellStyle name="Normal 9 48 3 2 4 3" xfId="55926"/>
    <cellStyle name="Normal 9 48 3 2 4 4" xfId="55927"/>
    <cellStyle name="Normal 9 48 3 2 5" xfId="55928"/>
    <cellStyle name="Normal 9 48 3 2 6" xfId="55929"/>
    <cellStyle name="Normal 9 48 3 2 7" xfId="55930"/>
    <cellStyle name="Normal 9 48 3 2 8" xfId="55931"/>
    <cellStyle name="Normal 9 48 3 3" xfId="55932"/>
    <cellStyle name="Normal 9 48 3 3 2" xfId="55933"/>
    <cellStyle name="Normal 9 48 3 3 2 2" xfId="55934"/>
    <cellStyle name="Normal 9 48 3 3 2 2 2" xfId="55935"/>
    <cellStyle name="Normal 9 48 3 3 2 2 3" xfId="55936"/>
    <cellStyle name="Normal 9 48 3 3 2 2 4" xfId="55937"/>
    <cellStyle name="Normal 9 48 3 3 2 3" xfId="55938"/>
    <cellStyle name="Normal 9 48 3 3 2 4" xfId="55939"/>
    <cellStyle name="Normal 9 48 3 3 2 5" xfId="55940"/>
    <cellStyle name="Normal 9 48 3 3 3" xfId="55941"/>
    <cellStyle name="Normal 9 48 3 3 3 2" xfId="55942"/>
    <cellStyle name="Normal 9 48 3 3 3 3" xfId="55943"/>
    <cellStyle name="Normal 9 48 3 3 3 4" xfId="55944"/>
    <cellStyle name="Normal 9 48 3 3 4" xfId="55945"/>
    <cellStyle name="Normal 9 48 3 3 5" xfId="55946"/>
    <cellStyle name="Normal 9 48 3 3 6" xfId="55947"/>
    <cellStyle name="Normal 9 48 3 4" xfId="55948"/>
    <cellStyle name="Normal 9 48 3 4 2" xfId="55949"/>
    <cellStyle name="Normal 9 48 3 4 2 2" xfId="55950"/>
    <cellStyle name="Normal 9 48 3 4 2 3" xfId="55951"/>
    <cellStyle name="Normal 9 48 3 4 2 4" xfId="55952"/>
    <cellStyle name="Normal 9 48 3 4 3" xfId="55953"/>
    <cellStyle name="Normal 9 48 3 4 4" xfId="55954"/>
    <cellStyle name="Normal 9 48 3 4 5" xfId="55955"/>
    <cellStyle name="Normal 9 48 3 4 6" xfId="55956"/>
    <cellStyle name="Normal 9 48 3 5" xfId="55957"/>
    <cellStyle name="Normal 9 48 3 5 2" xfId="55958"/>
    <cellStyle name="Normal 9 48 3 5 3" xfId="55959"/>
    <cellStyle name="Normal 9 48 3 5 4" xfId="55960"/>
    <cellStyle name="Normal 9 48 3 6" xfId="55961"/>
    <cellStyle name="Normal 9 48 3 7" xfId="55962"/>
    <cellStyle name="Normal 9 48 3 8" xfId="55963"/>
    <cellStyle name="Normal 9 48 3 9" xfId="55964"/>
    <cellStyle name="Normal 9 48 4" xfId="55965"/>
    <cellStyle name="Normal 9 48 4 2" xfId="55966"/>
    <cellStyle name="Normal 9 48 4 2 2" xfId="55967"/>
    <cellStyle name="Normal 9 48 4 2 2 2" xfId="55968"/>
    <cellStyle name="Normal 9 48 4 2 2 2 2" xfId="55969"/>
    <cellStyle name="Normal 9 48 4 2 2 2 2 2" xfId="55970"/>
    <cellStyle name="Normal 9 48 4 2 2 2 2 3" xfId="55971"/>
    <cellStyle name="Normal 9 48 4 2 2 2 2 4" xfId="55972"/>
    <cellStyle name="Normal 9 48 4 2 2 2 3" xfId="55973"/>
    <cellStyle name="Normal 9 48 4 2 2 2 4" xfId="55974"/>
    <cellStyle name="Normal 9 48 4 2 2 2 5" xfId="55975"/>
    <cellStyle name="Normal 9 48 4 2 2 3" xfId="55976"/>
    <cellStyle name="Normal 9 48 4 2 2 3 2" xfId="55977"/>
    <cellStyle name="Normal 9 48 4 2 2 3 3" xfId="55978"/>
    <cellStyle name="Normal 9 48 4 2 2 3 4" xfId="55979"/>
    <cellStyle name="Normal 9 48 4 2 2 4" xfId="55980"/>
    <cellStyle name="Normal 9 48 4 2 2 5" xfId="55981"/>
    <cellStyle name="Normal 9 48 4 2 2 6" xfId="55982"/>
    <cellStyle name="Normal 9 48 4 2 3" xfId="55983"/>
    <cellStyle name="Normal 9 48 4 2 3 2" xfId="55984"/>
    <cellStyle name="Normal 9 48 4 2 3 2 2" xfId="55985"/>
    <cellStyle name="Normal 9 48 4 2 3 2 3" xfId="55986"/>
    <cellStyle name="Normal 9 48 4 2 3 2 4" xfId="55987"/>
    <cellStyle name="Normal 9 48 4 2 3 3" xfId="55988"/>
    <cellStyle name="Normal 9 48 4 2 3 4" xfId="55989"/>
    <cellStyle name="Normal 9 48 4 2 3 5" xfId="55990"/>
    <cellStyle name="Normal 9 48 4 2 3 6" xfId="55991"/>
    <cellStyle name="Normal 9 48 4 2 4" xfId="55992"/>
    <cellStyle name="Normal 9 48 4 2 4 2" xfId="55993"/>
    <cellStyle name="Normal 9 48 4 2 4 3" xfId="55994"/>
    <cellStyle name="Normal 9 48 4 2 4 4" xfId="55995"/>
    <cellStyle name="Normal 9 48 4 2 5" xfId="55996"/>
    <cellStyle name="Normal 9 48 4 2 6" xfId="55997"/>
    <cellStyle name="Normal 9 48 4 2 7" xfId="55998"/>
    <cellStyle name="Normal 9 48 4 2 8" xfId="55999"/>
    <cellStyle name="Normal 9 48 4 3" xfId="56000"/>
    <cellStyle name="Normal 9 48 4 3 2" xfId="56001"/>
    <cellStyle name="Normal 9 48 4 3 2 2" xfId="56002"/>
    <cellStyle name="Normal 9 48 4 3 2 2 2" xfId="56003"/>
    <cellStyle name="Normal 9 48 4 3 2 2 3" xfId="56004"/>
    <cellStyle name="Normal 9 48 4 3 2 2 4" xfId="56005"/>
    <cellStyle name="Normal 9 48 4 3 2 3" xfId="56006"/>
    <cellStyle name="Normal 9 48 4 3 2 4" xfId="56007"/>
    <cellStyle name="Normal 9 48 4 3 2 5" xfId="56008"/>
    <cellStyle name="Normal 9 48 4 3 3" xfId="56009"/>
    <cellStyle name="Normal 9 48 4 3 3 2" xfId="56010"/>
    <cellStyle name="Normal 9 48 4 3 3 3" xfId="56011"/>
    <cellStyle name="Normal 9 48 4 3 3 4" xfId="56012"/>
    <cellStyle name="Normal 9 48 4 3 4" xfId="56013"/>
    <cellStyle name="Normal 9 48 4 3 5" xfId="56014"/>
    <cellStyle name="Normal 9 48 4 3 6" xfId="56015"/>
    <cellStyle name="Normal 9 48 4 4" xfId="56016"/>
    <cellStyle name="Normal 9 48 4 4 2" xfId="56017"/>
    <cellStyle name="Normal 9 48 4 4 2 2" xfId="56018"/>
    <cellStyle name="Normal 9 48 4 4 2 3" xfId="56019"/>
    <cellStyle name="Normal 9 48 4 4 2 4" xfId="56020"/>
    <cellStyle name="Normal 9 48 4 4 3" xfId="56021"/>
    <cellStyle name="Normal 9 48 4 4 4" xfId="56022"/>
    <cellStyle name="Normal 9 48 4 4 5" xfId="56023"/>
    <cellStyle name="Normal 9 48 4 4 6" xfId="56024"/>
    <cellStyle name="Normal 9 48 4 5" xfId="56025"/>
    <cellStyle name="Normal 9 48 4 5 2" xfId="56026"/>
    <cellStyle name="Normal 9 48 4 5 3" xfId="56027"/>
    <cellStyle name="Normal 9 48 4 5 4" xfId="56028"/>
    <cellStyle name="Normal 9 48 4 6" xfId="56029"/>
    <cellStyle name="Normal 9 48 4 7" xfId="56030"/>
    <cellStyle name="Normal 9 48 4 8" xfId="56031"/>
    <cellStyle name="Normal 9 48 4 9" xfId="56032"/>
    <cellStyle name="Normal 9 48 5" xfId="56033"/>
    <cellStyle name="Normal 9 48 5 2" xfId="56034"/>
    <cellStyle name="Normal 9 48 5 2 2" xfId="56035"/>
    <cellStyle name="Normal 9 48 5 2 2 2" xfId="56036"/>
    <cellStyle name="Normal 9 48 5 2 2 2 2" xfId="56037"/>
    <cellStyle name="Normal 9 48 5 2 2 2 3" xfId="56038"/>
    <cellStyle name="Normal 9 48 5 2 2 2 4" xfId="56039"/>
    <cellStyle name="Normal 9 48 5 2 2 3" xfId="56040"/>
    <cellStyle name="Normal 9 48 5 2 2 4" xfId="56041"/>
    <cellStyle name="Normal 9 48 5 2 2 5" xfId="56042"/>
    <cellStyle name="Normal 9 48 5 2 3" xfId="56043"/>
    <cellStyle name="Normal 9 48 5 2 3 2" xfId="56044"/>
    <cellStyle name="Normal 9 48 5 2 3 3" xfId="56045"/>
    <cellStyle name="Normal 9 48 5 2 3 4" xfId="56046"/>
    <cellStyle name="Normal 9 48 5 2 4" xfId="56047"/>
    <cellStyle name="Normal 9 48 5 2 5" xfId="56048"/>
    <cellStyle name="Normal 9 48 5 2 6" xfId="56049"/>
    <cellStyle name="Normal 9 48 5 3" xfId="56050"/>
    <cellStyle name="Normal 9 48 5 3 2" xfId="56051"/>
    <cellStyle name="Normal 9 48 5 3 2 2" xfId="56052"/>
    <cellStyle name="Normal 9 48 5 3 2 3" xfId="56053"/>
    <cellStyle name="Normal 9 48 5 3 2 4" xfId="56054"/>
    <cellStyle name="Normal 9 48 5 3 3" xfId="56055"/>
    <cellStyle name="Normal 9 48 5 3 4" xfId="56056"/>
    <cellStyle name="Normal 9 48 5 3 5" xfId="56057"/>
    <cellStyle name="Normal 9 48 5 3 6" xfId="56058"/>
    <cellStyle name="Normal 9 48 5 4" xfId="56059"/>
    <cellStyle name="Normal 9 48 5 4 2" xfId="56060"/>
    <cellStyle name="Normal 9 48 5 4 3" xfId="56061"/>
    <cellStyle name="Normal 9 48 5 4 4" xfId="56062"/>
    <cellStyle name="Normal 9 48 5 5" xfId="56063"/>
    <cellStyle name="Normal 9 48 5 6" xfId="56064"/>
    <cellStyle name="Normal 9 48 5 7" xfId="56065"/>
    <cellStyle name="Normal 9 48 5 8" xfId="56066"/>
    <cellStyle name="Normal 9 48 6" xfId="56067"/>
    <cellStyle name="Normal 9 48 6 2" xfId="56068"/>
    <cellStyle name="Normal 9 48 6 2 2" xfId="56069"/>
    <cellStyle name="Normal 9 48 6 2 2 2" xfId="56070"/>
    <cellStyle name="Normal 9 48 6 2 2 3" xfId="56071"/>
    <cellStyle name="Normal 9 48 6 2 2 4" xfId="56072"/>
    <cellStyle name="Normal 9 48 6 2 3" xfId="56073"/>
    <cellStyle name="Normal 9 48 6 2 4" xfId="56074"/>
    <cellStyle name="Normal 9 48 6 2 5" xfId="56075"/>
    <cellStyle name="Normal 9 48 6 3" xfId="56076"/>
    <cellStyle name="Normal 9 48 6 3 2" xfId="56077"/>
    <cellStyle name="Normal 9 48 6 3 3" xfId="56078"/>
    <cellStyle name="Normal 9 48 6 3 4" xfId="56079"/>
    <cellStyle name="Normal 9 48 6 4" xfId="56080"/>
    <cellStyle name="Normal 9 48 6 5" xfId="56081"/>
    <cellStyle name="Normal 9 48 6 6" xfId="56082"/>
    <cellStyle name="Normal 9 48 7" xfId="56083"/>
    <cellStyle name="Normal 9 48 7 2" xfId="56084"/>
    <cellStyle name="Normal 9 48 7 2 2" xfId="56085"/>
    <cellStyle name="Normal 9 48 7 2 3" xfId="56086"/>
    <cellStyle name="Normal 9 48 7 2 4" xfId="56087"/>
    <cellStyle name="Normal 9 48 7 3" xfId="56088"/>
    <cellStyle name="Normal 9 48 7 4" xfId="56089"/>
    <cellStyle name="Normal 9 48 7 5" xfId="56090"/>
    <cellStyle name="Normal 9 48 7 6" xfId="56091"/>
    <cellStyle name="Normal 9 48 8" xfId="56092"/>
    <cellStyle name="Normal 9 48 8 2" xfId="56093"/>
    <cellStyle name="Normal 9 48 8 3" xfId="56094"/>
    <cellStyle name="Normal 9 48 8 4" xfId="56095"/>
    <cellStyle name="Normal 9 48 9" xfId="56096"/>
    <cellStyle name="Normal 9 49" xfId="56097"/>
    <cellStyle name="Normal 9 5" xfId="56098"/>
    <cellStyle name="Normal 9 50" xfId="56099"/>
    <cellStyle name="Normal 9 50 10" xfId="56100"/>
    <cellStyle name="Normal 9 50 2" xfId="56101"/>
    <cellStyle name="Normal 9 50 2 2" xfId="56102"/>
    <cellStyle name="Normal 9 50 2 2 2" xfId="56103"/>
    <cellStyle name="Normal 9 50 2 2 2 2" xfId="56104"/>
    <cellStyle name="Normal 9 50 2 2 2 2 2" xfId="56105"/>
    <cellStyle name="Normal 9 50 2 2 2 2 2 2" xfId="56106"/>
    <cellStyle name="Normal 9 50 2 2 2 2 2 3" xfId="56107"/>
    <cellStyle name="Normal 9 50 2 2 2 2 2 4" xfId="56108"/>
    <cellStyle name="Normal 9 50 2 2 2 2 3" xfId="56109"/>
    <cellStyle name="Normal 9 50 2 2 2 2 4" xfId="56110"/>
    <cellStyle name="Normal 9 50 2 2 2 2 5" xfId="56111"/>
    <cellStyle name="Normal 9 50 2 2 2 3" xfId="56112"/>
    <cellStyle name="Normal 9 50 2 2 2 3 2" xfId="56113"/>
    <cellStyle name="Normal 9 50 2 2 2 3 3" xfId="56114"/>
    <cellStyle name="Normal 9 50 2 2 2 3 4" xfId="56115"/>
    <cellStyle name="Normal 9 50 2 2 2 4" xfId="56116"/>
    <cellStyle name="Normal 9 50 2 2 2 5" xfId="56117"/>
    <cellStyle name="Normal 9 50 2 2 2 6" xfId="56118"/>
    <cellStyle name="Normal 9 50 2 2 3" xfId="56119"/>
    <cellStyle name="Normal 9 50 2 2 3 2" xfId="56120"/>
    <cellStyle name="Normal 9 50 2 2 3 2 2" xfId="56121"/>
    <cellStyle name="Normal 9 50 2 2 3 2 3" xfId="56122"/>
    <cellStyle name="Normal 9 50 2 2 3 2 4" xfId="56123"/>
    <cellStyle name="Normal 9 50 2 2 3 3" xfId="56124"/>
    <cellStyle name="Normal 9 50 2 2 3 4" xfId="56125"/>
    <cellStyle name="Normal 9 50 2 2 3 5" xfId="56126"/>
    <cellStyle name="Normal 9 50 2 2 3 6" xfId="56127"/>
    <cellStyle name="Normal 9 50 2 2 4" xfId="56128"/>
    <cellStyle name="Normal 9 50 2 2 4 2" xfId="56129"/>
    <cellStyle name="Normal 9 50 2 2 4 3" xfId="56130"/>
    <cellStyle name="Normal 9 50 2 2 4 4" xfId="56131"/>
    <cellStyle name="Normal 9 50 2 2 5" xfId="56132"/>
    <cellStyle name="Normal 9 50 2 2 6" xfId="56133"/>
    <cellStyle name="Normal 9 50 2 2 7" xfId="56134"/>
    <cellStyle name="Normal 9 50 2 2 8" xfId="56135"/>
    <cellStyle name="Normal 9 50 2 3" xfId="56136"/>
    <cellStyle name="Normal 9 50 2 3 2" xfId="56137"/>
    <cellStyle name="Normal 9 50 2 3 2 2" xfId="56138"/>
    <cellStyle name="Normal 9 50 2 3 2 2 2" xfId="56139"/>
    <cellStyle name="Normal 9 50 2 3 2 2 3" xfId="56140"/>
    <cellStyle name="Normal 9 50 2 3 2 2 4" xfId="56141"/>
    <cellStyle name="Normal 9 50 2 3 2 3" xfId="56142"/>
    <cellStyle name="Normal 9 50 2 3 2 4" xfId="56143"/>
    <cellStyle name="Normal 9 50 2 3 2 5" xfId="56144"/>
    <cellStyle name="Normal 9 50 2 3 3" xfId="56145"/>
    <cellStyle name="Normal 9 50 2 3 3 2" xfId="56146"/>
    <cellStyle name="Normal 9 50 2 3 3 3" xfId="56147"/>
    <cellStyle name="Normal 9 50 2 3 3 4" xfId="56148"/>
    <cellStyle name="Normal 9 50 2 3 4" xfId="56149"/>
    <cellStyle name="Normal 9 50 2 3 5" xfId="56150"/>
    <cellStyle name="Normal 9 50 2 3 6" xfId="56151"/>
    <cellStyle name="Normal 9 50 2 4" xfId="56152"/>
    <cellStyle name="Normal 9 50 2 4 2" xfId="56153"/>
    <cellStyle name="Normal 9 50 2 4 2 2" xfId="56154"/>
    <cellStyle name="Normal 9 50 2 4 2 3" xfId="56155"/>
    <cellStyle name="Normal 9 50 2 4 2 4" xfId="56156"/>
    <cellStyle name="Normal 9 50 2 4 3" xfId="56157"/>
    <cellStyle name="Normal 9 50 2 4 4" xfId="56158"/>
    <cellStyle name="Normal 9 50 2 4 5" xfId="56159"/>
    <cellStyle name="Normal 9 50 2 4 6" xfId="56160"/>
    <cellStyle name="Normal 9 50 2 5" xfId="56161"/>
    <cellStyle name="Normal 9 50 2 5 2" xfId="56162"/>
    <cellStyle name="Normal 9 50 2 5 3" xfId="56163"/>
    <cellStyle name="Normal 9 50 2 5 4" xfId="56164"/>
    <cellStyle name="Normal 9 50 2 6" xfId="56165"/>
    <cellStyle name="Normal 9 50 2 7" xfId="56166"/>
    <cellStyle name="Normal 9 50 2 8" xfId="56167"/>
    <cellStyle name="Normal 9 50 2 9" xfId="56168"/>
    <cellStyle name="Normal 9 50 3" xfId="56169"/>
    <cellStyle name="Normal 9 50 3 2" xfId="56170"/>
    <cellStyle name="Normal 9 50 3 2 2" xfId="56171"/>
    <cellStyle name="Normal 9 50 3 2 2 2" xfId="56172"/>
    <cellStyle name="Normal 9 50 3 2 2 2 2" xfId="56173"/>
    <cellStyle name="Normal 9 50 3 2 2 2 3" xfId="56174"/>
    <cellStyle name="Normal 9 50 3 2 2 2 4" xfId="56175"/>
    <cellStyle name="Normal 9 50 3 2 2 3" xfId="56176"/>
    <cellStyle name="Normal 9 50 3 2 2 4" xfId="56177"/>
    <cellStyle name="Normal 9 50 3 2 2 5" xfId="56178"/>
    <cellStyle name="Normal 9 50 3 2 3" xfId="56179"/>
    <cellStyle name="Normal 9 50 3 2 3 2" xfId="56180"/>
    <cellStyle name="Normal 9 50 3 2 3 3" xfId="56181"/>
    <cellStyle name="Normal 9 50 3 2 3 4" xfId="56182"/>
    <cellStyle name="Normal 9 50 3 2 4" xfId="56183"/>
    <cellStyle name="Normal 9 50 3 2 5" xfId="56184"/>
    <cellStyle name="Normal 9 50 3 2 6" xfId="56185"/>
    <cellStyle name="Normal 9 50 3 3" xfId="56186"/>
    <cellStyle name="Normal 9 50 3 3 2" xfId="56187"/>
    <cellStyle name="Normal 9 50 3 3 2 2" xfId="56188"/>
    <cellStyle name="Normal 9 50 3 3 2 3" xfId="56189"/>
    <cellStyle name="Normal 9 50 3 3 2 4" xfId="56190"/>
    <cellStyle name="Normal 9 50 3 3 3" xfId="56191"/>
    <cellStyle name="Normal 9 50 3 3 4" xfId="56192"/>
    <cellStyle name="Normal 9 50 3 3 5" xfId="56193"/>
    <cellStyle name="Normal 9 50 3 3 6" xfId="56194"/>
    <cellStyle name="Normal 9 50 3 4" xfId="56195"/>
    <cellStyle name="Normal 9 50 3 4 2" xfId="56196"/>
    <cellStyle name="Normal 9 50 3 4 3" xfId="56197"/>
    <cellStyle name="Normal 9 50 3 4 4" xfId="56198"/>
    <cellStyle name="Normal 9 50 3 5" xfId="56199"/>
    <cellStyle name="Normal 9 50 3 6" xfId="56200"/>
    <cellStyle name="Normal 9 50 3 7" xfId="56201"/>
    <cellStyle name="Normal 9 50 3 8" xfId="56202"/>
    <cellStyle name="Normal 9 50 4" xfId="56203"/>
    <cellStyle name="Normal 9 50 4 2" xfId="56204"/>
    <cellStyle name="Normal 9 50 4 2 2" xfId="56205"/>
    <cellStyle name="Normal 9 50 4 2 2 2" xfId="56206"/>
    <cellStyle name="Normal 9 50 4 2 2 3" xfId="56207"/>
    <cellStyle name="Normal 9 50 4 2 2 4" xfId="56208"/>
    <cellStyle name="Normal 9 50 4 2 3" xfId="56209"/>
    <cellStyle name="Normal 9 50 4 2 4" xfId="56210"/>
    <cellStyle name="Normal 9 50 4 2 5" xfId="56211"/>
    <cellStyle name="Normal 9 50 4 3" xfId="56212"/>
    <cellStyle name="Normal 9 50 4 3 2" xfId="56213"/>
    <cellStyle name="Normal 9 50 4 3 3" xfId="56214"/>
    <cellStyle name="Normal 9 50 4 3 4" xfId="56215"/>
    <cellStyle name="Normal 9 50 4 4" xfId="56216"/>
    <cellStyle name="Normal 9 50 4 5" xfId="56217"/>
    <cellStyle name="Normal 9 50 4 6" xfId="56218"/>
    <cellStyle name="Normal 9 50 5" xfId="56219"/>
    <cellStyle name="Normal 9 50 5 2" xfId="56220"/>
    <cellStyle name="Normal 9 50 5 2 2" xfId="56221"/>
    <cellStyle name="Normal 9 50 5 2 3" xfId="56222"/>
    <cellStyle name="Normal 9 50 5 2 4" xfId="56223"/>
    <cellStyle name="Normal 9 50 5 3" xfId="56224"/>
    <cellStyle name="Normal 9 50 5 4" xfId="56225"/>
    <cellStyle name="Normal 9 50 5 5" xfId="56226"/>
    <cellStyle name="Normal 9 50 5 6" xfId="56227"/>
    <cellStyle name="Normal 9 50 6" xfId="56228"/>
    <cellStyle name="Normal 9 50 6 2" xfId="56229"/>
    <cellStyle name="Normal 9 50 6 3" xfId="56230"/>
    <cellStyle name="Normal 9 50 6 4" xfId="56231"/>
    <cellStyle name="Normal 9 50 7" xfId="56232"/>
    <cellStyle name="Normal 9 50 8" xfId="56233"/>
    <cellStyle name="Normal 9 50 9" xfId="56234"/>
    <cellStyle name="Normal 9 51" xfId="56235"/>
    <cellStyle name="Normal 9 51 10" xfId="56236"/>
    <cellStyle name="Normal 9 51 2" xfId="56237"/>
    <cellStyle name="Normal 9 51 2 2" xfId="56238"/>
    <cellStyle name="Normal 9 51 2 2 2" xfId="56239"/>
    <cellStyle name="Normal 9 51 2 2 2 2" xfId="56240"/>
    <cellStyle name="Normal 9 51 2 2 2 2 2" xfId="56241"/>
    <cellStyle name="Normal 9 51 2 2 2 2 2 2" xfId="56242"/>
    <cellStyle name="Normal 9 51 2 2 2 2 2 3" xfId="56243"/>
    <cellStyle name="Normal 9 51 2 2 2 2 2 4" xfId="56244"/>
    <cellStyle name="Normal 9 51 2 2 2 2 3" xfId="56245"/>
    <cellStyle name="Normal 9 51 2 2 2 2 4" xfId="56246"/>
    <cellStyle name="Normal 9 51 2 2 2 2 5" xfId="56247"/>
    <cellStyle name="Normal 9 51 2 2 2 3" xfId="56248"/>
    <cellStyle name="Normal 9 51 2 2 2 3 2" xfId="56249"/>
    <cellStyle name="Normal 9 51 2 2 2 3 3" xfId="56250"/>
    <cellStyle name="Normal 9 51 2 2 2 3 4" xfId="56251"/>
    <cellStyle name="Normal 9 51 2 2 2 4" xfId="56252"/>
    <cellStyle name="Normal 9 51 2 2 2 5" xfId="56253"/>
    <cellStyle name="Normal 9 51 2 2 2 6" xfId="56254"/>
    <cellStyle name="Normal 9 51 2 2 3" xfId="56255"/>
    <cellStyle name="Normal 9 51 2 2 3 2" xfId="56256"/>
    <cellStyle name="Normal 9 51 2 2 3 2 2" xfId="56257"/>
    <cellStyle name="Normal 9 51 2 2 3 2 3" xfId="56258"/>
    <cellStyle name="Normal 9 51 2 2 3 2 4" xfId="56259"/>
    <cellStyle name="Normal 9 51 2 2 3 3" xfId="56260"/>
    <cellStyle name="Normal 9 51 2 2 3 4" xfId="56261"/>
    <cellStyle name="Normal 9 51 2 2 3 5" xfId="56262"/>
    <cellStyle name="Normal 9 51 2 2 3 6" xfId="56263"/>
    <cellStyle name="Normal 9 51 2 2 4" xfId="56264"/>
    <cellStyle name="Normal 9 51 2 2 4 2" xfId="56265"/>
    <cellStyle name="Normal 9 51 2 2 4 3" xfId="56266"/>
    <cellStyle name="Normal 9 51 2 2 4 4" xfId="56267"/>
    <cellStyle name="Normal 9 51 2 2 5" xfId="56268"/>
    <cellStyle name="Normal 9 51 2 2 6" xfId="56269"/>
    <cellStyle name="Normal 9 51 2 2 7" xfId="56270"/>
    <cellStyle name="Normal 9 51 2 2 8" xfId="56271"/>
    <cellStyle name="Normal 9 51 2 3" xfId="56272"/>
    <cellStyle name="Normal 9 51 2 3 2" xfId="56273"/>
    <cellStyle name="Normal 9 51 2 3 2 2" xfId="56274"/>
    <cellStyle name="Normal 9 51 2 3 2 2 2" xfId="56275"/>
    <cellStyle name="Normal 9 51 2 3 2 2 3" xfId="56276"/>
    <cellStyle name="Normal 9 51 2 3 2 2 4" xfId="56277"/>
    <cellStyle name="Normal 9 51 2 3 2 3" xfId="56278"/>
    <cellStyle name="Normal 9 51 2 3 2 4" xfId="56279"/>
    <cellStyle name="Normal 9 51 2 3 2 5" xfId="56280"/>
    <cellStyle name="Normal 9 51 2 3 3" xfId="56281"/>
    <cellStyle name="Normal 9 51 2 3 3 2" xfId="56282"/>
    <cellStyle name="Normal 9 51 2 3 3 3" xfId="56283"/>
    <cellStyle name="Normal 9 51 2 3 3 4" xfId="56284"/>
    <cellStyle name="Normal 9 51 2 3 4" xfId="56285"/>
    <cellStyle name="Normal 9 51 2 3 5" xfId="56286"/>
    <cellStyle name="Normal 9 51 2 3 6" xfId="56287"/>
    <cellStyle name="Normal 9 51 2 4" xfId="56288"/>
    <cellStyle name="Normal 9 51 2 4 2" xfId="56289"/>
    <cellStyle name="Normal 9 51 2 4 2 2" xfId="56290"/>
    <cellStyle name="Normal 9 51 2 4 2 3" xfId="56291"/>
    <cellStyle name="Normal 9 51 2 4 2 4" xfId="56292"/>
    <cellStyle name="Normal 9 51 2 4 3" xfId="56293"/>
    <cellStyle name="Normal 9 51 2 4 4" xfId="56294"/>
    <cellStyle name="Normal 9 51 2 4 5" xfId="56295"/>
    <cellStyle name="Normal 9 51 2 4 6" xfId="56296"/>
    <cellStyle name="Normal 9 51 2 5" xfId="56297"/>
    <cellStyle name="Normal 9 51 2 5 2" xfId="56298"/>
    <cellStyle name="Normal 9 51 2 5 3" xfId="56299"/>
    <cellStyle name="Normal 9 51 2 5 4" xfId="56300"/>
    <cellStyle name="Normal 9 51 2 6" xfId="56301"/>
    <cellStyle name="Normal 9 51 2 7" xfId="56302"/>
    <cellStyle name="Normal 9 51 2 8" xfId="56303"/>
    <cellStyle name="Normal 9 51 2 9" xfId="56304"/>
    <cellStyle name="Normal 9 51 3" xfId="56305"/>
    <cellStyle name="Normal 9 51 3 2" xfId="56306"/>
    <cellStyle name="Normal 9 51 3 2 2" xfId="56307"/>
    <cellStyle name="Normal 9 51 3 2 2 2" xfId="56308"/>
    <cellStyle name="Normal 9 51 3 2 2 2 2" xfId="56309"/>
    <cellStyle name="Normal 9 51 3 2 2 2 3" xfId="56310"/>
    <cellStyle name="Normal 9 51 3 2 2 2 4" xfId="56311"/>
    <cellStyle name="Normal 9 51 3 2 2 3" xfId="56312"/>
    <cellStyle name="Normal 9 51 3 2 2 4" xfId="56313"/>
    <cellStyle name="Normal 9 51 3 2 2 5" xfId="56314"/>
    <cellStyle name="Normal 9 51 3 2 3" xfId="56315"/>
    <cellStyle name="Normal 9 51 3 2 3 2" xfId="56316"/>
    <cellStyle name="Normal 9 51 3 2 3 3" xfId="56317"/>
    <cellStyle name="Normal 9 51 3 2 3 4" xfId="56318"/>
    <cellStyle name="Normal 9 51 3 2 4" xfId="56319"/>
    <cellStyle name="Normal 9 51 3 2 5" xfId="56320"/>
    <cellStyle name="Normal 9 51 3 2 6" xfId="56321"/>
    <cellStyle name="Normal 9 51 3 3" xfId="56322"/>
    <cellStyle name="Normal 9 51 3 3 2" xfId="56323"/>
    <cellStyle name="Normal 9 51 3 3 2 2" xfId="56324"/>
    <cellStyle name="Normal 9 51 3 3 2 3" xfId="56325"/>
    <cellStyle name="Normal 9 51 3 3 2 4" xfId="56326"/>
    <cellStyle name="Normal 9 51 3 3 3" xfId="56327"/>
    <cellStyle name="Normal 9 51 3 3 4" xfId="56328"/>
    <cellStyle name="Normal 9 51 3 3 5" xfId="56329"/>
    <cellStyle name="Normal 9 51 3 3 6" xfId="56330"/>
    <cellStyle name="Normal 9 51 3 4" xfId="56331"/>
    <cellStyle name="Normal 9 51 3 4 2" xfId="56332"/>
    <cellStyle name="Normal 9 51 3 4 3" xfId="56333"/>
    <cellStyle name="Normal 9 51 3 4 4" xfId="56334"/>
    <cellStyle name="Normal 9 51 3 5" xfId="56335"/>
    <cellStyle name="Normal 9 51 3 6" xfId="56336"/>
    <cellStyle name="Normal 9 51 3 7" xfId="56337"/>
    <cellStyle name="Normal 9 51 3 8" xfId="56338"/>
    <cellStyle name="Normal 9 51 4" xfId="56339"/>
    <cellStyle name="Normal 9 51 4 2" xfId="56340"/>
    <cellStyle name="Normal 9 51 4 2 2" xfId="56341"/>
    <cellStyle name="Normal 9 51 4 2 2 2" xfId="56342"/>
    <cellStyle name="Normal 9 51 4 2 2 3" xfId="56343"/>
    <cellStyle name="Normal 9 51 4 2 2 4" xfId="56344"/>
    <cellStyle name="Normal 9 51 4 2 3" xfId="56345"/>
    <cellStyle name="Normal 9 51 4 2 4" xfId="56346"/>
    <cellStyle name="Normal 9 51 4 2 5" xfId="56347"/>
    <cellStyle name="Normal 9 51 4 3" xfId="56348"/>
    <cellStyle name="Normal 9 51 4 3 2" xfId="56349"/>
    <cellStyle name="Normal 9 51 4 3 3" xfId="56350"/>
    <cellStyle name="Normal 9 51 4 3 4" xfId="56351"/>
    <cellStyle name="Normal 9 51 4 4" xfId="56352"/>
    <cellStyle name="Normal 9 51 4 5" xfId="56353"/>
    <cellStyle name="Normal 9 51 4 6" xfId="56354"/>
    <cellStyle name="Normal 9 51 5" xfId="56355"/>
    <cellStyle name="Normal 9 51 5 2" xfId="56356"/>
    <cellStyle name="Normal 9 51 5 2 2" xfId="56357"/>
    <cellStyle name="Normal 9 51 5 2 3" xfId="56358"/>
    <cellStyle name="Normal 9 51 5 2 4" xfId="56359"/>
    <cellStyle name="Normal 9 51 5 3" xfId="56360"/>
    <cellStyle name="Normal 9 51 5 4" xfId="56361"/>
    <cellStyle name="Normal 9 51 5 5" xfId="56362"/>
    <cellStyle name="Normal 9 51 5 6" xfId="56363"/>
    <cellStyle name="Normal 9 51 6" xfId="56364"/>
    <cellStyle name="Normal 9 51 6 2" xfId="56365"/>
    <cellStyle name="Normal 9 51 6 3" xfId="56366"/>
    <cellStyle name="Normal 9 51 6 4" xfId="56367"/>
    <cellStyle name="Normal 9 51 7" xfId="56368"/>
    <cellStyle name="Normal 9 51 8" xfId="56369"/>
    <cellStyle name="Normal 9 51 9" xfId="56370"/>
    <cellStyle name="Normal 9 52" xfId="56371"/>
    <cellStyle name="Normal 9 53" xfId="56372"/>
    <cellStyle name="Normal 9 54" xfId="56373"/>
    <cellStyle name="Normal 9 54 2" xfId="56374"/>
    <cellStyle name="Normal 9 54 2 2" xfId="56375"/>
    <cellStyle name="Normal 9 54 2 2 2" xfId="56376"/>
    <cellStyle name="Normal 9 54 2 2 2 2" xfId="56377"/>
    <cellStyle name="Normal 9 54 2 2 2 2 2" xfId="56378"/>
    <cellStyle name="Normal 9 54 2 2 2 2 3" xfId="56379"/>
    <cellStyle name="Normal 9 54 2 2 2 2 4" xfId="56380"/>
    <cellStyle name="Normal 9 54 2 2 2 3" xfId="56381"/>
    <cellStyle name="Normal 9 54 2 2 2 4" xfId="56382"/>
    <cellStyle name="Normal 9 54 2 2 2 5" xfId="56383"/>
    <cellStyle name="Normal 9 54 2 2 3" xfId="56384"/>
    <cellStyle name="Normal 9 54 2 2 3 2" xfId="56385"/>
    <cellStyle name="Normal 9 54 2 2 3 3" xfId="56386"/>
    <cellStyle name="Normal 9 54 2 2 3 4" xfId="56387"/>
    <cellStyle name="Normal 9 54 2 2 4" xfId="56388"/>
    <cellStyle name="Normal 9 54 2 2 5" xfId="56389"/>
    <cellStyle name="Normal 9 54 2 2 6" xfId="56390"/>
    <cellStyle name="Normal 9 54 2 3" xfId="56391"/>
    <cellStyle name="Normal 9 54 2 3 2" xfId="56392"/>
    <cellStyle name="Normal 9 54 2 3 2 2" xfId="56393"/>
    <cellStyle name="Normal 9 54 2 3 2 3" xfId="56394"/>
    <cellStyle name="Normal 9 54 2 3 2 4" xfId="56395"/>
    <cellStyle name="Normal 9 54 2 3 3" xfId="56396"/>
    <cellStyle name="Normal 9 54 2 3 4" xfId="56397"/>
    <cellStyle name="Normal 9 54 2 3 5" xfId="56398"/>
    <cellStyle name="Normal 9 54 2 3 6" xfId="56399"/>
    <cellStyle name="Normal 9 54 2 4" xfId="56400"/>
    <cellStyle name="Normal 9 54 2 4 2" xfId="56401"/>
    <cellStyle name="Normal 9 54 2 4 3" xfId="56402"/>
    <cellStyle name="Normal 9 54 2 4 4" xfId="56403"/>
    <cellStyle name="Normal 9 54 2 5" xfId="56404"/>
    <cellStyle name="Normal 9 54 2 6" xfId="56405"/>
    <cellStyle name="Normal 9 54 2 7" xfId="56406"/>
    <cellStyle name="Normal 9 54 2 8" xfId="56407"/>
    <cellStyle name="Normal 9 54 3" xfId="56408"/>
    <cellStyle name="Normal 9 54 3 2" xfId="56409"/>
    <cellStyle name="Normal 9 54 3 2 2" xfId="56410"/>
    <cellStyle name="Normal 9 54 3 2 2 2" xfId="56411"/>
    <cellStyle name="Normal 9 54 3 2 2 3" xfId="56412"/>
    <cellStyle name="Normal 9 54 3 2 2 4" xfId="56413"/>
    <cellStyle name="Normal 9 54 3 2 3" xfId="56414"/>
    <cellStyle name="Normal 9 54 3 2 4" xfId="56415"/>
    <cellStyle name="Normal 9 54 3 2 5" xfId="56416"/>
    <cellStyle name="Normal 9 54 3 3" xfId="56417"/>
    <cellStyle name="Normal 9 54 3 3 2" xfId="56418"/>
    <cellStyle name="Normal 9 54 3 3 3" xfId="56419"/>
    <cellStyle name="Normal 9 54 3 3 4" xfId="56420"/>
    <cellStyle name="Normal 9 54 3 4" xfId="56421"/>
    <cellStyle name="Normal 9 54 3 5" xfId="56422"/>
    <cellStyle name="Normal 9 54 3 6" xfId="56423"/>
    <cellStyle name="Normal 9 54 4" xfId="56424"/>
    <cellStyle name="Normal 9 54 4 2" xfId="56425"/>
    <cellStyle name="Normal 9 54 4 2 2" xfId="56426"/>
    <cellStyle name="Normal 9 54 4 2 3" xfId="56427"/>
    <cellStyle name="Normal 9 54 4 2 4" xfId="56428"/>
    <cellStyle name="Normal 9 54 4 3" xfId="56429"/>
    <cellStyle name="Normal 9 54 4 4" xfId="56430"/>
    <cellStyle name="Normal 9 54 4 5" xfId="56431"/>
    <cellStyle name="Normal 9 54 4 6" xfId="56432"/>
    <cellStyle name="Normal 9 54 5" xfId="56433"/>
    <cellStyle name="Normal 9 54 5 2" xfId="56434"/>
    <cellStyle name="Normal 9 54 5 3" xfId="56435"/>
    <cellStyle name="Normal 9 54 5 4" xfId="56436"/>
    <cellStyle name="Normal 9 54 6" xfId="56437"/>
    <cellStyle name="Normal 9 54 7" xfId="56438"/>
    <cellStyle name="Normal 9 54 8" xfId="56439"/>
    <cellStyle name="Normal 9 54 9" xfId="56440"/>
    <cellStyle name="Normal 9 55" xfId="56441"/>
    <cellStyle name="Normal 9 55 2" xfId="56442"/>
    <cellStyle name="Normal 9 55 2 2" xfId="56443"/>
    <cellStyle name="Normal 9 55 2 2 2" xfId="56444"/>
    <cellStyle name="Normal 9 55 2 2 2 2" xfId="56445"/>
    <cellStyle name="Normal 9 55 2 2 2 2 2" xfId="56446"/>
    <cellStyle name="Normal 9 55 2 2 2 2 3" xfId="56447"/>
    <cellStyle name="Normal 9 55 2 2 2 2 4" xfId="56448"/>
    <cellStyle name="Normal 9 55 2 2 2 3" xfId="56449"/>
    <cellStyle name="Normal 9 55 2 2 2 4" xfId="56450"/>
    <cellStyle name="Normal 9 55 2 2 2 5" xfId="56451"/>
    <cellStyle name="Normal 9 55 2 2 3" xfId="56452"/>
    <cellStyle name="Normal 9 55 2 2 3 2" xfId="56453"/>
    <cellStyle name="Normal 9 55 2 2 3 3" xfId="56454"/>
    <cellStyle name="Normal 9 55 2 2 3 4" xfId="56455"/>
    <cellStyle name="Normal 9 55 2 2 4" xfId="56456"/>
    <cellStyle name="Normal 9 55 2 2 5" xfId="56457"/>
    <cellStyle name="Normal 9 55 2 2 6" xfId="56458"/>
    <cellStyle name="Normal 9 55 2 3" xfId="56459"/>
    <cellStyle name="Normal 9 55 2 3 2" xfId="56460"/>
    <cellStyle name="Normal 9 55 2 3 2 2" xfId="56461"/>
    <cellStyle name="Normal 9 55 2 3 2 3" xfId="56462"/>
    <cellStyle name="Normal 9 55 2 3 2 4" xfId="56463"/>
    <cellStyle name="Normal 9 55 2 3 3" xfId="56464"/>
    <cellStyle name="Normal 9 55 2 3 4" xfId="56465"/>
    <cellStyle name="Normal 9 55 2 3 5" xfId="56466"/>
    <cellStyle name="Normal 9 55 2 3 6" xfId="56467"/>
    <cellStyle name="Normal 9 55 2 4" xfId="56468"/>
    <cellStyle name="Normal 9 55 2 4 2" xfId="56469"/>
    <cellStyle name="Normal 9 55 2 4 3" xfId="56470"/>
    <cellStyle name="Normal 9 55 2 4 4" xfId="56471"/>
    <cellStyle name="Normal 9 55 2 5" xfId="56472"/>
    <cellStyle name="Normal 9 55 2 6" xfId="56473"/>
    <cellStyle name="Normal 9 55 2 7" xfId="56474"/>
    <cellStyle name="Normal 9 55 2 8" xfId="56475"/>
    <cellStyle name="Normal 9 55 3" xfId="56476"/>
    <cellStyle name="Normal 9 55 3 2" xfId="56477"/>
    <cellStyle name="Normal 9 55 3 2 2" xfId="56478"/>
    <cellStyle name="Normal 9 55 3 2 2 2" xfId="56479"/>
    <cellStyle name="Normal 9 55 3 2 2 3" xfId="56480"/>
    <cellStyle name="Normal 9 55 3 2 2 4" xfId="56481"/>
    <cellStyle name="Normal 9 55 3 2 3" xfId="56482"/>
    <cellStyle name="Normal 9 55 3 2 4" xfId="56483"/>
    <cellStyle name="Normal 9 55 3 2 5" xfId="56484"/>
    <cellStyle name="Normal 9 55 3 3" xfId="56485"/>
    <cellStyle name="Normal 9 55 3 3 2" xfId="56486"/>
    <cellStyle name="Normal 9 55 3 3 3" xfId="56487"/>
    <cellStyle name="Normal 9 55 3 3 4" xfId="56488"/>
    <cellStyle name="Normal 9 55 3 4" xfId="56489"/>
    <cellStyle name="Normal 9 55 3 5" xfId="56490"/>
    <cellStyle name="Normal 9 55 3 6" xfId="56491"/>
    <cellStyle name="Normal 9 55 4" xfId="56492"/>
    <cellStyle name="Normal 9 55 4 2" xfId="56493"/>
    <cellStyle name="Normal 9 55 4 2 2" xfId="56494"/>
    <cellStyle name="Normal 9 55 4 2 3" xfId="56495"/>
    <cellStyle name="Normal 9 55 4 2 4" xfId="56496"/>
    <cellStyle name="Normal 9 55 4 3" xfId="56497"/>
    <cellStyle name="Normal 9 55 4 4" xfId="56498"/>
    <cellStyle name="Normal 9 55 4 5" xfId="56499"/>
    <cellStyle name="Normal 9 55 4 6" xfId="56500"/>
    <cellStyle name="Normal 9 55 5" xfId="56501"/>
    <cellStyle name="Normal 9 55 5 2" xfId="56502"/>
    <cellStyle name="Normal 9 55 5 3" xfId="56503"/>
    <cellStyle name="Normal 9 55 5 4" xfId="56504"/>
    <cellStyle name="Normal 9 55 6" xfId="56505"/>
    <cellStyle name="Normal 9 55 7" xfId="56506"/>
    <cellStyle name="Normal 9 55 8" xfId="56507"/>
    <cellStyle name="Normal 9 55 9" xfId="56508"/>
    <cellStyle name="Normal 9 56" xfId="56509"/>
    <cellStyle name="Normal 9 57" xfId="56510"/>
    <cellStyle name="Normal 9 58" xfId="56511"/>
    <cellStyle name="Normal 9 59" xfId="56512"/>
    <cellStyle name="Normal 9 6" xfId="56513"/>
    <cellStyle name="Normal 9 60" xfId="56514"/>
    <cellStyle name="Normal 9 61" xfId="56515"/>
    <cellStyle name="Normal 9 62" xfId="56516"/>
    <cellStyle name="Normal 9 63" xfId="56517"/>
    <cellStyle name="Normal 9 64" xfId="56518"/>
    <cellStyle name="Normal 9 64 2" xfId="56519"/>
    <cellStyle name="Normal 9 64 2 2" xfId="56520"/>
    <cellStyle name="Normal 9 64 2 2 2" xfId="56521"/>
    <cellStyle name="Normal 9 64 2 2 3" xfId="56522"/>
    <cellStyle name="Normal 9 64 2 2 4" xfId="56523"/>
    <cellStyle name="Normal 9 64 2 3" xfId="56524"/>
    <cellStyle name="Normal 9 64 2 4" xfId="56525"/>
    <cellStyle name="Normal 9 64 2 5" xfId="56526"/>
    <cellStyle name="Normal 9 64 2 6" xfId="56527"/>
    <cellStyle name="Normal 9 64 3" xfId="56528"/>
    <cellStyle name="Normal 9 64 3 2" xfId="56529"/>
    <cellStyle name="Normal 9 64 3 3" xfId="56530"/>
    <cellStyle name="Normal 9 64 3 4" xfId="56531"/>
    <cellStyle name="Normal 9 64 4" xfId="56532"/>
    <cellStyle name="Normal 9 64 5" xfId="56533"/>
    <cellStyle name="Normal 9 64 6" xfId="56534"/>
    <cellStyle name="Normal 9 64 7" xfId="56535"/>
    <cellStyle name="Normal 9 65" xfId="56536"/>
    <cellStyle name="Normal 9 66" xfId="56537"/>
    <cellStyle name="Normal 9 66 2" xfId="56538"/>
    <cellStyle name="Normal 9 66 3" xfId="56539"/>
    <cellStyle name="Normal 9 67" xfId="56540"/>
    <cellStyle name="Normal 9 67 2" xfId="56541"/>
    <cellStyle name="Normal 9 68" xfId="56542"/>
    <cellStyle name="Normal 9 69" xfId="56543"/>
    <cellStyle name="Normal 9 7" xfId="56544"/>
    <cellStyle name="Normal 9 70" xfId="56545"/>
    <cellStyle name="Normal 9 71" xfId="56546"/>
    <cellStyle name="Normal 9 72" xfId="56547"/>
    <cellStyle name="Normal 9 73" xfId="56548"/>
    <cellStyle name="Normal 9 74" xfId="56549"/>
    <cellStyle name="Normal 9 75" xfId="56550"/>
    <cellStyle name="Normal 9 76" xfId="56551"/>
    <cellStyle name="Normal 9 77" xfId="56552"/>
    <cellStyle name="Normal 9 78" xfId="56553"/>
    <cellStyle name="Normal 9 79" xfId="56554"/>
    <cellStyle name="Normal 9 8" xfId="56555"/>
    <cellStyle name="Normal 9 80" xfId="63483"/>
    <cellStyle name="Normal 9 9" xfId="56556"/>
    <cellStyle name="Normal 9_Rec Tributaria" xfId="56557"/>
    <cellStyle name="Normal 90" xfId="56558"/>
    <cellStyle name="Normal 900" xfId="63484"/>
    <cellStyle name="Normal 901" xfId="63485"/>
    <cellStyle name="Normal 902" xfId="63486"/>
    <cellStyle name="Normal 903" xfId="63487"/>
    <cellStyle name="Normal 904" xfId="63488"/>
    <cellStyle name="Normal 905" xfId="63489"/>
    <cellStyle name="Normal 906" xfId="63490"/>
    <cellStyle name="Normal 907" xfId="63491"/>
    <cellStyle name="Normal 908" xfId="63492"/>
    <cellStyle name="Normal 909" xfId="63493"/>
    <cellStyle name="Normal 91" xfId="56559"/>
    <cellStyle name="Normal 91 2" xfId="63494"/>
    <cellStyle name="Normal 910" xfId="63495"/>
    <cellStyle name="Normal 911" xfId="63496"/>
    <cellStyle name="Normal 912" xfId="63497"/>
    <cellStyle name="Normal 913" xfId="63498"/>
    <cellStyle name="Normal 914" xfId="63499"/>
    <cellStyle name="Normal 915" xfId="63500"/>
    <cellStyle name="Normal 916" xfId="63501"/>
    <cellStyle name="Normal 917" xfId="63502"/>
    <cellStyle name="Normal 918" xfId="63503"/>
    <cellStyle name="Normal 919" xfId="63504"/>
    <cellStyle name="Normal 92" xfId="56560"/>
    <cellStyle name="Normal 92 2" xfId="63505"/>
    <cellStyle name="Normal 920" xfId="63506"/>
    <cellStyle name="Normal 921" xfId="63507"/>
    <cellStyle name="Normal 922" xfId="63508"/>
    <cellStyle name="Normal 923" xfId="63509"/>
    <cellStyle name="Normal 924" xfId="63510"/>
    <cellStyle name="Normal 925" xfId="63511"/>
    <cellStyle name="Normal 926" xfId="63512"/>
    <cellStyle name="Normal 927" xfId="63513"/>
    <cellStyle name="Normal 928" xfId="63514"/>
    <cellStyle name="Normal 929" xfId="63515"/>
    <cellStyle name="Normal 93" xfId="56561"/>
    <cellStyle name="Normal 93 2" xfId="63516"/>
    <cellStyle name="Normal 930" xfId="63517"/>
    <cellStyle name="Normal 931" xfId="63518"/>
    <cellStyle name="Normal 932" xfId="63519"/>
    <cellStyle name="Normal 933" xfId="63520"/>
    <cellStyle name="Normal 934" xfId="63521"/>
    <cellStyle name="Normal 935" xfId="63522"/>
    <cellStyle name="Normal 936" xfId="63523"/>
    <cellStyle name="Normal 937" xfId="63524"/>
    <cellStyle name="Normal 938" xfId="63525"/>
    <cellStyle name="Normal 939" xfId="63526"/>
    <cellStyle name="Normal 94" xfId="56562"/>
    <cellStyle name="Normal 94 2" xfId="63527"/>
    <cellStyle name="Normal 940" xfId="63528"/>
    <cellStyle name="Normal 941" xfId="63529"/>
    <cellStyle name="Normal 942" xfId="63530"/>
    <cellStyle name="Normal 943" xfId="63531"/>
    <cellStyle name="Normal 944" xfId="63532"/>
    <cellStyle name="Normal 945" xfId="63533"/>
    <cellStyle name="Normal 946" xfId="63534"/>
    <cellStyle name="Normal 947" xfId="63535"/>
    <cellStyle name="Normal 948" xfId="63536"/>
    <cellStyle name="Normal 949" xfId="63537"/>
    <cellStyle name="Normal 95" xfId="56563"/>
    <cellStyle name="Normal 95 2" xfId="63538"/>
    <cellStyle name="Normal 950" xfId="63539"/>
    <cellStyle name="Normal 951" xfId="63540"/>
    <cellStyle name="Normal 952" xfId="63541"/>
    <cellStyle name="Normal 953" xfId="63542"/>
    <cellStyle name="Normal 954" xfId="63543"/>
    <cellStyle name="Normal 955" xfId="63544"/>
    <cellStyle name="Normal 956" xfId="63545"/>
    <cellStyle name="Normal 957" xfId="63546"/>
    <cellStyle name="Normal 958" xfId="63547"/>
    <cellStyle name="Normal 959" xfId="63548"/>
    <cellStyle name="Normal 96" xfId="56564"/>
    <cellStyle name="Normal 96 2" xfId="63549"/>
    <cellStyle name="Normal 960" xfId="63550"/>
    <cellStyle name="Normal 961" xfId="63551"/>
    <cellStyle name="Normal 962" xfId="63552"/>
    <cellStyle name="Normal 963" xfId="63553"/>
    <cellStyle name="Normal 964" xfId="63554"/>
    <cellStyle name="Normal 965" xfId="63555"/>
    <cellStyle name="Normal 966" xfId="63556"/>
    <cellStyle name="Normal 967" xfId="63557"/>
    <cellStyle name="Normal 968" xfId="63558"/>
    <cellStyle name="Normal 969" xfId="63559"/>
    <cellStyle name="Normal 97" xfId="56565"/>
    <cellStyle name="Normal 97 2" xfId="63560"/>
    <cellStyle name="Normal 970" xfId="63561"/>
    <cellStyle name="Normal 971" xfId="63562"/>
    <cellStyle name="Normal 972" xfId="63563"/>
    <cellStyle name="Normal 973" xfId="63564"/>
    <cellStyle name="Normal 974" xfId="63565"/>
    <cellStyle name="Normal 975" xfId="63566"/>
    <cellStyle name="Normal 976" xfId="63567"/>
    <cellStyle name="Normal 977" xfId="63568"/>
    <cellStyle name="Normal 978" xfId="63569"/>
    <cellStyle name="Normal 979" xfId="63570"/>
    <cellStyle name="Normal 98" xfId="56566"/>
    <cellStyle name="Normal 98 2" xfId="63571"/>
    <cellStyle name="Normal 980" xfId="63572"/>
    <cellStyle name="Normal 981" xfId="63573"/>
    <cellStyle name="Normal 982" xfId="63574"/>
    <cellStyle name="Normal 983" xfId="63575"/>
    <cellStyle name="Normal 984" xfId="63576"/>
    <cellStyle name="Normal 985" xfId="63577"/>
    <cellStyle name="Normal 986" xfId="63578"/>
    <cellStyle name="Normal 987" xfId="63579"/>
    <cellStyle name="Normal 988" xfId="63580"/>
    <cellStyle name="Normal 989" xfId="63581"/>
    <cellStyle name="Normal 99" xfId="56567"/>
    <cellStyle name="Normal 99 2" xfId="63582"/>
    <cellStyle name="Normal 990" xfId="63583"/>
    <cellStyle name="Normal 991" xfId="63584"/>
    <cellStyle name="Normal 992" xfId="63585"/>
    <cellStyle name="Normal 993" xfId="63586"/>
    <cellStyle name="Normal 994" xfId="63587"/>
    <cellStyle name="Normal 995" xfId="63588"/>
    <cellStyle name="Normal 996" xfId="63589"/>
    <cellStyle name="Normal 997" xfId="63590"/>
    <cellStyle name="Normal 998" xfId="63591"/>
    <cellStyle name="Normal 999" xfId="63592"/>
    <cellStyle name="Normal_PIB corriente y constante 90-06" xfId="56568"/>
    <cellStyle name="Notas 2" xfId="56569"/>
    <cellStyle name="Notas 2 2" xfId="63593"/>
    <cellStyle name="Notas 3" xfId="56570"/>
    <cellStyle name="Notas 3 2" xfId="63594"/>
    <cellStyle name="Notas 4" xfId="56571"/>
    <cellStyle name="Notas 5" xfId="56572"/>
    <cellStyle name="Note" xfId="56573"/>
    <cellStyle name="Note 2" xfId="56574"/>
    <cellStyle name="Output" xfId="56575"/>
    <cellStyle name="Percent" xfId="56576"/>
    <cellStyle name="Percent 2" xfId="56577"/>
    <cellStyle name="Percent 3" xfId="56578"/>
    <cellStyle name="Percent 4" xfId="56579"/>
    <cellStyle name="Porcentaje" xfId="2" builtinId="5"/>
    <cellStyle name="Porcentaje 10" xfId="56580"/>
    <cellStyle name="Porcentaje 10 10" xfId="56581"/>
    <cellStyle name="Porcentaje 10 11" xfId="56582"/>
    <cellStyle name="Porcentaje 10 12" xfId="56583"/>
    <cellStyle name="Porcentaje 10 13" xfId="56584"/>
    <cellStyle name="Porcentaje 10 14" xfId="56585"/>
    <cellStyle name="Porcentaje 10 2" xfId="56586"/>
    <cellStyle name="Porcentaje 10 2 10" xfId="56587"/>
    <cellStyle name="Porcentaje 10 2 2" xfId="56588"/>
    <cellStyle name="Porcentaje 10 2 2 2" xfId="56589"/>
    <cellStyle name="Porcentaje 10 2 2 2 2" xfId="56590"/>
    <cellStyle name="Porcentaje 10 2 2 2 2 2" xfId="56591"/>
    <cellStyle name="Porcentaje 10 2 2 2 2 2 2" xfId="56592"/>
    <cellStyle name="Porcentaje 10 2 2 2 2 2 2 2" xfId="56593"/>
    <cellStyle name="Porcentaje 10 2 2 2 2 2 2 3" xfId="56594"/>
    <cellStyle name="Porcentaje 10 2 2 2 2 2 2 4" xfId="56595"/>
    <cellStyle name="Porcentaje 10 2 2 2 2 2 3" xfId="56596"/>
    <cellStyle name="Porcentaje 10 2 2 2 2 2 4" xfId="56597"/>
    <cellStyle name="Porcentaje 10 2 2 2 2 2 5" xfId="56598"/>
    <cellStyle name="Porcentaje 10 2 2 2 2 3" xfId="56599"/>
    <cellStyle name="Porcentaje 10 2 2 2 2 3 2" xfId="56600"/>
    <cellStyle name="Porcentaje 10 2 2 2 2 3 3" xfId="56601"/>
    <cellStyle name="Porcentaje 10 2 2 2 2 3 4" xfId="56602"/>
    <cellStyle name="Porcentaje 10 2 2 2 2 4" xfId="56603"/>
    <cellStyle name="Porcentaje 10 2 2 2 2 5" xfId="56604"/>
    <cellStyle name="Porcentaje 10 2 2 2 2 6" xfId="56605"/>
    <cellStyle name="Porcentaje 10 2 2 2 3" xfId="56606"/>
    <cellStyle name="Porcentaje 10 2 2 2 3 2" xfId="56607"/>
    <cellStyle name="Porcentaje 10 2 2 2 3 2 2" xfId="56608"/>
    <cellStyle name="Porcentaje 10 2 2 2 3 2 3" xfId="56609"/>
    <cellStyle name="Porcentaje 10 2 2 2 3 2 4" xfId="56610"/>
    <cellStyle name="Porcentaje 10 2 2 2 3 3" xfId="56611"/>
    <cellStyle name="Porcentaje 10 2 2 2 3 4" xfId="56612"/>
    <cellStyle name="Porcentaje 10 2 2 2 3 5" xfId="56613"/>
    <cellStyle name="Porcentaje 10 2 2 2 3 6" xfId="56614"/>
    <cellStyle name="Porcentaje 10 2 2 2 4" xfId="56615"/>
    <cellStyle name="Porcentaje 10 2 2 2 4 2" xfId="56616"/>
    <cellStyle name="Porcentaje 10 2 2 2 4 3" xfId="56617"/>
    <cellStyle name="Porcentaje 10 2 2 2 4 4" xfId="56618"/>
    <cellStyle name="Porcentaje 10 2 2 2 5" xfId="56619"/>
    <cellStyle name="Porcentaje 10 2 2 2 6" xfId="56620"/>
    <cellStyle name="Porcentaje 10 2 2 2 7" xfId="56621"/>
    <cellStyle name="Porcentaje 10 2 2 2 8" xfId="56622"/>
    <cellStyle name="Porcentaje 10 2 2 3" xfId="56623"/>
    <cellStyle name="Porcentaje 10 2 2 3 2" xfId="56624"/>
    <cellStyle name="Porcentaje 10 2 2 3 2 2" xfId="56625"/>
    <cellStyle name="Porcentaje 10 2 2 3 2 2 2" xfId="56626"/>
    <cellStyle name="Porcentaje 10 2 2 3 2 2 3" xfId="56627"/>
    <cellStyle name="Porcentaje 10 2 2 3 2 2 4" xfId="56628"/>
    <cellStyle name="Porcentaje 10 2 2 3 2 3" xfId="56629"/>
    <cellStyle name="Porcentaje 10 2 2 3 2 4" xfId="56630"/>
    <cellStyle name="Porcentaje 10 2 2 3 2 5" xfId="56631"/>
    <cellStyle name="Porcentaje 10 2 2 3 3" xfId="56632"/>
    <cellStyle name="Porcentaje 10 2 2 3 3 2" xfId="56633"/>
    <cellStyle name="Porcentaje 10 2 2 3 3 3" xfId="56634"/>
    <cellStyle name="Porcentaje 10 2 2 3 3 4" xfId="56635"/>
    <cellStyle name="Porcentaje 10 2 2 3 4" xfId="56636"/>
    <cellStyle name="Porcentaje 10 2 2 3 5" xfId="56637"/>
    <cellStyle name="Porcentaje 10 2 2 3 6" xfId="56638"/>
    <cellStyle name="Porcentaje 10 2 2 4" xfId="56639"/>
    <cellStyle name="Porcentaje 10 2 2 4 2" xfId="56640"/>
    <cellStyle name="Porcentaje 10 2 2 4 2 2" xfId="56641"/>
    <cellStyle name="Porcentaje 10 2 2 4 2 3" xfId="56642"/>
    <cellStyle name="Porcentaje 10 2 2 4 2 4" xfId="56643"/>
    <cellStyle name="Porcentaje 10 2 2 4 3" xfId="56644"/>
    <cellStyle name="Porcentaje 10 2 2 4 4" xfId="56645"/>
    <cellStyle name="Porcentaje 10 2 2 4 5" xfId="56646"/>
    <cellStyle name="Porcentaje 10 2 2 4 6" xfId="56647"/>
    <cellStyle name="Porcentaje 10 2 2 5" xfId="56648"/>
    <cellStyle name="Porcentaje 10 2 2 5 2" xfId="56649"/>
    <cellStyle name="Porcentaje 10 2 2 5 3" xfId="56650"/>
    <cellStyle name="Porcentaje 10 2 2 5 4" xfId="56651"/>
    <cellStyle name="Porcentaje 10 2 2 6" xfId="56652"/>
    <cellStyle name="Porcentaje 10 2 2 7" xfId="56653"/>
    <cellStyle name="Porcentaje 10 2 2 8" xfId="56654"/>
    <cellStyle name="Porcentaje 10 2 2 9" xfId="56655"/>
    <cellStyle name="Porcentaje 10 2 3" xfId="56656"/>
    <cellStyle name="Porcentaje 10 2 3 2" xfId="56657"/>
    <cellStyle name="Porcentaje 10 2 3 2 2" xfId="56658"/>
    <cellStyle name="Porcentaje 10 2 3 2 2 2" xfId="56659"/>
    <cellStyle name="Porcentaje 10 2 3 2 2 2 2" xfId="56660"/>
    <cellStyle name="Porcentaje 10 2 3 2 2 2 3" xfId="56661"/>
    <cellStyle name="Porcentaje 10 2 3 2 2 2 4" xfId="56662"/>
    <cellStyle name="Porcentaje 10 2 3 2 2 3" xfId="56663"/>
    <cellStyle name="Porcentaje 10 2 3 2 2 4" xfId="56664"/>
    <cellStyle name="Porcentaje 10 2 3 2 2 5" xfId="56665"/>
    <cellStyle name="Porcentaje 10 2 3 2 3" xfId="56666"/>
    <cellStyle name="Porcentaje 10 2 3 2 3 2" xfId="56667"/>
    <cellStyle name="Porcentaje 10 2 3 2 3 3" xfId="56668"/>
    <cellStyle name="Porcentaje 10 2 3 2 3 4" xfId="56669"/>
    <cellStyle name="Porcentaje 10 2 3 2 4" xfId="56670"/>
    <cellStyle name="Porcentaje 10 2 3 2 5" xfId="56671"/>
    <cellStyle name="Porcentaje 10 2 3 2 6" xfId="56672"/>
    <cellStyle name="Porcentaje 10 2 3 3" xfId="56673"/>
    <cellStyle name="Porcentaje 10 2 3 3 2" xfId="56674"/>
    <cellStyle name="Porcentaje 10 2 3 3 2 2" xfId="56675"/>
    <cellStyle name="Porcentaje 10 2 3 3 2 3" xfId="56676"/>
    <cellStyle name="Porcentaje 10 2 3 3 2 4" xfId="56677"/>
    <cellStyle name="Porcentaje 10 2 3 3 3" xfId="56678"/>
    <cellStyle name="Porcentaje 10 2 3 3 4" xfId="56679"/>
    <cellStyle name="Porcentaje 10 2 3 3 5" xfId="56680"/>
    <cellStyle name="Porcentaje 10 2 3 3 6" xfId="56681"/>
    <cellStyle name="Porcentaje 10 2 3 4" xfId="56682"/>
    <cellStyle name="Porcentaje 10 2 3 4 2" xfId="56683"/>
    <cellStyle name="Porcentaje 10 2 3 4 3" xfId="56684"/>
    <cellStyle name="Porcentaje 10 2 3 4 4" xfId="56685"/>
    <cellStyle name="Porcentaje 10 2 3 5" xfId="56686"/>
    <cellStyle name="Porcentaje 10 2 3 6" xfId="56687"/>
    <cellStyle name="Porcentaje 10 2 3 7" xfId="56688"/>
    <cellStyle name="Porcentaje 10 2 3 8" xfId="56689"/>
    <cellStyle name="Porcentaje 10 2 4" xfId="56690"/>
    <cellStyle name="Porcentaje 10 2 4 2" xfId="56691"/>
    <cellStyle name="Porcentaje 10 2 4 2 2" xfId="56692"/>
    <cellStyle name="Porcentaje 10 2 4 2 2 2" xfId="56693"/>
    <cellStyle name="Porcentaje 10 2 4 2 2 3" xfId="56694"/>
    <cellStyle name="Porcentaje 10 2 4 2 2 4" xfId="56695"/>
    <cellStyle name="Porcentaje 10 2 4 2 3" xfId="56696"/>
    <cellStyle name="Porcentaje 10 2 4 2 4" xfId="56697"/>
    <cellStyle name="Porcentaje 10 2 4 2 5" xfId="56698"/>
    <cellStyle name="Porcentaje 10 2 4 3" xfId="56699"/>
    <cellStyle name="Porcentaje 10 2 4 3 2" xfId="56700"/>
    <cellStyle name="Porcentaje 10 2 4 3 3" xfId="56701"/>
    <cellStyle name="Porcentaje 10 2 4 3 4" xfId="56702"/>
    <cellStyle name="Porcentaje 10 2 4 4" xfId="56703"/>
    <cellStyle name="Porcentaje 10 2 4 5" xfId="56704"/>
    <cellStyle name="Porcentaje 10 2 4 6" xfId="56705"/>
    <cellStyle name="Porcentaje 10 2 5" xfId="56706"/>
    <cellStyle name="Porcentaje 10 2 5 2" xfId="56707"/>
    <cellStyle name="Porcentaje 10 2 5 2 2" xfId="56708"/>
    <cellStyle name="Porcentaje 10 2 5 2 3" xfId="56709"/>
    <cellStyle name="Porcentaje 10 2 5 2 4" xfId="56710"/>
    <cellStyle name="Porcentaje 10 2 5 3" xfId="56711"/>
    <cellStyle name="Porcentaje 10 2 5 4" xfId="56712"/>
    <cellStyle name="Porcentaje 10 2 5 5" xfId="56713"/>
    <cellStyle name="Porcentaje 10 2 5 6" xfId="56714"/>
    <cellStyle name="Porcentaje 10 2 6" xfId="56715"/>
    <cellStyle name="Porcentaje 10 2 6 2" xfId="56716"/>
    <cellStyle name="Porcentaje 10 2 6 3" xfId="56717"/>
    <cellStyle name="Porcentaje 10 2 6 4" xfId="56718"/>
    <cellStyle name="Porcentaje 10 2 7" xfId="56719"/>
    <cellStyle name="Porcentaje 10 2 8" xfId="56720"/>
    <cellStyle name="Porcentaje 10 2 9" xfId="56721"/>
    <cellStyle name="Porcentaje 10 3" xfId="56722"/>
    <cellStyle name="Porcentaje 10 3 2" xfId="56723"/>
    <cellStyle name="Porcentaje 10 3 2 2" xfId="56724"/>
    <cellStyle name="Porcentaje 10 3 2 2 2" xfId="56725"/>
    <cellStyle name="Porcentaje 10 3 2 2 2 2" xfId="56726"/>
    <cellStyle name="Porcentaje 10 3 2 2 2 2 2" xfId="56727"/>
    <cellStyle name="Porcentaje 10 3 2 2 2 2 3" xfId="56728"/>
    <cellStyle name="Porcentaje 10 3 2 2 2 2 4" xfId="56729"/>
    <cellStyle name="Porcentaje 10 3 2 2 2 3" xfId="56730"/>
    <cellStyle name="Porcentaje 10 3 2 2 2 4" xfId="56731"/>
    <cellStyle name="Porcentaje 10 3 2 2 2 5" xfId="56732"/>
    <cellStyle name="Porcentaje 10 3 2 2 3" xfId="56733"/>
    <cellStyle name="Porcentaje 10 3 2 2 3 2" xfId="56734"/>
    <cellStyle name="Porcentaje 10 3 2 2 3 3" xfId="56735"/>
    <cellStyle name="Porcentaje 10 3 2 2 3 4" xfId="56736"/>
    <cellStyle name="Porcentaje 10 3 2 2 4" xfId="56737"/>
    <cellStyle name="Porcentaje 10 3 2 2 5" xfId="56738"/>
    <cellStyle name="Porcentaje 10 3 2 2 6" xfId="56739"/>
    <cellStyle name="Porcentaje 10 3 2 3" xfId="56740"/>
    <cellStyle name="Porcentaje 10 3 2 3 2" xfId="56741"/>
    <cellStyle name="Porcentaje 10 3 2 3 2 2" xfId="56742"/>
    <cellStyle name="Porcentaje 10 3 2 3 2 3" xfId="56743"/>
    <cellStyle name="Porcentaje 10 3 2 3 2 4" xfId="56744"/>
    <cellStyle name="Porcentaje 10 3 2 3 3" xfId="56745"/>
    <cellStyle name="Porcentaje 10 3 2 3 4" xfId="56746"/>
    <cellStyle name="Porcentaje 10 3 2 3 5" xfId="56747"/>
    <cellStyle name="Porcentaje 10 3 2 3 6" xfId="56748"/>
    <cellStyle name="Porcentaje 10 3 2 4" xfId="56749"/>
    <cellStyle name="Porcentaje 10 3 2 4 2" xfId="56750"/>
    <cellStyle name="Porcentaje 10 3 2 4 3" xfId="56751"/>
    <cellStyle name="Porcentaje 10 3 2 4 4" xfId="56752"/>
    <cellStyle name="Porcentaje 10 3 2 5" xfId="56753"/>
    <cellStyle name="Porcentaje 10 3 2 6" xfId="56754"/>
    <cellStyle name="Porcentaje 10 3 2 7" xfId="56755"/>
    <cellStyle name="Porcentaje 10 3 2 8" xfId="56756"/>
    <cellStyle name="Porcentaje 10 3 3" xfId="56757"/>
    <cellStyle name="Porcentaje 10 3 3 2" xfId="56758"/>
    <cellStyle name="Porcentaje 10 3 3 2 2" xfId="56759"/>
    <cellStyle name="Porcentaje 10 3 3 2 2 2" xfId="56760"/>
    <cellStyle name="Porcentaje 10 3 3 2 2 3" xfId="56761"/>
    <cellStyle name="Porcentaje 10 3 3 2 2 4" xfId="56762"/>
    <cellStyle name="Porcentaje 10 3 3 2 3" xfId="56763"/>
    <cellStyle name="Porcentaje 10 3 3 2 4" xfId="56764"/>
    <cellStyle name="Porcentaje 10 3 3 2 5" xfId="56765"/>
    <cellStyle name="Porcentaje 10 3 3 3" xfId="56766"/>
    <cellStyle name="Porcentaje 10 3 3 3 2" xfId="56767"/>
    <cellStyle name="Porcentaje 10 3 3 3 3" xfId="56768"/>
    <cellStyle name="Porcentaje 10 3 3 3 4" xfId="56769"/>
    <cellStyle name="Porcentaje 10 3 3 4" xfId="56770"/>
    <cellStyle name="Porcentaje 10 3 3 5" xfId="56771"/>
    <cellStyle name="Porcentaje 10 3 3 6" xfId="56772"/>
    <cellStyle name="Porcentaje 10 3 4" xfId="56773"/>
    <cellStyle name="Porcentaje 10 3 4 2" xfId="56774"/>
    <cellStyle name="Porcentaje 10 3 4 2 2" xfId="56775"/>
    <cellStyle name="Porcentaje 10 3 4 2 3" xfId="56776"/>
    <cellStyle name="Porcentaje 10 3 4 2 4" xfId="56777"/>
    <cellStyle name="Porcentaje 10 3 4 3" xfId="56778"/>
    <cellStyle name="Porcentaje 10 3 4 4" xfId="56779"/>
    <cellStyle name="Porcentaje 10 3 4 5" xfId="56780"/>
    <cellStyle name="Porcentaje 10 3 4 6" xfId="56781"/>
    <cellStyle name="Porcentaje 10 3 5" xfId="56782"/>
    <cellStyle name="Porcentaje 10 3 5 2" xfId="56783"/>
    <cellStyle name="Porcentaje 10 3 5 3" xfId="56784"/>
    <cellStyle name="Porcentaje 10 3 5 4" xfId="56785"/>
    <cellStyle name="Porcentaje 10 3 6" xfId="56786"/>
    <cellStyle name="Porcentaje 10 3 7" xfId="56787"/>
    <cellStyle name="Porcentaje 10 3 8" xfId="56788"/>
    <cellStyle name="Porcentaje 10 3 9" xfId="56789"/>
    <cellStyle name="Porcentaje 10 4" xfId="56790"/>
    <cellStyle name="Porcentaje 10 4 2" xfId="56791"/>
    <cellStyle name="Porcentaje 10 4 2 2" xfId="56792"/>
    <cellStyle name="Porcentaje 10 4 2 2 2" xfId="56793"/>
    <cellStyle name="Porcentaje 10 4 2 2 2 2" xfId="56794"/>
    <cellStyle name="Porcentaje 10 4 2 2 2 2 2" xfId="56795"/>
    <cellStyle name="Porcentaje 10 4 2 2 2 2 3" xfId="56796"/>
    <cellStyle name="Porcentaje 10 4 2 2 2 2 4" xfId="56797"/>
    <cellStyle name="Porcentaje 10 4 2 2 2 3" xfId="56798"/>
    <cellStyle name="Porcentaje 10 4 2 2 2 4" xfId="56799"/>
    <cellStyle name="Porcentaje 10 4 2 2 2 5" xfId="56800"/>
    <cellStyle name="Porcentaje 10 4 2 2 3" xfId="56801"/>
    <cellStyle name="Porcentaje 10 4 2 2 3 2" xfId="56802"/>
    <cellStyle name="Porcentaje 10 4 2 2 3 3" xfId="56803"/>
    <cellStyle name="Porcentaje 10 4 2 2 3 4" xfId="56804"/>
    <cellStyle name="Porcentaje 10 4 2 2 4" xfId="56805"/>
    <cellStyle name="Porcentaje 10 4 2 2 5" xfId="56806"/>
    <cellStyle name="Porcentaje 10 4 2 2 6" xfId="56807"/>
    <cellStyle name="Porcentaje 10 4 2 3" xfId="56808"/>
    <cellStyle name="Porcentaje 10 4 2 3 2" xfId="56809"/>
    <cellStyle name="Porcentaje 10 4 2 3 2 2" xfId="56810"/>
    <cellStyle name="Porcentaje 10 4 2 3 2 3" xfId="56811"/>
    <cellStyle name="Porcentaje 10 4 2 3 2 4" xfId="56812"/>
    <cellStyle name="Porcentaje 10 4 2 3 3" xfId="56813"/>
    <cellStyle name="Porcentaje 10 4 2 3 4" xfId="56814"/>
    <cellStyle name="Porcentaje 10 4 2 3 5" xfId="56815"/>
    <cellStyle name="Porcentaje 10 4 2 3 6" xfId="56816"/>
    <cellStyle name="Porcentaje 10 4 2 4" xfId="56817"/>
    <cellStyle name="Porcentaje 10 4 2 4 2" xfId="56818"/>
    <cellStyle name="Porcentaje 10 4 2 4 3" xfId="56819"/>
    <cellStyle name="Porcentaje 10 4 2 4 4" xfId="56820"/>
    <cellStyle name="Porcentaje 10 4 2 5" xfId="56821"/>
    <cellStyle name="Porcentaje 10 4 2 6" xfId="56822"/>
    <cellStyle name="Porcentaje 10 4 2 7" xfId="56823"/>
    <cellStyle name="Porcentaje 10 4 2 8" xfId="56824"/>
    <cellStyle name="Porcentaje 10 4 3" xfId="56825"/>
    <cellStyle name="Porcentaje 10 4 3 2" xfId="56826"/>
    <cellStyle name="Porcentaje 10 4 3 2 2" xfId="56827"/>
    <cellStyle name="Porcentaje 10 4 3 2 2 2" xfId="56828"/>
    <cellStyle name="Porcentaje 10 4 3 2 2 3" xfId="56829"/>
    <cellStyle name="Porcentaje 10 4 3 2 2 4" xfId="56830"/>
    <cellStyle name="Porcentaje 10 4 3 2 3" xfId="56831"/>
    <cellStyle name="Porcentaje 10 4 3 2 4" xfId="56832"/>
    <cellStyle name="Porcentaje 10 4 3 2 5" xfId="56833"/>
    <cellStyle name="Porcentaje 10 4 3 3" xfId="56834"/>
    <cellStyle name="Porcentaje 10 4 3 3 2" xfId="56835"/>
    <cellStyle name="Porcentaje 10 4 3 3 3" xfId="56836"/>
    <cellStyle name="Porcentaje 10 4 3 3 4" xfId="56837"/>
    <cellStyle name="Porcentaje 10 4 3 4" xfId="56838"/>
    <cellStyle name="Porcentaje 10 4 3 5" xfId="56839"/>
    <cellStyle name="Porcentaje 10 4 3 6" xfId="56840"/>
    <cellStyle name="Porcentaje 10 4 4" xfId="56841"/>
    <cellStyle name="Porcentaje 10 4 4 2" xfId="56842"/>
    <cellStyle name="Porcentaje 10 4 4 2 2" xfId="56843"/>
    <cellStyle name="Porcentaje 10 4 4 2 3" xfId="56844"/>
    <cellStyle name="Porcentaje 10 4 4 2 4" xfId="56845"/>
    <cellStyle name="Porcentaje 10 4 4 3" xfId="56846"/>
    <cellStyle name="Porcentaje 10 4 4 4" xfId="56847"/>
    <cellStyle name="Porcentaje 10 4 4 5" xfId="56848"/>
    <cellStyle name="Porcentaje 10 4 4 6" xfId="56849"/>
    <cellStyle name="Porcentaje 10 4 5" xfId="56850"/>
    <cellStyle name="Porcentaje 10 4 5 2" xfId="56851"/>
    <cellStyle name="Porcentaje 10 4 5 3" xfId="56852"/>
    <cellStyle name="Porcentaje 10 4 5 4" xfId="56853"/>
    <cellStyle name="Porcentaje 10 4 6" xfId="56854"/>
    <cellStyle name="Porcentaje 10 4 7" xfId="56855"/>
    <cellStyle name="Porcentaje 10 4 8" xfId="56856"/>
    <cellStyle name="Porcentaje 10 4 9" xfId="56857"/>
    <cellStyle name="Porcentaje 10 5" xfId="56858"/>
    <cellStyle name="Porcentaje 10 5 2" xfId="56859"/>
    <cellStyle name="Porcentaje 10 5 2 2" xfId="56860"/>
    <cellStyle name="Porcentaje 10 5 2 2 2" xfId="56861"/>
    <cellStyle name="Porcentaje 10 5 2 2 2 2" xfId="56862"/>
    <cellStyle name="Porcentaje 10 5 2 2 2 2 2" xfId="56863"/>
    <cellStyle name="Porcentaje 10 5 2 2 2 2 3" xfId="56864"/>
    <cellStyle name="Porcentaje 10 5 2 2 2 2 4" xfId="56865"/>
    <cellStyle name="Porcentaje 10 5 2 2 2 3" xfId="56866"/>
    <cellStyle name="Porcentaje 10 5 2 2 2 4" xfId="56867"/>
    <cellStyle name="Porcentaje 10 5 2 2 2 5" xfId="56868"/>
    <cellStyle name="Porcentaje 10 5 2 2 3" xfId="56869"/>
    <cellStyle name="Porcentaje 10 5 2 2 3 2" xfId="56870"/>
    <cellStyle name="Porcentaje 10 5 2 2 3 3" xfId="56871"/>
    <cellStyle name="Porcentaje 10 5 2 2 3 4" xfId="56872"/>
    <cellStyle name="Porcentaje 10 5 2 2 4" xfId="56873"/>
    <cellStyle name="Porcentaje 10 5 2 2 5" xfId="56874"/>
    <cellStyle name="Porcentaje 10 5 2 2 6" xfId="56875"/>
    <cellStyle name="Porcentaje 10 5 2 3" xfId="56876"/>
    <cellStyle name="Porcentaje 10 5 2 3 2" xfId="56877"/>
    <cellStyle name="Porcentaje 10 5 2 3 2 2" xfId="56878"/>
    <cellStyle name="Porcentaje 10 5 2 3 2 3" xfId="56879"/>
    <cellStyle name="Porcentaje 10 5 2 3 2 4" xfId="56880"/>
    <cellStyle name="Porcentaje 10 5 2 3 3" xfId="56881"/>
    <cellStyle name="Porcentaje 10 5 2 3 4" xfId="56882"/>
    <cellStyle name="Porcentaje 10 5 2 3 5" xfId="56883"/>
    <cellStyle name="Porcentaje 10 5 2 3 6" xfId="56884"/>
    <cellStyle name="Porcentaje 10 5 2 4" xfId="56885"/>
    <cellStyle name="Porcentaje 10 5 2 4 2" xfId="56886"/>
    <cellStyle name="Porcentaje 10 5 2 4 3" xfId="56887"/>
    <cellStyle name="Porcentaje 10 5 2 4 4" xfId="56888"/>
    <cellStyle name="Porcentaje 10 5 2 5" xfId="56889"/>
    <cellStyle name="Porcentaje 10 5 2 6" xfId="56890"/>
    <cellStyle name="Porcentaje 10 5 2 7" xfId="56891"/>
    <cellStyle name="Porcentaje 10 5 2 8" xfId="56892"/>
    <cellStyle name="Porcentaje 10 5 3" xfId="56893"/>
    <cellStyle name="Porcentaje 10 5 3 2" xfId="56894"/>
    <cellStyle name="Porcentaje 10 5 3 2 2" xfId="56895"/>
    <cellStyle name="Porcentaje 10 5 3 2 2 2" xfId="56896"/>
    <cellStyle name="Porcentaje 10 5 3 2 2 3" xfId="56897"/>
    <cellStyle name="Porcentaje 10 5 3 2 2 4" xfId="56898"/>
    <cellStyle name="Porcentaje 10 5 3 2 3" xfId="56899"/>
    <cellStyle name="Porcentaje 10 5 3 2 4" xfId="56900"/>
    <cellStyle name="Porcentaje 10 5 3 2 5" xfId="56901"/>
    <cellStyle name="Porcentaje 10 5 3 3" xfId="56902"/>
    <cellStyle name="Porcentaje 10 5 3 3 2" xfId="56903"/>
    <cellStyle name="Porcentaje 10 5 3 3 3" xfId="56904"/>
    <cellStyle name="Porcentaje 10 5 3 3 4" xfId="56905"/>
    <cellStyle name="Porcentaje 10 5 3 4" xfId="56906"/>
    <cellStyle name="Porcentaje 10 5 3 5" xfId="56907"/>
    <cellStyle name="Porcentaje 10 5 3 6" xfId="56908"/>
    <cellStyle name="Porcentaje 10 5 4" xfId="56909"/>
    <cellStyle name="Porcentaje 10 5 4 2" xfId="56910"/>
    <cellStyle name="Porcentaje 10 5 4 2 2" xfId="56911"/>
    <cellStyle name="Porcentaje 10 5 4 2 3" xfId="56912"/>
    <cellStyle name="Porcentaje 10 5 4 2 4" xfId="56913"/>
    <cellStyle name="Porcentaje 10 5 4 3" xfId="56914"/>
    <cellStyle name="Porcentaje 10 5 4 4" xfId="56915"/>
    <cellStyle name="Porcentaje 10 5 4 5" xfId="56916"/>
    <cellStyle name="Porcentaje 10 5 4 6" xfId="56917"/>
    <cellStyle name="Porcentaje 10 5 5" xfId="56918"/>
    <cellStyle name="Porcentaje 10 5 5 2" xfId="56919"/>
    <cellStyle name="Porcentaje 10 5 5 3" xfId="56920"/>
    <cellStyle name="Porcentaje 10 5 5 4" xfId="56921"/>
    <cellStyle name="Porcentaje 10 5 6" xfId="56922"/>
    <cellStyle name="Porcentaje 10 5 7" xfId="56923"/>
    <cellStyle name="Porcentaje 10 5 8" xfId="56924"/>
    <cellStyle name="Porcentaje 10 5 9" xfId="56925"/>
    <cellStyle name="Porcentaje 10 6" xfId="56926"/>
    <cellStyle name="Porcentaje 10 6 2" xfId="56927"/>
    <cellStyle name="Porcentaje 10 6 2 2" xfId="56928"/>
    <cellStyle name="Porcentaje 10 6 2 2 2" xfId="56929"/>
    <cellStyle name="Porcentaje 10 6 2 2 2 2" xfId="56930"/>
    <cellStyle name="Porcentaje 10 6 2 2 2 3" xfId="56931"/>
    <cellStyle name="Porcentaje 10 6 2 2 2 4" xfId="56932"/>
    <cellStyle name="Porcentaje 10 6 2 2 3" xfId="56933"/>
    <cellStyle name="Porcentaje 10 6 2 2 4" xfId="56934"/>
    <cellStyle name="Porcentaje 10 6 2 2 5" xfId="56935"/>
    <cellStyle name="Porcentaje 10 6 2 3" xfId="56936"/>
    <cellStyle name="Porcentaje 10 6 2 3 2" xfId="56937"/>
    <cellStyle name="Porcentaje 10 6 2 3 3" xfId="56938"/>
    <cellStyle name="Porcentaje 10 6 2 3 4" xfId="56939"/>
    <cellStyle name="Porcentaje 10 6 2 4" xfId="56940"/>
    <cellStyle name="Porcentaje 10 6 2 5" xfId="56941"/>
    <cellStyle name="Porcentaje 10 6 2 6" xfId="56942"/>
    <cellStyle name="Porcentaje 10 6 3" xfId="56943"/>
    <cellStyle name="Porcentaje 10 6 3 2" xfId="56944"/>
    <cellStyle name="Porcentaje 10 6 3 2 2" xfId="56945"/>
    <cellStyle name="Porcentaje 10 6 3 2 3" xfId="56946"/>
    <cellStyle name="Porcentaje 10 6 3 2 4" xfId="56947"/>
    <cellStyle name="Porcentaje 10 6 3 3" xfId="56948"/>
    <cellStyle name="Porcentaje 10 6 3 4" xfId="56949"/>
    <cellStyle name="Porcentaje 10 6 3 5" xfId="56950"/>
    <cellStyle name="Porcentaje 10 6 3 6" xfId="56951"/>
    <cellStyle name="Porcentaje 10 6 4" xfId="56952"/>
    <cellStyle name="Porcentaje 10 6 4 2" xfId="56953"/>
    <cellStyle name="Porcentaje 10 6 4 3" xfId="56954"/>
    <cellStyle name="Porcentaje 10 6 4 4" xfId="56955"/>
    <cellStyle name="Porcentaje 10 6 5" xfId="56956"/>
    <cellStyle name="Porcentaje 10 6 6" xfId="56957"/>
    <cellStyle name="Porcentaje 10 6 7" xfId="56958"/>
    <cellStyle name="Porcentaje 10 6 8" xfId="56959"/>
    <cellStyle name="Porcentaje 10 7" xfId="56960"/>
    <cellStyle name="Porcentaje 10 7 2" xfId="56961"/>
    <cellStyle name="Porcentaje 10 7 2 2" xfId="56962"/>
    <cellStyle name="Porcentaje 10 7 2 2 2" xfId="56963"/>
    <cellStyle name="Porcentaje 10 7 2 2 3" xfId="56964"/>
    <cellStyle name="Porcentaje 10 7 2 2 4" xfId="56965"/>
    <cellStyle name="Porcentaje 10 7 2 3" xfId="56966"/>
    <cellStyle name="Porcentaje 10 7 2 4" xfId="56967"/>
    <cellStyle name="Porcentaje 10 7 2 5" xfId="56968"/>
    <cellStyle name="Porcentaje 10 7 3" xfId="56969"/>
    <cellStyle name="Porcentaje 10 7 3 2" xfId="56970"/>
    <cellStyle name="Porcentaje 10 7 3 3" xfId="56971"/>
    <cellStyle name="Porcentaje 10 7 3 4" xfId="56972"/>
    <cellStyle name="Porcentaje 10 7 4" xfId="56973"/>
    <cellStyle name="Porcentaje 10 7 5" xfId="56974"/>
    <cellStyle name="Porcentaje 10 7 6" xfId="56975"/>
    <cellStyle name="Porcentaje 10 8" xfId="56976"/>
    <cellStyle name="Porcentaje 10 8 2" xfId="56977"/>
    <cellStyle name="Porcentaje 10 8 2 2" xfId="56978"/>
    <cellStyle name="Porcentaje 10 8 2 3" xfId="56979"/>
    <cellStyle name="Porcentaje 10 8 2 4" xfId="56980"/>
    <cellStyle name="Porcentaje 10 8 3" xfId="56981"/>
    <cellStyle name="Porcentaje 10 8 4" xfId="56982"/>
    <cellStyle name="Porcentaje 10 8 5" xfId="56983"/>
    <cellStyle name="Porcentaje 10 8 6" xfId="56984"/>
    <cellStyle name="Porcentaje 10 9" xfId="56985"/>
    <cellStyle name="Porcentaje 10 9 2" xfId="56986"/>
    <cellStyle name="Porcentaje 10 9 3" xfId="56987"/>
    <cellStyle name="Porcentaje 10 9 4" xfId="56988"/>
    <cellStyle name="Porcentaje 11" xfId="56989"/>
    <cellStyle name="Porcentaje 12" xfId="56990"/>
    <cellStyle name="Porcentaje 12 10" xfId="56991"/>
    <cellStyle name="Porcentaje 12 11" xfId="56992"/>
    <cellStyle name="Porcentaje 12 12" xfId="56993"/>
    <cellStyle name="Porcentaje 12 2" xfId="56994"/>
    <cellStyle name="Porcentaje 12 2 10" xfId="56995"/>
    <cellStyle name="Porcentaje 12 2 2" xfId="56996"/>
    <cellStyle name="Porcentaje 12 2 2 2" xfId="56997"/>
    <cellStyle name="Porcentaje 12 2 2 2 2" xfId="56998"/>
    <cellStyle name="Porcentaje 12 2 2 2 2 2" xfId="56999"/>
    <cellStyle name="Porcentaje 12 2 2 2 2 2 2" xfId="57000"/>
    <cellStyle name="Porcentaje 12 2 2 2 2 2 2 2" xfId="57001"/>
    <cellStyle name="Porcentaje 12 2 2 2 2 2 2 3" xfId="57002"/>
    <cellStyle name="Porcentaje 12 2 2 2 2 2 2 4" xfId="57003"/>
    <cellStyle name="Porcentaje 12 2 2 2 2 2 3" xfId="57004"/>
    <cellStyle name="Porcentaje 12 2 2 2 2 2 4" xfId="57005"/>
    <cellStyle name="Porcentaje 12 2 2 2 2 2 5" xfId="57006"/>
    <cellStyle name="Porcentaje 12 2 2 2 2 3" xfId="57007"/>
    <cellStyle name="Porcentaje 12 2 2 2 2 3 2" xfId="57008"/>
    <cellStyle name="Porcentaje 12 2 2 2 2 3 3" xfId="57009"/>
    <cellStyle name="Porcentaje 12 2 2 2 2 3 4" xfId="57010"/>
    <cellStyle name="Porcentaje 12 2 2 2 2 4" xfId="57011"/>
    <cellStyle name="Porcentaje 12 2 2 2 2 5" xfId="57012"/>
    <cellStyle name="Porcentaje 12 2 2 2 2 6" xfId="57013"/>
    <cellStyle name="Porcentaje 12 2 2 2 3" xfId="57014"/>
    <cellStyle name="Porcentaje 12 2 2 2 3 2" xfId="57015"/>
    <cellStyle name="Porcentaje 12 2 2 2 3 2 2" xfId="57016"/>
    <cellStyle name="Porcentaje 12 2 2 2 3 2 3" xfId="57017"/>
    <cellStyle name="Porcentaje 12 2 2 2 3 2 4" xfId="57018"/>
    <cellStyle name="Porcentaje 12 2 2 2 3 3" xfId="57019"/>
    <cellStyle name="Porcentaje 12 2 2 2 3 4" xfId="57020"/>
    <cellStyle name="Porcentaje 12 2 2 2 3 5" xfId="57021"/>
    <cellStyle name="Porcentaje 12 2 2 2 3 6" xfId="57022"/>
    <cellStyle name="Porcentaje 12 2 2 2 4" xfId="57023"/>
    <cellStyle name="Porcentaje 12 2 2 2 4 2" xfId="57024"/>
    <cellStyle name="Porcentaje 12 2 2 2 4 3" xfId="57025"/>
    <cellStyle name="Porcentaje 12 2 2 2 4 4" xfId="57026"/>
    <cellStyle name="Porcentaje 12 2 2 2 5" xfId="57027"/>
    <cellStyle name="Porcentaje 12 2 2 2 6" xfId="57028"/>
    <cellStyle name="Porcentaje 12 2 2 2 7" xfId="57029"/>
    <cellStyle name="Porcentaje 12 2 2 2 8" xfId="57030"/>
    <cellStyle name="Porcentaje 12 2 2 3" xfId="57031"/>
    <cellStyle name="Porcentaje 12 2 2 3 2" xfId="57032"/>
    <cellStyle name="Porcentaje 12 2 2 3 2 2" xfId="57033"/>
    <cellStyle name="Porcentaje 12 2 2 3 2 2 2" xfId="57034"/>
    <cellStyle name="Porcentaje 12 2 2 3 2 2 3" xfId="57035"/>
    <cellStyle name="Porcentaje 12 2 2 3 2 2 4" xfId="57036"/>
    <cellStyle name="Porcentaje 12 2 2 3 2 3" xfId="57037"/>
    <cellStyle name="Porcentaje 12 2 2 3 2 4" xfId="57038"/>
    <cellStyle name="Porcentaje 12 2 2 3 2 5" xfId="57039"/>
    <cellStyle name="Porcentaje 12 2 2 3 3" xfId="57040"/>
    <cellStyle name="Porcentaje 12 2 2 3 3 2" xfId="57041"/>
    <cellStyle name="Porcentaje 12 2 2 3 3 3" xfId="57042"/>
    <cellStyle name="Porcentaje 12 2 2 3 3 4" xfId="57043"/>
    <cellStyle name="Porcentaje 12 2 2 3 4" xfId="57044"/>
    <cellStyle name="Porcentaje 12 2 2 3 5" xfId="57045"/>
    <cellStyle name="Porcentaje 12 2 2 3 6" xfId="57046"/>
    <cellStyle name="Porcentaje 12 2 2 4" xfId="57047"/>
    <cellStyle name="Porcentaje 12 2 2 4 2" xfId="57048"/>
    <cellStyle name="Porcentaje 12 2 2 4 2 2" xfId="57049"/>
    <cellStyle name="Porcentaje 12 2 2 4 2 3" xfId="57050"/>
    <cellStyle name="Porcentaje 12 2 2 4 2 4" xfId="57051"/>
    <cellStyle name="Porcentaje 12 2 2 4 3" xfId="57052"/>
    <cellStyle name="Porcentaje 12 2 2 4 4" xfId="57053"/>
    <cellStyle name="Porcentaje 12 2 2 4 5" xfId="57054"/>
    <cellStyle name="Porcentaje 12 2 2 4 6" xfId="57055"/>
    <cellStyle name="Porcentaje 12 2 2 5" xfId="57056"/>
    <cellStyle name="Porcentaje 12 2 2 5 2" xfId="57057"/>
    <cellStyle name="Porcentaje 12 2 2 5 3" xfId="57058"/>
    <cellStyle name="Porcentaje 12 2 2 5 4" xfId="57059"/>
    <cellStyle name="Porcentaje 12 2 2 6" xfId="57060"/>
    <cellStyle name="Porcentaje 12 2 2 7" xfId="57061"/>
    <cellStyle name="Porcentaje 12 2 2 8" xfId="57062"/>
    <cellStyle name="Porcentaje 12 2 2 9" xfId="57063"/>
    <cellStyle name="Porcentaje 12 2 3" xfId="57064"/>
    <cellStyle name="Porcentaje 12 2 3 2" xfId="57065"/>
    <cellStyle name="Porcentaje 12 2 3 2 2" xfId="57066"/>
    <cellStyle name="Porcentaje 12 2 3 2 2 2" xfId="57067"/>
    <cellStyle name="Porcentaje 12 2 3 2 2 2 2" xfId="57068"/>
    <cellStyle name="Porcentaje 12 2 3 2 2 2 3" xfId="57069"/>
    <cellStyle name="Porcentaje 12 2 3 2 2 2 4" xfId="57070"/>
    <cellStyle name="Porcentaje 12 2 3 2 2 3" xfId="57071"/>
    <cellStyle name="Porcentaje 12 2 3 2 2 4" xfId="57072"/>
    <cellStyle name="Porcentaje 12 2 3 2 2 5" xfId="57073"/>
    <cellStyle name="Porcentaje 12 2 3 2 3" xfId="57074"/>
    <cellStyle name="Porcentaje 12 2 3 2 3 2" xfId="57075"/>
    <cellStyle name="Porcentaje 12 2 3 2 3 3" xfId="57076"/>
    <cellStyle name="Porcentaje 12 2 3 2 3 4" xfId="57077"/>
    <cellStyle name="Porcentaje 12 2 3 2 4" xfId="57078"/>
    <cellStyle name="Porcentaje 12 2 3 2 5" xfId="57079"/>
    <cellStyle name="Porcentaje 12 2 3 2 6" xfId="57080"/>
    <cellStyle name="Porcentaje 12 2 3 3" xfId="57081"/>
    <cellStyle name="Porcentaje 12 2 3 3 2" xfId="57082"/>
    <cellStyle name="Porcentaje 12 2 3 3 2 2" xfId="57083"/>
    <cellStyle name="Porcentaje 12 2 3 3 2 3" xfId="57084"/>
    <cellStyle name="Porcentaje 12 2 3 3 2 4" xfId="57085"/>
    <cellStyle name="Porcentaje 12 2 3 3 3" xfId="57086"/>
    <cellStyle name="Porcentaje 12 2 3 3 4" xfId="57087"/>
    <cellStyle name="Porcentaje 12 2 3 3 5" xfId="57088"/>
    <cellStyle name="Porcentaje 12 2 3 3 6" xfId="57089"/>
    <cellStyle name="Porcentaje 12 2 3 4" xfId="57090"/>
    <cellStyle name="Porcentaje 12 2 3 4 2" xfId="57091"/>
    <cellStyle name="Porcentaje 12 2 3 4 3" xfId="57092"/>
    <cellStyle name="Porcentaje 12 2 3 4 4" xfId="57093"/>
    <cellStyle name="Porcentaje 12 2 3 5" xfId="57094"/>
    <cellStyle name="Porcentaje 12 2 3 6" xfId="57095"/>
    <cellStyle name="Porcentaje 12 2 3 7" xfId="57096"/>
    <cellStyle name="Porcentaje 12 2 3 8" xfId="57097"/>
    <cellStyle name="Porcentaje 12 2 4" xfId="57098"/>
    <cellStyle name="Porcentaje 12 2 4 2" xfId="57099"/>
    <cellStyle name="Porcentaje 12 2 4 2 2" xfId="57100"/>
    <cellStyle name="Porcentaje 12 2 4 2 2 2" xfId="57101"/>
    <cellStyle name="Porcentaje 12 2 4 2 2 3" xfId="57102"/>
    <cellStyle name="Porcentaje 12 2 4 2 2 4" xfId="57103"/>
    <cellStyle name="Porcentaje 12 2 4 2 3" xfId="57104"/>
    <cellStyle name="Porcentaje 12 2 4 2 4" xfId="57105"/>
    <cellStyle name="Porcentaje 12 2 4 2 5" xfId="57106"/>
    <cellStyle name="Porcentaje 12 2 4 3" xfId="57107"/>
    <cellStyle name="Porcentaje 12 2 4 3 2" xfId="57108"/>
    <cellStyle name="Porcentaje 12 2 4 3 3" xfId="57109"/>
    <cellStyle name="Porcentaje 12 2 4 3 4" xfId="57110"/>
    <cellStyle name="Porcentaje 12 2 4 4" xfId="57111"/>
    <cellStyle name="Porcentaje 12 2 4 5" xfId="57112"/>
    <cellStyle name="Porcentaje 12 2 4 6" xfId="57113"/>
    <cellStyle name="Porcentaje 12 2 5" xfId="57114"/>
    <cellStyle name="Porcentaje 12 2 5 2" xfId="57115"/>
    <cellStyle name="Porcentaje 12 2 5 2 2" xfId="57116"/>
    <cellStyle name="Porcentaje 12 2 5 2 3" xfId="57117"/>
    <cellStyle name="Porcentaje 12 2 5 2 4" xfId="57118"/>
    <cellStyle name="Porcentaje 12 2 5 3" xfId="57119"/>
    <cellStyle name="Porcentaje 12 2 5 4" xfId="57120"/>
    <cellStyle name="Porcentaje 12 2 5 5" xfId="57121"/>
    <cellStyle name="Porcentaje 12 2 5 6" xfId="57122"/>
    <cellStyle name="Porcentaje 12 2 6" xfId="57123"/>
    <cellStyle name="Porcentaje 12 2 6 2" xfId="57124"/>
    <cellStyle name="Porcentaje 12 2 6 3" xfId="57125"/>
    <cellStyle name="Porcentaje 12 2 6 4" xfId="57126"/>
    <cellStyle name="Porcentaje 12 2 7" xfId="57127"/>
    <cellStyle name="Porcentaje 12 2 8" xfId="57128"/>
    <cellStyle name="Porcentaje 12 2 9" xfId="57129"/>
    <cellStyle name="Porcentaje 12 3" xfId="57130"/>
    <cellStyle name="Porcentaje 12 3 2" xfId="57131"/>
    <cellStyle name="Porcentaje 12 3 2 2" xfId="57132"/>
    <cellStyle name="Porcentaje 12 3 2 2 2" xfId="57133"/>
    <cellStyle name="Porcentaje 12 3 2 2 2 2" xfId="57134"/>
    <cellStyle name="Porcentaje 12 3 2 2 2 2 2" xfId="57135"/>
    <cellStyle name="Porcentaje 12 3 2 2 2 2 3" xfId="57136"/>
    <cellStyle name="Porcentaje 12 3 2 2 2 2 4" xfId="57137"/>
    <cellStyle name="Porcentaje 12 3 2 2 2 3" xfId="57138"/>
    <cellStyle name="Porcentaje 12 3 2 2 2 4" xfId="57139"/>
    <cellStyle name="Porcentaje 12 3 2 2 2 5" xfId="57140"/>
    <cellStyle name="Porcentaje 12 3 2 2 3" xfId="57141"/>
    <cellStyle name="Porcentaje 12 3 2 2 3 2" xfId="57142"/>
    <cellStyle name="Porcentaje 12 3 2 2 3 3" xfId="57143"/>
    <cellStyle name="Porcentaje 12 3 2 2 3 4" xfId="57144"/>
    <cellStyle name="Porcentaje 12 3 2 2 4" xfId="57145"/>
    <cellStyle name="Porcentaje 12 3 2 2 5" xfId="57146"/>
    <cellStyle name="Porcentaje 12 3 2 2 6" xfId="57147"/>
    <cellStyle name="Porcentaje 12 3 2 3" xfId="57148"/>
    <cellStyle name="Porcentaje 12 3 2 3 2" xfId="57149"/>
    <cellStyle name="Porcentaje 12 3 2 3 2 2" xfId="57150"/>
    <cellStyle name="Porcentaje 12 3 2 3 2 3" xfId="57151"/>
    <cellStyle name="Porcentaje 12 3 2 3 2 4" xfId="57152"/>
    <cellStyle name="Porcentaje 12 3 2 3 3" xfId="57153"/>
    <cellStyle name="Porcentaje 12 3 2 3 4" xfId="57154"/>
    <cellStyle name="Porcentaje 12 3 2 3 5" xfId="57155"/>
    <cellStyle name="Porcentaje 12 3 2 3 6" xfId="57156"/>
    <cellStyle name="Porcentaje 12 3 2 4" xfId="57157"/>
    <cellStyle name="Porcentaje 12 3 2 4 2" xfId="57158"/>
    <cellStyle name="Porcentaje 12 3 2 4 3" xfId="57159"/>
    <cellStyle name="Porcentaje 12 3 2 4 4" xfId="57160"/>
    <cellStyle name="Porcentaje 12 3 2 5" xfId="57161"/>
    <cellStyle name="Porcentaje 12 3 2 6" xfId="57162"/>
    <cellStyle name="Porcentaje 12 3 2 7" xfId="57163"/>
    <cellStyle name="Porcentaje 12 3 2 8" xfId="57164"/>
    <cellStyle name="Porcentaje 12 3 3" xfId="57165"/>
    <cellStyle name="Porcentaje 12 3 3 2" xfId="57166"/>
    <cellStyle name="Porcentaje 12 3 3 2 2" xfId="57167"/>
    <cellStyle name="Porcentaje 12 3 3 2 2 2" xfId="57168"/>
    <cellStyle name="Porcentaje 12 3 3 2 2 3" xfId="57169"/>
    <cellStyle name="Porcentaje 12 3 3 2 2 4" xfId="57170"/>
    <cellStyle name="Porcentaje 12 3 3 2 3" xfId="57171"/>
    <cellStyle name="Porcentaje 12 3 3 2 4" xfId="57172"/>
    <cellStyle name="Porcentaje 12 3 3 2 5" xfId="57173"/>
    <cellStyle name="Porcentaje 12 3 3 3" xfId="57174"/>
    <cellStyle name="Porcentaje 12 3 3 3 2" xfId="57175"/>
    <cellStyle name="Porcentaje 12 3 3 3 3" xfId="57176"/>
    <cellStyle name="Porcentaje 12 3 3 3 4" xfId="57177"/>
    <cellStyle name="Porcentaje 12 3 3 4" xfId="57178"/>
    <cellStyle name="Porcentaje 12 3 3 5" xfId="57179"/>
    <cellStyle name="Porcentaje 12 3 3 6" xfId="57180"/>
    <cellStyle name="Porcentaje 12 3 4" xfId="57181"/>
    <cellStyle name="Porcentaje 12 3 4 2" xfId="57182"/>
    <cellStyle name="Porcentaje 12 3 4 2 2" xfId="57183"/>
    <cellStyle name="Porcentaje 12 3 4 2 3" xfId="57184"/>
    <cellStyle name="Porcentaje 12 3 4 2 4" xfId="57185"/>
    <cellStyle name="Porcentaje 12 3 4 3" xfId="57186"/>
    <cellStyle name="Porcentaje 12 3 4 4" xfId="57187"/>
    <cellStyle name="Porcentaje 12 3 4 5" xfId="57188"/>
    <cellStyle name="Porcentaje 12 3 4 6" xfId="57189"/>
    <cellStyle name="Porcentaje 12 3 5" xfId="57190"/>
    <cellStyle name="Porcentaje 12 3 5 2" xfId="57191"/>
    <cellStyle name="Porcentaje 12 3 5 3" xfId="57192"/>
    <cellStyle name="Porcentaje 12 3 5 4" xfId="57193"/>
    <cellStyle name="Porcentaje 12 3 6" xfId="57194"/>
    <cellStyle name="Porcentaje 12 3 7" xfId="57195"/>
    <cellStyle name="Porcentaje 12 3 8" xfId="57196"/>
    <cellStyle name="Porcentaje 12 3 9" xfId="57197"/>
    <cellStyle name="Porcentaje 12 4" xfId="57198"/>
    <cellStyle name="Porcentaje 12 4 2" xfId="57199"/>
    <cellStyle name="Porcentaje 12 4 2 2" xfId="57200"/>
    <cellStyle name="Porcentaje 12 4 2 2 2" xfId="57201"/>
    <cellStyle name="Porcentaje 12 4 2 2 2 2" xfId="57202"/>
    <cellStyle name="Porcentaje 12 4 2 2 2 2 2" xfId="57203"/>
    <cellStyle name="Porcentaje 12 4 2 2 2 2 3" xfId="57204"/>
    <cellStyle name="Porcentaje 12 4 2 2 2 2 4" xfId="57205"/>
    <cellStyle name="Porcentaje 12 4 2 2 2 3" xfId="57206"/>
    <cellStyle name="Porcentaje 12 4 2 2 2 4" xfId="57207"/>
    <cellStyle name="Porcentaje 12 4 2 2 2 5" xfId="57208"/>
    <cellStyle name="Porcentaje 12 4 2 2 3" xfId="57209"/>
    <cellStyle name="Porcentaje 12 4 2 2 3 2" xfId="57210"/>
    <cellStyle name="Porcentaje 12 4 2 2 3 3" xfId="57211"/>
    <cellStyle name="Porcentaje 12 4 2 2 3 4" xfId="57212"/>
    <cellStyle name="Porcentaje 12 4 2 2 4" xfId="57213"/>
    <cellStyle name="Porcentaje 12 4 2 2 5" xfId="57214"/>
    <cellStyle name="Porcentaje 12 4 2 2 6" xfId="57215"/>
    <cellStyle name="Porcentaje 12 4 2 3" xfId="57216"/>
    <cellStyle name="Porcentaje 12 4 2 3 2" xfId="57217"/>
    <cellStyle name="Porcentaje 12 4 2 3 2 2" xfId="57218"/>
    <cellStyle name="Porcentaje 12 4 2 3 2 3" xfId="57219"/>
    <cellStyle name="Porcentaje 12 4 2 3 2 4" xfId="57220"/>
    <cellStyle name="Porcentaje 12 4 2 3 3" xfId="57221"/>
    <cellStyle name="Porcentaje 12 4 2 3 4" xfId="57222"/>
    <cellStyle name="Porcentaje 12 4 2 3 5" xfId="57223"/>
    <cellStyle name="Porcentaje 12 4 2 3 6" xfId="57224"/>
    <cellStyle name="Porcentaje 12 4 2 4" xfId="57225"/>
    <cellStyle name="Porcentaje 12 4 2 4 2" xfId="57226"/>
    <cellStyle name="Porcentaje 12 4 2 4 3" xfId="57227"/>
    <cellStyle name="Porcentaje 12 4 2 4 4" xfId="57228"/>
    <cellStyle name="Porcentaje 12 4 2 5" xfId="57229"/>
    <cellStyle name="Porcentaje 12 4 2 6" xfId="57230"/>
    <cellStyle name="Porcentaje 12 4 2 7" xfId="57231"/>
    <cellStyle name="Porcentaje 12 4 2 8" xfId="57232"/>
    <cellStyle name="Porcentaje 12 4 3" xfId="57233"/>
    <cellStyle name="Porcentaje 12 4 3 2" xfId="57234"/>
    <cellStyle name="Porcentaje 12 4 3 2 2" xfId="57235"/>
    <cellStyle name="Porcentaje 12 4 3 2 2 2" xfId="57236"/>
    <cellStyle name="Porcentaje 12 4 3 2 2 3" xfId="57237"/>
    <cellStyle name="Porcentaje 12 4 3 2 2 4" xfId="57238"/>
    <cellStyle name="Porcentaje 12 4 3 2 3" xfId="57239"/>
    <cellStyle name="Porcentaje 12 4 3 2 4" xfId="57240"/>
    <cellStyle name="Porcentaje 12 4 3 2 5" xfId="57241"/>
    <cellStyle name="Porcentaje 12 4 3 3" xfId="57242"/>
    <cellStyle name="Porcentaje 12 4 3 3 2" xfId="57243"/>
    <cellStyle name="Porcentaje 12 4 3 3 3" xfId="57244"/>
    <cellStyle name="Porcentaje 12 4 3 3 4" xfId="57245"/>
    <cellStyle name="Porcentaje 12 4 3 4" xfId="57246"/>
    <cellStyle name="Porcentaje 12 4 3 5" xfId="57247"/>
    <cellStyle name="Porcentaje 12 4 3 6" xfId="57248"/>
    <cellStyle name="Porcentaje 12 4 4" xfId="57249"/>
    <cellStyle name="Porcentaje 12 4 4 2" xfId="57250"/>
    <cellStyle name="Porcentaje 12 4 4 2 2" xfId="57251"/>
    <cellStyle name="Porcentaje 12 4 4 2 3" xfId="57252"/>
    <cellStyle name="Porcentaje 12 4 4 2 4" xfId="57253"/>
    <cellStyle name="Porcentaje 12 4 4 3" xfId="57254"/>
    <cellStyle name="Porcentaje 12 4 4 4" xfId="57255"/>
    <cellStyle name="Porcentaje 12 4 4 5" xfId="57256"/>
    <cellStyle name="Porcentaje 12 4 4 6" xfId="57257"/>
    <cellStyle name="Porcentaje 12 4 5" xfId="57258"/>
    <cellStyle name="Porcentaje 12 4 5 2" xfId="57259"/>
    <cellStyle name="Porcentaje 12 4 5 3" xfId="57260"/>
    <cellStyle name="Porcentaje 12 4 5 4" xfId="57261"/>
    <cellStyle name="Porcentaje 12 4 6" xfId="57262"/>
    <cellStyle name="Porcentaje 12 4 7" xfId="57263"/>
    <cellStyle name="Porcentaje 12 4 8" xfId="57264"/>
    <cellStyle name="Porcentaje 12 4 9" xfId="57265"/>
    <cellStyle name="Porcentaje 12 5" xfId="57266"/>
    <cellStyle name="Porcentaje 12 5 2" xfId="57267"/>
    <cellStyle name="Porcentaje 12 5 2 2" xfId="57268"/>
    <cellStyle name="Porcentaje 12 5 2 2 2" xfId="57269"/>
    <cellStyle name="Porcentaje 12 5 2 2 2 2" xfId="57270"/>
    <cellStyle name="Porcentaje 12 5 2 2 2 3" xfId="57271"/>
    <cellStyle name="Porcentaje 12 5 2 2 2 4" xfId="57272"/>
    <cellStyle name="Porcentaje 12 5 2 2 3" xfId="57273"/>
    <cellStyle name="Porcentaje 12 5 2 2 4" xfId="57274"/>
    <cellStyle name="Porcentaje 12 5 2 2 5" xfId="57275"/>
    <cellStyle name="Porcentaje 12 5 2 3" xfId="57276"/>
    <cellStyle name="Porcentaje 12 5 2 3 2" xfId="57277"/>
    <cellStyle name="Porcentaje 12 5 2 3 3" xfId="57278"/>
    <cellStyle name="Porcentaje 12 5 2 3 4" xfId="57279"/>
    <cellStyle name="Porcentaje 12 5 2 4" xfId="57280"/>
    <cellStyle name="Porcentaje 12 5 2 5" xfId="57281"/>
    <cellStyle name="Porcentaje 12 5 2 6" xfId="57282"/>
    <cellStyle name="Porcentaje 12 5 3" xfId="57283"/>
    <cellStyle name="Porcentaje 12 5 3 2" xfId="57284"/>
    <cellStyle name="Porcentaje 12 5 3 2 2" xfId="57285"/>
    <cellStyle name="Porcentaje 12 5 3 2 3" xfId="57286"/>
    <cellStyle name="Porcentaje 12 5 3 2 4" xfId="57287"/>
    <cellStyle name="Porcentaje 12 5 3 3" xfId="57288"/>
    <cellStyle name="Porcentaje 12 5 3 4" xfId="57289"/>
    <cellStyle name="Porcentaje 12 5 3 5" xfId="57290"/>
    <cellStyle name="Porcentaje 12 5 3 6" xfId="57291"/>
    <cellStyle name="Porcentaje 12 5 4" xfId="57292"/>
    <cellStyle name="Porcentaje 12 5 4 2" xfId="57293"/>
    <cellStyle name="Porcentaje 12 5 4 3" xfId="57294"/>
    <cellStyle name="Porcentaje 12 5 4 4" xfId="57295"/>
    <cellStyle name="Porcentaje 12 5 5" xfId="57296"/>
    <cellStyle name="Porcentaje 12 5 6" xfId="57297"/>
    <cellStyle name="Porcentaje 12 5 7" xfId="57298"/>
    <cellStyle name="Porcentaje 12 5 8" xfId="57299"/>
    <cellStyle name="Porcentaje 12 6" xfId="57300"/>
    <cellStyle name="Porcentaje 12 6 2" xfId="57301"/>
    <cellStyle name="Porcentaje 12 6 2 2" xfId="57302"/>
    <cellStyle name="Porcentaje 12 6 2 2 2" xfId="57303"/>
    <cellStyle name="Porcentaje 12 6 2 2 3" xfId="57304"/>
    <cellStyle name="Porcentaje 12 6 2 2 4" xfId="57305"/>
    <cellStyle name="Porcentaje 12 6 2 3" xfId="57306"/>
    <cellStyle name="Porcentaje 12 6 2 4" xfId="57307"/>
    <cellStyle name="Porcentaje 12 6 2 5" xfId="57308"/>
    <cellStyle name="Porcentaje 12 6 3" xfId="57309"/>
    <cellStyle name="Porcentaje 12 6 3 2" xfId="57310"/>
    <cellStyle name="Porcentaje 12 6 3 3" xfId="57311"/>
    <cellStyle name="Porcentaje 12 6 3 4" xfId="57312"/>
    <cellStyle name="Porcentaje 12 6 4" xfId="57313"/>
    <cellStyle name="Porcentaje 12 6 5" xfId="57314"/>
    <cellStyle name="Porcentaje 12 6 6" xfId="57315"/>
    <cellStyle name="Porcentaje 12 7" xfId="57316"/>
    <cellStyle name="Porcentaje 12 7 2" xfId="57317"/>
    <cellStyle name="Porcentaje 12 7 2 2" xfId="57318"/>
    <cellStyle name="Porcentaje 12 7 2 3" xfId="57319"/>
    <cellStyle name="Porcentaje 12 7 2 4" xfId="57320"/>
    <cellStyle name="Porcentaje 12 7 3" xfId="57321"/>
    <cellStyle name="Porcentaje 12 7 4" xfId="57322"/>
    <cellStyle name="Porcentaje 12 7 5" xfId="57323"/>
    <cellStyle name="Porcentaje 12 7 6" xfId="57324"/>
    <cellStyle name="Porcentaje 12 8" xfId="57325"/>
    <cellStyle name="Porcentaje 12 8 2" xfId="57326"/>
    <cellStyle name="Porcentaje 12 8 3" xfId="57327"/>
    <cellStyle name="Porcentaje 12 8 4" xfId="57328"/>
    <cellStyle name="Porcentaje 12 9" xfId="57329"/>
    <cellStyle name="Porcentaje 13" xfId="57330"/>
    <cellStyle name="Porcentaje 13 10" xfId="57331"/>
    <cellStyle name="Porcentaje 13 2" xfId="57332"/>
    <cellStyle name="Porcentaje 13 2 2" xfId="57333"/>
    <cellStyle name="Porcentaje 13 2 2 2" xfId="57334"/>
    <cellStyle name="Porcentaje 13 2 2 2 2" xfId="57335"/>
    <cellStyle name="Porcentaje 13 2 2 2 2 2" xfId="57336"/>
    <cellStyle name="Porcentaje 13 2 2 2 2 2 2" xfId="57337"/>
    <cellStyle name="Porcentaje 13 2 2 2 2 2 3" xfId="57338"/>
    <cellStyle name="Porcentaje 13 2 2 2 2 2 4" xfId="57339"/>
    <cellStyle name="Porcentaje 13 2 2 2 2 3" xfId="57340"/>
    <cellStyle name="Porcentaje 13 2 2 2 2 4" xfId="57341"/>
    <cellStyle name="Porcentaje 13 2 2 2 2 5" xfId="57342"/>
    <cellStyle name="Porcentaje 13 2 2 2 3" xfId="57343"/>
    <cellStyle name="Porcentaje 13 2 2 2 3 2" xfId="57344"/>
    <cellStyle name="Porcentaje 13 2 2 2 3 3" xfId="57345"/>
    <cellStyle name="Porcentaje 13 2 2 2 3 4" xfId="57346"/>
    <cellStyle name="Porcentaje 13 2 2 2 4" xfId="57347"/>
    <cellStyle name="Porcentaje 13 2 2 2 5" xfId="57348"/>
    <cellStyle name="Porcentaje 13 2 2 2 6" xfId="57349"/>
    <cellStyle name="Porcentaje 13 2 2 3" xfId="57350"/>
    <cellStyle name="Porcentaje 13 2 2 3 2" xfId="57351"/>
    <cellStyle name="Porcentaje 13 2 2 3 2 2" xfId="57352"/>
    <cellStyle name="Porcentaje 13 2 2 3 2 3" xfId="57353"/>
    <cellStyle name="Porcentaje 13 2 2 3 2 4" xfId="57354"/>
    <cellStyle name="Porcentaje 13 2 2 3 3" xfId="57355"/>
    <cellStyle name="Porcentaje 13 2 2 3 4" xfId="57356"/>
    <cellStyle name="Porcentaje 13 2 2 3 5" xfId="57357"/>
    <cellStyle name="Porcentaje 13 2 2 3 6" xfId="57358"/>
    <cellStyle name="Porcentaje 13 2 2 4" xfId="57359"/>
    <cellStyle name="Porcentaje 13 2 2 4 2" xfId="57360"/>
    <cellStyle name="Porcentaje 13 2 2 4 3" xfId="57361"/>
    <cellStyle name="Porcentaje 13 2 2 4 4" xfId="57362"/>
    <cellStyle name="Porcentaje 13 2 2 5" xfId="57363"/>
    <cellStyle name="Porcentaje 13 2 2 6" xfId="57364"/>
    <cellStyle name="Porcentaje 13 2 2 7" xfId="57365"/>
    <cellStyle name="Porcentaje 13 2 2 8" xfId="57366"/>
    <cellStyle name="Porcentaje 13 2 3" xfId="57367"/>
    <cellStyle name="Porcentaje 13 2 3 2" xfId="57368"/>
    <cellStyle name="Porcentaje 13 2 3 2 2" xfId="57369"/>
    <cellStyle name="Porcentaje 13 2 3 2 2 2" xfId="57370"/>
    <cellStyle name="Porcentaje 13 2 3 2 2 3" xfId="57371"/>
    <cellStyle name="Porcentaje 13 2 3 2 2 4" xfId="57372"/>
    <cellStyle name="Porcentaje 13 2 3 2 3" xfId="57373"/>
    <cellStyle name="Porcentaje 13 2 3 2 4" xfId="57374"/>
    <cellStyle name="Porcentaje 13 2 3 2 5" xfId="57375"/>
    <cellStyle name="Porcentaje 13 2 3 3" xfId="57376"/>
    <cellStyle name="Porcentaje 13 2 3 3 2" xfId="57377"/>
    <cellStyle name="Porcentaje 13 2 3 3 3" xfId="57378"/>
    <cellStyle name="Porcentaje 13 2 3 3 4" xfId="57379"/>
    <cellStyle name="Porcentaje 13 2 3 4" xfId="57380"/>
    <cellStyle name="Porcentaje 13 2 3 5" xfId="57381"/>
    <cellStyle name="Porcentaje 13 2 3 6" xfId="57382"/>
    <cellStyle name="Porcentaje 13 2 4" xfId="57383"/>
    <cellStyle name="Porcentaje 13 2 4 2" xfId="57384"/>
    <cellStyle name="Porcentaje 13 2 4 2 2" xfId="57385"/>
    <cellStyle name="Porcentaje 13 2 4 2 3" xfId="57386"/>
    <cellStyle name="Porcentaje 13 2 4 2 4" xfId="57387"/>
    <cellStyle name="Porcentaje 13 2 4 3" xfId="57388"/>
    <cellStyle name="Porcentaje 13 2 4 4" xfId="57389"/>
    <cellStyle name="Porcentaje 13 2 4 5" xfId="57390"/>
    <cellStyle name="Porcentaje 13 2 4 6" xfId="57391"/>
    <cellStyle name="Porcentaje 13 2 5" xfId="57392"/>
    <cellStyle name="Porcentaje 13 2 5 2" xfId="57393"/>
    <cellStyle name="Porcentaje 13 2 5 3" xfId="57394"/>
    <cellStyle name="Porcentaje 13 2 5 4" xfId="57395"/>
    <cellStyle name="Porcentaje 13 2 6" xfId="57396"/>
    <cellStyle name="Porcentaje 13 2 7" xfId="57397"/>
    <cellStyle name="Porcentaje 13 2 8" xfId="57398"/>
    <cellStyle name="Porcentaje 13 2 9" xfId="57399"/>
    <cellStyle name="Porcentaje 13 3" xfId="57400"/>
    <cellStyle name="Porcentaje 13 3 2" xfId="57401"/>
    <cellStyle name="Porcentaje 13 3 2 2" xfId="57402"/>
    <cellStyle name="Porcentaje 13 3 2 2 2" xfId="57403"/>
    <cellStyle name="Porcentaje 13 3 2 2 2 2" xfId="57404"/>
    <cellStyle name="Porcentaje 13 3 2 2 2 3" xfId="57405"/>
    <cellStyle name="Porcentaje 13 3 2 2 2 4" xfId="57406"/>
    <cellStyle name="Porcentaje 13 3 2 2 3" xfId="57407"/>
    <cellStyle name="Porcentaje 13 3 2 2 4" xfId="57408"/>
    <cellStyle name="Porcentaje 13 3 2 2 5" xfId="57409"/>
    <cellStyle name="Porcentaje 13 3 2 3" xfId="57410"/>
    <cellStyle name="Porcentaje 13 3 2 3 2" xfId="57411"/>
    <cellStyle name="Porcentaje 13 3 2 3 3" xfId="57412"/>
    <cellStyle name="Porcentaje 13 3 2 3 4" xfId="57413"/>
    <cellStyle name="Porcentaje 13 3 2 4" xfId="57414"/>
    <cellStyle name="Porcentaje 13 3 2 5" xfId="57415"/>
    <cellStyle name="Porcentaje 13 3 2 6" xfId="57416"/>
    <cellStyle name="Porcentaje 13 3 3" xfId="57417"/>
    <cellStyle name="Porcentaje 13 3 3 2" xfId="57418"/>
    <cellStyle name="Porcentaje 13 3 3 2 2" xfId="57419"/>
    <cellStyle name="Porcentaje 13 3 3 2 3" xfId="57420"/>
    <cellStyle name="Porcentaje 13 3 3 2 4" xfId="57421"/>
    <cellStyle name="Porcentaje 13 3 3 3" xfId="57422"/>
    <cellStyle name="Porcentaje 13 3 3 4" xfId="57423"/>
    <cellStyle name="Porcentaje 13 3 3 5" xfId="57424"/>
    <cellStyle name="Porcentaje 13 3 3 6" xfId="57425"/>
    <cellStyle name="Porcentaje 13 3 4" xfId="57426"/>
    <cellStyle name="Porcentaje 13 3 4 2" xfId="57427"/>
    <cellStyle name="Porcentaje 13 3 4 3" xfId="57428"/>
    <cellStyle name="Porcentaje 13 3 4 4" xfId="57429"/>
    <cellStyle name="Porcentaje 13 3 5" xfId="57430"/>
    <cellStyle name="Porcentaje 13 3 6" xfId="57431"/>
    <cellStyle name="Porcentaje 13 3 7" xfId="57432"/>
    <cellStyle name="Porcentaje 13 3 8" xfId="57433"/>
    <cellStyle name="Porcentaje 13 4" xfId="57434"/>
    <cellStyle name="Porcentaje 13 4 2" xfId="57435"/>
    <cellStyle name="Porcentaje 13 4 2 2" xfId="57436"/>
    <cellStyle name="Porcentaje 13 4 2 2 2" xfId="57437"/>
    <cellStyle name="Porcentaje 13 4 2 2 3" xfId="57438"/>
    <cellStyle name="Porcentaje 13 4 2 2 4" xfId="57439"/>
    <cellStyle name="Porcentaje 13 4 2 3" xfId="57440"/>
    <cellStyle name="Porcentaje 13 4 2 4" xfId="57441"/>
    <cellStyle name="Porcentaje 13 4 2 5" xfId="57442"/>
    <cellStyle name="Porcentaje 13 4 3" xfId="57443"/>
    <cellStyle name="Porcentaje 13 4 3 2" xfId="57444"/>
    <cellStyle name="Porcentaje 13 4 3 3" xfId="57445"/>
    <cellStyle name="Porcentaje 13 4 3 4" xfId="57446"/>
    <cellStyle name="Porcentaje 13 4 4" xfId="57447"/>
    <cellStyle name="Porcentaje 13 4 5" xfId="57448"/>
    <cellStyle name="Porcentaje 13 4 6" xfId="57449"/>
    <cellStyle name="Porcentaje 13 5" xfId="57450"/>
    <cellStyle name="Porcentaje 13 5 2" xfId="57451"/>
    <cellStyle name="Porcentaje 13 5 2 2" xfId="57452"/>
    <cellStyle name="Porcentaje 13 5 2 3" xfId="57453"/>
    <cellStyle name="Porcentaje 13 5 2 4" xfId="57454"/>
    <cellStyle name="Porcentaje 13 5 3" xfId="57455"/>
    <cellStyle name="Porcentaje 13 5 4" xfId="57456"/>
    <cellStyle name="Porcentaje 13 5 5" xfId="57457"/>
    <cellStyle name="Porcentaje 13 5 6" xfId="57458"/>
    <cellStyle name="Porcentaje 13 6" xfId="57459"/>
    <cellStyle name="Porcentaje 13 6 2" xfId="57460"/>
    <cellStyle name="Porcentaje 13 6 3" xfId="57461"/>
    <cellStyle name="Porcentaje 13 6 4" xfId="57462"/>
    <cellStyle name="Porcentaje 13 7" xfId="57463"/>
    <cellStyle name="Porcentaje 13 8" xfId="57464"/>
    <cellStyle name="Porcentaje 13 9" xfId="57465"/>
    <cellStyle name="Porcentaje 14" xfId="57466"/>
    <cellStyle name="Porcentaje 14 2" xfId="57467"/>
    <cellStyle name="Porcentaje 14 2 2" xfId="57468"/>
    <cellStyle name="Porcentaje 14 2 2 2" xfId="57469"/>
    <cellStyle name="Porcentaje 14 2 2 2 2" xfId="57470"/>
    <cellStyle name="Porcentaje 14 2 2 2 2 2" xfId="57471"/>
    <cellStyle name="Porcentaje 14 2 2 2 2 3" xfId="57472"/>
    <cellStyle name="Porcentaje 14 2 2 2 2 4" xfId="57473"/>
    <cellStyle name="Porcentaje 14 2 2 2 3" xfId="57474"/>
    <cellStyle name="Porcentaje 14 2 2 2 4" xfId="57475"/>
    <cellStyle name="Porcentaje 14 2 2 2 5" xfId="57476"/>
    <cellStyle name="Porcentaje 14 2 2 3" xfId="57477"/>
    <cellStyle name="Porcentaje 14 2 2 3 2" xfId="57478"/>
    <cellStyle name="Porcentaje 14 2 2 3 3" xfId="57479"/>
    <cellStyle name="Porcentaje 14 2 2 3 4" xfId="57480"/>
    <cellStyle name="Porcentaje 14 2 2 4" xfId="57481"/>
    <cellStyle name="Porcentaje 14 2 2 5" xfId="57482"/>
    <cellStyle name="Porcentaje 14 2 2 6" xfId="57483"/>
    <cellStyle name="Porcentaje 14 2 3" xfId="57484"/>
    <cellStyle name="Porcentaje 14 2 3 2" xfId="57485"/>
    <cellStyle name="Porcentaje 14 2 3 2 2" xfId="57486"/>
    <cellStyle name="Porcentaje 14 2 3 2 3" xfId="57487"/>
    <cellStyle name="Porcentaje 14 2 3 2 4" xfId="57488"/>
    <cellStyle name="Porcentaje 14 2 3 3" xfId="57489"/>
    <cellStyle name="Porcentaje 14 2 3 4" xfId="57490"/>
    <cellStyle name="Porcentaje 14 2 3 5" xfId="57491"/>
    <cellStyle name="Porcentaje 14 2 3 6" xfId="57492"/>
    <cellStyle name="Porcentaje 14 2 4" xfId="57493"/>
    <cellStyle name="Porcentaje 14 2 4 2" xfId="57494"/>
    <cellStyle name="Porcentaje 14 2 4 3" xfId="57495"/>
    <cellStyle name="Porcentaje 14 2 4 4" xfId="57496"/>
    <cellStyle name="Porcentaje 14 2 5" xfId="57497"/>
    <cellStyle name="Porcentaje 14 2 6" xfId="57498"/>
    <cellStyle name="Porcentaje 14 2 7" xfId="57499"/>
    <cellStyle name="Porcentaje 14 2 8" xfId="57500"/>
    <cellStyle name="Porcentaje 14 3" xfId="57501"/>
    <cellStyle name="Porcentaje 14 3 2" xfId="57502"/>
    <cellStyle name="Porcentaje 14 3 2 2" xfId="57503"/>
    <cellStyle name="Porcentaje 14 3 2 2 2" xfId="57504"/>
    <cellStyle name="Porcentaje 14 3 2 2 3" xfId="57505"/>
    <cellStyle name="Porcentaje 14 3 2 2 4" xfId="57506"/>
    <cellStyle name="Porcentaje 14 3 2 3" xfId="57507"/>
    <cellStyle name="Porcentaje 14 3 2 4" xfId="57508"/>
    <cellStyle name="Porcentaje 14 3 2 5" xfId="57509"/>
    <cellStyle name="Porcentaje 14 3 3" xfId="57510"/>
    <cellStyle name="Porcentaje 14 3 3 2" xfId="57511"/>
    <cellStyle name="Porcentaje 14 3 3 3" xfId="57512"/>
    <cellStyle name="Porcentaje 14 3 3 4" xfId="57513"/>
    <cellStyle name="Porcentaje 14 3 4" xfId="57514"/>
    <cellStyle name="Porcentaje 14 3 5" xfId="57515"/>
    <cellStyle name="Porcentaje 14 3 6" xfId="57516"/>
    <cellStyle name="Porcentaje 14 4" xfId="57517"/>
    <cellStyle name="Porcentaje 14 4 2" xfId="57518"/>
    <cellStyle name="Porcentaje 14 4 2 2" xfId="57519"/>
    <cellStyle name="Porcentaje 14 4 2 3" xfId="57520"/>
    <cellStyle name="Porcentaje 14 4 2 4" xfId="57521"/>
    <cellStyle name="Porcentaje 14 4 3" xfId="57522"/>
    <cellStyle name="Porcentaje 14 4 4" xfId="57523"/>
    <cellStyle name="Porcentaje 14 4 5" xfId="57524"/>
    <cellStyle name="Porcentaje 14 4 6" xfId="57525"/>
    <cellStyle name="Porcentaje 14 5" xfId="57526"/>
    <cellStyle name="Porcentaje 14 5 2" xfId="57527"/>
    <cellStyle name="Porcentaje 14 5 3" xfId="57528"/>
    <cellStyle name="Porcentaje 14 5 4" xfId="57529"/>
    <cellStyle name="Porcentaje 14 6" xfId="57530"/>
    <cellStyle name="Porcentaje 14 7" xfId="57531"/>
    <cellStyle name="Porcentaje 14 8" xfId="57532"/>
    <cellStyle name="Porcentaje 14 9" xfId="57533"/>
    <cellStyle name="Porcentaje 15" xfId="57534"/>
    <cellStyle name="Porcentaje 15 2" xfId="57535"/>
    <cellStyle name="Porcentaje 15 2 2" xfId="57536"/>
    <cellStyle name="Porcentaje 15 2 2 2" xfId="57537"/>
    <cellStyle name="Porcentaje 15 2 2 2 2" xfId="57538"/>
    <cellStyle name="Porcentaje 15 2 2 2 2 2" xfId="57539"/>
    <cellStyle name="Porcentaje 15 2 2 2 2 3" xfId="57540"/>
    <cellStyle name="Porcentaje 15 2 2 2 2 4" xfId="57541"/>
    <cellStyle name="Porcentaje 15 2 2 2 3" xfId="57542"/>
    <cellStyle name="Porcentaje 15 2 2 2 4" xfId="57543"/>
    <cellStyle name="Porcentaje 15 2 2 2 5" xfId="57544"/>
    <cellStyle name="Porcentaje 15 2 2 3" xfId="57545"/>
    <cellStyle name="Porcentaje 15 2 2 3 2" xfId="57546"/>
    <cellStyle name="Porcentaje 15 2 2 3 3" xfId="57547"/>
    <cellStyle name="Porcentaje 15 2 2 3 4" xfId="57548"/>
    <cellStyle name="Porcentaje 15 2 2 4" xfId="57549"/>
    <cellStyle name="Porcentaje 15 2 2 5" xfId="57550"/>
    <cellStyle name="Porcentaje 15 2 2 6" xfId="57551"/>
    <cellStyle name="Porcentaje 15 2 3" xfId="57552"/>
    <cellStyle name="Porcentaje 15 2 3 2" xfId="57553"/>
    <cellStyle name="Porcentaje 15 2 3 2 2" xfId="57554"/>
    <cellStyle name="Porcentaje 15 2 3 2 3" xfId="57555"/>
    <cellStyle name="Porcentaje 15 2 3 2 4" xfId="57556"/>
    <cellStyle name="Porcentaje 15 2 3 3" xfId="57557"/>
    <cellStyle name="Porcentaje 15 2 3 4" xfId="57558"/>
    <cellStyle name="Porcentaje 15 2 3 5" xfId="57559"/>
    <cellStyle name="Porcentaje 15 2 3 6" xfId="57560"/>
    <cellStyle name="Porcentaje 15 2 4" xfId="57561"/>
    <cellStyle name="Porcentaje 15 2 4 2" xfId="57562"/>
    <cellStyle name="Porcentaje 15 2 4 3" xfId="57563"/>
    <cellStyle name="Porcentaje 15 2 4 4" xfId="57564"/>
    <cellStyle name="Porcentaje 15 2 5" xfId="57565"/>
    <cellStyle name="Porcentaje 15 2 6" xfId="57566"/>
    <cellStyle name="Porcentaje 15 2 7" xfId="57567"/>
    <cellStyle name="Porcentaje 15 2 8" xfId="57568"/>
    <cellStyle name="Porcentaje 15 3" xfId="57569"/>
    <cellStyle name="Porcentaje 15 3 2" xfId="57570"/>
    <cellStyle name="Porcentaje 15 3 2 2" xfId="57571"/>
    <cellStyle name="Porcentaje 15 3 2 2 2" xfId="57572"/>
    <cellStyle name="Porcentaje 15 3 2 2 3" xfId="57573"/>
    <cellStyle name="Porcentaje 15 3 2 2 4" xfId="57574"/>
    <cellStyle name="Porcentaje 15 3 2 3" xfId="57575"/>
    <cellStyle name="Porcentaje 15 3 2 4" xfId="57576"/>
    <cellStyle name="Porcentaje 15 3 2 5" xfId="57577"/>
    <cellStyle name="Porcentaje 15 3 3" xfId="57578"/>
    <cellStyle name="Porcentaje 15 3 3 2" xfId="57579"/>
    <cellStyle name="Porcentaje 15 3 3 3" xfId="57580"/>
    <cellStyle name="Porcentaje 15 3 3 4" xfId="57581"/>
    <cellStyle name="Porcentaje 15 3 4" xfId="57582"/>
    <cellStyle name="Porcentaje 15 3 5" xfId="57583"/>
    <cellStyle name="Porcentaje 15 3 6" xfId="57584"/>
    <cellStyle name="Porcentaje 15 4" xfId="57585"/>
    <cellStyle name="Porcentaje 15 4 2" xfId="57586"/>
    <cellStyle name="Porcentaje 15 4 2 2" xfId="57587"/>
    <cellStyle name="Porcentaje 15 4 2 3" xfId="57588"/>
    <cellStyle name="Porcentaje 15 4 2 4" xfId="57589"/>
    <cellStyle name="Porcentaje 15 4 3" xfId="57590"/>
    <cellStyle name="Porcentaje 15 4 4" xfId="57591"/>
    <cellStyle name="Porcentaje 15 4 5" xfId="57592"/>
    <cellStyle name="Porcentaje 15 4 6" xfId="57593"/>
    <cellStyle name="Porcentaje 15 5" xfId="57594"/>
    <cellStyle name="Porcentaje 15 5 2" xfId="57595"/>
    <cellStyle name="Porcentaje 15 5 3" xfId="57596"/>
    <cellStyle name="Porcentaje 15 5 4" xfId="57597"/>
    <cellStyle name="Porcentaje 15 6" xfId="57598"/>
    <cellStyle name="Porcentaje 15 7" xfId="57599"/>
    <cellStyle name="Porcentaje 15 8" xfId="57600"/>
    <cellStyle name="Porcentaje 15 9" xfId="57601"/>
    <cellStyle name="Porcentaje 16" xfId="57602"/>
    <cellStyle name="Porcentaje 16 2" xfId="57603"/>
    <cellStyle name="Porcentaje 16 2 2" xfId="57604"/>
    <cellStyle name="Porcentaje 16 2 2 2" xfId="57605"/>
    <cellStyle name="Porcentaje 16 2 2 2 2" xfId="57606"/>
    <cellStyle name="Porcentaje 16 2 2 2 2 2" xfId="57607"/>
    <cellStyle name="Porcentaje 16 2 2 2 2 3" xfId="57608"/>
    <cellStyle name="Porcentaje 16 2 2 2 2 4" xfId="57609"/>
    <cellStyle name="Porcentaje 16 2 2 2 3" xfId="57610"/>
    <cellStyle name="Porcentaje 16 2 2 2 4" xfId="57611"/>
    <cellStyle name="Porcentaje 16 2 2 2 5" xfId="57612"/>
    <cellStyle name="Porcentaje 16 2 2 3" xfId="57613"/>
    <cellStyle name="Porcentaje 16 2 2 3 2" xfId="57614"/>
    <cellStyle name="Porcentaje 16 2 2 3 3" xfId="57615"/>
    <cellStyle name="Porcentaje 16 2 2 3 4" xfId="57616"/>
    <cellStyle name="Porcentaje 16 2 2 4" xfId="57617"/>
    <cellStyle name="Porcentaje 16 2 2 5" xfId="57618"/>
    <cellStyle name="Porcentaje 16 2 2 6" xfId="57619"/>
    <cellStyle name="Porcentaje 16 2 3" xfId="57620"/>
    <cellStyle name="Porcentaje 16 2 3 2" xfId="57621"/>
    <cellStyle name="Porcentaje 16 2 3 2 2" xfId="57622"/>
    <cellStyle name="Porcentaje 16 2 3 2 3" xfId="57623"/>
    <cellStyle name="Porcentaje 16 2 3 2 4" xfId="57624"/>
    <cellStyle name="Porcentaje 16 2 3 3" xfId="57625"/>
    <cellStyle name="Porcentaje 16 2 3 4" xfId="57626"/>
    <cellStyle name="Porcentaje 16 2 3 5" xfId="57627"/>
    <cellStyle name="Porcentaje 16 2 3 6" xfId="57628"/>
    <cellStyle name="Porcentaje 16 2 4" xfId="57629"/>
    <cellStyle name="Porcentaje 16 2 4 2" xfId="57630"/>
    <cellStyle name="Porcentaje 16 2 4 3" xfId="57631"/>
    <cellStyle name="Porcentaje 16 2 4 4" xfId="57632"/>
    <cellStyle name="Porcentaje 16 2 5" xfId="57633"/>
    <cellStyle name="Porcentaje 16 2 6" xfId="57634"/>
    <cellStyle name="Porcentaje 16 2 7" xfId="57635"/>
    <cellStyle name="Porcentaje 16 2 8" xfId="57636"/>
    <cellStyle name="Porcentaje 16 3" xfId="57637"/>
    <cellStyle name="Porcentaje 16 3 2" xfId="57638"/>
    <cellStyle name="Porcentaje 16 3 2 2" xfId="57639"/>
    <cellStyle name="Porcentaje 16 3 2 2 2" xfId="57640"/>
    <cellStyle name="Porcentaje 16 3 2 2 3" xfId="57641"/>
    <cellStyle name="Porcentaje 16 3 2 2 4" xfId="57642"/>
    <cellStyle name="Porcentaje 16 3 2 3" xfId="57643"/>
    <cellStyle name="Porcentaje 16 3 2 4" xfId="57644"/>
    <cellStyle name="Porcentaje 16 3 2 5" xfId="57645"/>
    <cellStyle name="Porcentaje 16 3 3" xfId="57646"/>
    <cellStyle name="Porcentaje 16 3 3 2" xfId="57647"/>
    <cellStyle name="Porcentaje 16 3 3 3" xfId="57648"/>
    <cellStyle name="Porcentaje 16 3 3 4" xfId="57649"/>
    <cellStyle name="Porcentaje 16 3 4" xfId="57650"/>
    <cellStyle name="Porcentaje 16 3 5" xfId="57651"/>
    <cellStyle name="Porcentaje 16 3 6" xfId="57652"/>
    <cellStyle name="Porcentaje 16 4" xfId="57653"/>
    <cellStyle name="Porcentaje 16 4 2" xfId="57654"/>
    <cellStyle name="Porcentaje 16 4 2 2" xfId="57655"/>
    <cellStyle name="Porcentaje 16 4 2 3" xfId="57656"/>
    <cellStyle name="Porcentaje 16 4 2 4" xfId="57657"/>
    <cellStyle name="Porcentaje 16 4 3" xfId="57658"/>
    <cellStyle name="Porcentaje 16 4 4" xfId="57659"/>
    <cellStyle name="Porcentaje 16 4 5" xfId="57660"/>
    <cellStyle name="Porcentaje 16 4 6" xfId="57661"/>
    <cellStyle name="Porcentaje 16 5" xfId="57662"/>
    <cellStyle name="Porcentaje 16 5 2" xfId="57663"/>
    <cellStyle name="Porcentaje 16 5 3" xfId="57664"/>
    <cellStyle name="Porcentaje 16 5 4" xfId="57665"/>
    <cellStyle name="Porcentaje 16 6" xfId="57666"/>
    <cellStyle name="Porcentaje 16 7" xfId="57667"/>
    <cellStyle name="Porcentaje 16 8" xfId="57668"/>
    <cellStyle name="Porcentaje 16 9" xfId="57669"/>
    <cellStyle name="Porcentaje 17" xfId="57670"/>
    <cellStyle name="Porcentaje 17 2" xfId="57671"/>
    <cellStyle name="Porcentaje 17 2 2" xfId="57672"/>
    <cellStyle name="Porcentaje 17 2 2 2" xfId="57673"/>
    <cellStyle name="Porcentaje 17 2 2 2 2" xfId="57674"/>
    <cellStyle name="Porcentaje 17 2 2 2 2 2" xfId="57675"/>
    <cellStyle name="Porcentaje 17 2 2 2 2 3" xfId="57676"/>
    <cellStyle name="Porcentaje 17 2 2 2 2 4" xfId="57677"/>
    <cellStyle name="Porcentaje 17 2 2 2 3" xfId="57678"/>
    <cellStyle name="Porcentaje 17 2 2 2 4" xfId="57679"/>
    <cellStyle name="Porcentaje 17 2 2 2 5" xfId="57680"/>
    <cellStyle name="Porcentaje 17 2 2 3" xfId="57681"/>
    <cellStyle name="Porcentaje 17 2 2 3 2" xfId="57682"/>
    <cellStyle name="Porcentaje 17 2 2 3 3" xfId="57683"/>
    <cellStyle name="Porcentaje 17 2 2 3 4" xfId="57684"/>
    <cellStyle name="Porcentaje 17 2 2 4" xfId="57685"/>
    <cellStyle name="Porcentaje 17 2 2 5" xfId="57686"/>
    <cellStyle name="Porcentaje 17 2 2 6" xfId="57687"/>
    <cellStyle name="Porcentaje 17 2 3" xfId="57688"/>
    <cellStyle name="Porcentaje 17 2 3 2" xfId="57689"/>
    <cellStyle name="Porcentaje 17 2 3 2 2" xfId="57690"/>
    <cellStyle name="Porcentaje 17 2 3 2 3" xfId="57691"/>
    <cellStyle name="Porcentaje 17 2 3 2 4" xfId="57692"/>
    <cellStyle name="Porcentaje 17 2 3 3" xfId="57693"/>
    <cellStyle name="Porcentaje 17 2 3 4" xfId="57694"/>
    <cellStyle name="Porcentaje 17 2 3 5" xfId="57695"/>
    <cellStyle name="Porcentaje 17 2 3 6" xfId="57696"/>
    <cellStyle name="Porcentaje 17 2 4" xfId="57697"/>
    <cellStyle name="Porcentaje 17 2 4 2" xfId="57698"/>
    <cellStyle name="Porcentaje 17 2 4 3" xfId="57699"/>
    <cellStyle name="Porcentaje 17 2 4 4" xfId="57700"/>
    <cellStyle name="Porcentaje 17 2 5" xfId="57701"/>
    <cellStyle name="Porcentaje 17 2 6" xfId="57702"/>
    <cellStyle name="Porcentaje 17 2 7" xfId="57703"/>
    <cellStyle name="Porcentaje 17 2 8" xfId="57704"/>
    <cellStyle name="Porcentaje 17 3" xfId="57705"/>
    <cellStyle name="Porcentaje 17 3 2" xfId="57706"/>
    <cellStyle name="Porcentaje 17 3 2 2" xfId="57707"/>
    <cellStyle name="Porcentaje 17 3 2 2 2" xfId="57708"/>
    <cellStyle name="Porcentaje 17 3 2 2 3" xfId="57709"/>
    <cellStyle name="Porcentaje 17 3 2 2 4" xfId="57710"/>
    <cellStyle name="Porcentaje 17 3 2 3" xfId="57711"/>
    <cellStyle name="Porcentaje 17 3 2 4" xfId="57712"/>
    <cellStyle name="Porcentaje 17 3 2 5" xfId="57713"/>
    <cellStyle name="Porcentaje 17 3 3" xfId="57714"/>
    <cellStyle name="Porcentaje 17 3 3 2" xfId="57715"/>
    <cellStyle name="Porcentaje 17 3 3 3" xfId="57716"/>
    <cellStyle name="Porcentaje 17 3 3 4" xfId="57717"/>
    <cellStyle name="Porcentaje 17 3 4" xfId="57718"/>
    <cellStyle name="Porcentaje 17 3 5" xfId="57719"/>
    <cellStyle name="Porcentaje 17 3 6" xfId="57720"/>
    <cellStyle name="Porcentaje 17 4" xfId="57721"/>
    <cellStyle name="Porcentaje 17 4 2" xfId="57722"/>
    <cellStyle name="Porcentaje 17 4 2 2" xfId="57723"/>
    <cellStyle name="Porcentaje 17 4 2 3" xfId="57724"/>
    <cellStyle name="Porcentaje 17 4 2 4" xfId="57725"/>
    <cellStyle name="Porcentaje 17 4 3" xfId="57726"/>
    <cellStyle name="Porcentaje 17 4 4" xfId="57727"/>
    <cellStyle name="Porcentaje 17 4 5" xfId="57728"/>
    <cellStyle name="Porcentaje 17 4 6" xfId="57729"/>
    <cellStyle name="Porcentaje 17 5" xfId="57730"/>
    <cellStyle name="Porcentaje 17 5 2" xfId="57731"/>
    <cellStyle name="Porcentaje 17 5 3" xfId="57732"/>
    <cellStyle name="Porcentaje 17 5 4" xfId="57733"/>
    <cellStyle name="Porcentaje 17 6" xfId="57734"/>
    <cellStyle name="Porcentaje 17 7" xfId="57735"/>
    <cellStyle name="Porcentaje 17 8" xfId="57736"/>
    <cellStyle name="Porcentaje 17 9" xfId="57737"/>
    <cellStyle name="Porcentaje 18" xfId="57738"/>
    <cellStyle name="Porcentaje 18 2" xfId="57739"/>
    <cellStyle name="Porcentaje 18 2 2" xfId="57740"/>
    <cellStyle name="Porcentaje 18 2 2 2" xfId="57741"/>
    <cellStyle name="Porcentaje 18 2 2 2 2" xfId="57742"/>
    <cellStyle name="Porcentaje 18 2 2 2 2 2" xfId="57743"/>
    <cellStyle name="Porcentaje 18 2 2 2 2 3" xfId="57744"/>
    <cellStyle name="Porcentaje 18 2 2 2 2 4" xfId="57745"/>
    <cellStyle name="Porcentaje 18 2 2 2 3" xfId="57746"/>
    <cellStyle name="Porcentaje 18 2 2 2 4" xfId="57747"/>
    <cellStyle name="Porcentaje 18 2 2 2 5" xfId="57748"/>
    <cellStyle name="Porcentaje 18 2 2 3" xfId="57749"/>
    <cellStyle name="Porcentaje 18 2 2 3 2" xfId="57750"/>
    <cellStyle name="Porcentaje 18 2 2 3 3" xfId="57751"/>
    <cellStyle name="Porcentaje 18 2 2 3 4" xfId="57752"/>
    <cellStyle name="Porcentaje 18 2 2 4" xfId="57753"/>
    <cellStyle name="Porcentaje 18 2 2 5" xfId="57754"/>
    <cellStyle name="Porcentaje 18 2 2 6" xfId="57755"/>
    <cellStyle name="Porcentaje 18 2 3" xfId="57756"/>
    <cellStyle name="Porcentaje 18 2 3 2" xfId="57757"/>
    <cellStyle name="Porcentaje 18 2 3 2 2" xfId="57758"/>
    <cellStyle name="Porcentaje 18 2 3 2 3" xfId="57759"/>
    <cellStyle name="Porcentaje 18 2 3 2 4" xfId="57760"/>
    <cellStyle name="Porcentaje 18 2 3 3" xfId="57761"/>
    <cellStyle name="Porcentaje 18 2 3 4" xfId="57762"/>
    <cellStyle name="Porcentaje 18 2 3 5" xfId="57763"/>
    <cellStyle name="Porcentaje 18 2 3 6" xfId="57764"/>
    <cellStyle name="Porcentaje 18 2 4" xfId="57765"/>
    <cellStyle name="Porcentaje 18 2 4 2" xfId="57766"/>
    <cellStyle name="Porcentaje 18 2 4 3" xfId="57767"/>
    <cellStyle name="Porcentaje 18 2 4 4" xfId="57768"/>
    <cellStyle name="Porcentaje 18 2 5" xfId="57769"/>
    <cellStyle name="Porcentaje 18 2 6" xfId="57770"/>
    <cellStyle name="Porcentaje 18 2 7" xfId="57771"/>
    <cellStyle name="Porcentaje 18 2 8" xfId="57772"/>
    <cellStyle name="Porcentaje 18 3" xfId="57773"/>
    <cellStyle name="Porcentaje 18 3 2" xfId="57774"/>
    <cellStyle name="Porcentaje 18 3 2 2" xfId="57775"/>
    <cellStyle name="Porcentaje 18 3 2 2 2" xfId="57776"/>
    <cellStyle name="Porcentaje 18 3 2 2 3" xfId="57777"/>
    <cellStyle name="Porcentaje 18 3 2 2 4" xfId="57778"/>
    <cellStyle name="Porcentaje 18 3 2 3" xfId="57779"/>
    <cellStyle name="Porcentaje 18 3 2 4" xfId="57780"/>
    <cellStyle name="Porcentaje 18 3 2 5" xfId="57781"/>
    <cellStyle name="Porcentaje 18 3 3" xfId="57782"/>
    <cellStyle name="Porcentaje 18 3 3 2" xfId="57783"/>
    <cellStyle name="Porcentaje 18 3 3 3" xfId="57784"/>
    <cellStyle name="Porcentaje 18 3 3 4" xfId="57785"/>
    <cellStyle name="Porcentaje 18 3 4" xfId="57786"/>
    <cellStyle name="Porcentaje 18 3 5" xfId="57787"/>
    <cellStyle name="Porcentaje 18 3 6" xfId="57788"/>
    <cellStyle name="Porcentaje 18 4" xfId="57789"/>
    <cellStyle name="Porcentaje 18 4 2" xfId="57790"/>
    <cellStyle name="Porcentaje 18 4 2 2" xfId="57791"/>
    <cellStyle name="Porcentaje 18 4 2 3" xfId="57792"/>
    <cellStyle name="Porcentaje 18 4 2 4" xfId="57793"/>
    <cellStyle name="Porcentaje 18 4 3" xfId="57794"/>
    <cellStyle name="Porcentaje 18 4 4" xfId="57795"/>
    <cellStyle name="Porcentaje 18 4 5" xfId="57796"/>
    <cellStyle name="Porcentaje 18 4 6" xfId="57797"/>
    <cellStyle name="Porcentaje 18 5" xfId="57798"/>
    <cellStyle name="Porcentaje 18 5 2" xfId="57799"/>
    <cellStyle name="Porcentaje 18 5 3" xfId="57800"/>
    <cellStyle name="Porcentaje 18 5 4" xfId="57801"/>
    <cellStyle name="Porcentaje 18 6" xfId="57802"/>
    <cellStyle name="Porcentaje 18 7" xfId="57803"/>
    <cellStyle name="Porcentaje 18 8" xfId="57804"/>
    <cellStyle name="Porcentaje 18 9" xfId="57805"/>
    <cellStyle name="Porcentaje 19" xfId="57806"/>
    <cellStyle name="Porcentaje 19 2" xfId="57807"/>
    <cellStyle name="Porcentaje 19 2 2" xfId="57808"/>
    <cellStyle name="Porcentaje 19 2 2 2" xfId="57809"/>
    <cellStyle name="Porcentaje 19 2 2 2 2" xfId="57810"/>
    <cellStyle name="Porcentaje 19 2 2 2 2 2" xfId="57811"/>
    <cellStyle name="Porcentaje 19 2 2 2 2 3" xfId="57812"/>
    <cellStyle name="Porcentaje 19 2 2 2 2 4" xfId="57813"/>
    <cellStyle name="Porcentaje 19 2 2 2 3" xfId="57814"/>
    <cellStyle name="Porcentaje 19 2 2 2 4" xfId="57815"/>
    <cellStyle name="Porcentaje 19 2 2 2 5" xfId="57816"/>
    <cellStyle name="Porcentaje 19 2 2 3" xfId="57817"/>
    <cellStyle name="Porcentaje 19 2 2 3 2" xfId="57818"/>
    <cellStyle name="Porcentaje 19 2 2 3 3" xfId="57819"/>
    <cellStyle name="Porcentaje 19 2 2 3 4" xfId="57820"/>
    <cellStyle name="Porcentaje 19 2 2 4" xfId="57821"/>
    <cellStyle name="Porcentaje 19 2 2 5" xfId="57822"/>
    <cellStyle name="Porcentaje 19 2 2 6" xfId="57823"/>
    <cellStyle name="Porcentaje 19 2 3" xfId="57824"/>
    <cellStyle name="Porcentaje 19 2 3 2" xfId="57825"/>
    <cellStyle name="Porcentaje 19 2 3 2 2" xfId="57826"/>
    <cellStyle name="Porcentaje 19 2 3 2 3" xfId="57827"/>
    <cellStyle name="Porcentaje 19 2 3 2 4" xfId="57828"/>
    <cellStyle name="Porcentaje 19 2 3 3" xfId="57829"/>
    <cellStyle name="Porcentaje 19 2 3 4" xfId="57830"/>
    <cellStyle name="Porcentaje 19 2 3 5" xfId="57831"/>
    <cellStyle name="Porcentaje 19 2 3 6" xfId="57832"/>
    <cellStyle name="Porcentaje 19 2 4" xfId="57833"/>
    <cellStyle name="Porcentaje 19 2 4 2" xfId="57834"/>
    <cellStyle name="Porcentaje 19 2 4 3" xfId="57835"/>
    <cellStyle name="Porcentaje 19 2 4 4" xfId="57836"/>
    <cellStyle name="Porcentaje 19 2 5" xfId="57837"/>
    <cellStyle name="Porcentaje 19 2 6" xfId="57838"/>
    <cellStyle name="Porcentaje 19 2 7" xfId="57839"/>
    <cellStyle name="Porcentaje 19 2 8" xfId="57840"/>
    <cellStyle name="Porcentaje 19 3" xfId="57841"/>
    <cellStyle name="Porcentaje 19 3 2" xfId="57842"/>
    <cellStyle name="Porcentaje 19 3 2 2" xfId="57843"/>
    <cellStyle name="Porcentaje 19 3 2 2 2" xfId="57844"/>
    <cellStyle name="Porcentaje 19 3 2 2 3" xfId="57845"/>
    <cellStyle name="Porcentaje 19 3 2 2 4" xfId="57846"/>
    <cellStyle name="Porcentaje 19 3 2 3" xfId="57847"/>
    <cellStyle name="Porcentaje 19 3 2 4" xfId="57848"/>
    <cellStyle name="Porcentaje 19 3 2 5" xfId="57849"/>
    <cellStyle name="Porcentaje 19 3 3" xfId="57850"/>
    <cellStyle name="Porcentaje 19 3 3 2" xfId="57851"/>
    <cellStyle name="Porcentaje 19 3 3 3" xfId="57852"/>
    <cellStyle name="Porcentaje 19 3 3 4" xfId="57853"/>
    <cellStyle name="Porcentaje 19 3 4" xfId="57854"/>
    <cellStyle name="Porcentaje 19 3 5" xfId="57855"/>
    <cellStyle name="Porcentaje 19 3 6" xfId="57856"/>
    <cellStyle name="Porcentaje 19 4" xfId="57857"/>
    <cellStyle name="Porcentaje 19 4 2" xfId="57858"/>
    <cellStyle name="Porcentaje 19 4 2 2" xfId="57859"/>
    <cellStyle name="Porcentaje 19 4 2 3" xfId="57860"/>
    <cellStyle name="Porcentaje 19 4 2 4" xfId="57861"/>
    <cellStyle name="Porcentaje 19 4 3" xfId="57862"/>
    <cellStyle name="Porcentaje 19 4 4" xfId="57863"/>
    <cellStyle name="Porcentaje 19 4 5" xfId="57864"/>
    <cellStyle name="Porcentaje 19 4 6" xfId="57865"/>
    <cellStyle name="Porcentaje 19 5" xfId="57866"/>
    <cellStyle name="Porcentaje 19 5 2" xfId="57867"/>
    <cellStyle name="Porcentaje 19 5 3" xfId="57868"/>
    <cellStyle name="Porcentaje 19 5 4" xfId="57869"/>
    <cellStyle name="Porcentaje 19 6" xfId="57870"/>
    <cellStyle name="Porcentaje 19 7" xfId="57871"/>
    <cellStyle name="Porcentaje 19 8" xfId="57872"/>
    <cellStyle name="Porcentaje 19 9" xfId="57873"/>
    <cellStyle name="Porcentaje 2" xfId="57874"/>
    <cellStyle name="Porcentaje 2 10" xfId="57875"/>
    <cellStyle name="Porcentaje 2 10 2" xfId="57876"/>
    <cellStyle name="Porcentaje 2 10 3" xfId="57877"/>
    <cellStyle name="Porcentaje 2 10 4" xfId="57878"/>
    <cellStyle name="Porcentaje 2 11" xfId="57879"/>
    <cellStyle name="Porcentaje 2 12" xfId="57880"/>
    <cellStyle name="Porcentaje 2 13" xfId="57881"/>
    <cellStyle name="Porcentaje 2 14" xfId="57882"/>
    <cellStyle name="Porcentaje 2 15" xfId="57883"/>
    <cellStyle name="Porcentaje 2 16" xfId="57884"/>
    <cellStyle name="Porcentaje 2 17" xfId="57885"/>
    <cellStyle name="Porcentaje 2 18" xfId="57886"/>
    <cellStyle name="Porcentaje 2 19" xfId="57887"/>
    <cellStyle name="Porcentaje 2 2" xfId="57888"/>
    <cellStyle name="Porcentaje 2 3" xfId="57889"/>
    <cellStyle name="Porcentaje 2 3 10" xfId="57890"/>
    <cellStyle name="Porcentaje 2 3 2" xfId="57891"/>
    <cellStyle name="Porcentaje 2 3 2 2" xfId="57892"/>
    <cellStyle name="Porcentaje 2 3 2 2 2" xfId="57893"/>
    <cellStyle name="Porcentaje 2 3 2 2 2 2" xfId="57894"/>
    <cellStyle name="Porcentaje 2 3 2 2 2 2 2" xfId="57895"/>
    <cellStyle name="Porcentaje 2 3 2 2 2 2 2 2" xfId="57896"/>
    <cellStyle name="Porcentaje 2 3 2 2 2 2 2 3" xfId="57897"/>
    <cellStyle name="Porcentaje 2 3 2 2 2 2 2 4" xfId="57898"/>
    <cellStyle name="Porcentaje 2 3 2 2 2 2 3" xfId="57899"/>
    <cellStyle name="Porcentaje 2 3 2 2 2 2 4" xfId="57900"/>
    <cellStyle name="Porcentaje 2 3 2 2 2 2 5" xfId="57901"/>
    <cellStyle name="Porcentaje 2 3 2 2 2 3" xfId="57902"/>
    <cellStyle name="Porcentaje 2 3 2 2 2 3 2" xfId="57903"/>
    <cellStyle name="Porcentaje 2 3 2 2 2 3 3" xfId="57904"/>
    <cellStyle name="Porcentaje 2 3 2 2 2 3 4" xfId="57905"/>
    <cellStyle name="Porcentaje 2 3 2 2 2 4" xfId="57906"/>
    <cellStyle name="Porcentaje 2 3 2 2 2 5" xfId="57907"/>
    <cellStyle name="Porcentaje 2 3 2 2 2 6" xfId="57908"/>
    <cellStyle name="Porcentaje 2 3 2 2 3" xfId="57909"/>
    <cellStyle name="Porcentaje 2 3 2 2 3 2" xfId="57910"/>
    <cellStyle name="Porcentaje 2 3 2 2 3 2 2" xfId="57911"/>
    <cellStyle name="Porcentaje 2 3 2 2 3 2 3" xfId="57912"/>
    <cellStyle name="Porcentaje 2 3 2 2 3 2 4" xfId="57913"/>
    <cellStyle name="Porcentaje 2 3 2 2 3 3" xfId="57914"/>
    <cellStyle name="Porcentaje 2 3 2 2 3 4" xfId="57915"/>
    <cellStyle name="Porcentaje 2 3 2 2 3 5" xfId="57916"/>
    <cellStyle name="Porcentaje 2 3 2 2 3 6" xfId="57917"/>
    <cellStyle name="Porcentaje 2 3 2 2 4" xfId="57918"/>
    <cellStyle name="Porcentaje 2 3 2 2 4 2" xfId="57919"/>
    <cellStyle name="Porcentaje 2 3 2 2 4 3" xfId="57920"/>
    <cellStyle name="Porcentaje 2 3 2 2 4 4" xfId="57921"/>
    <cellStyle name="Porcentaje 2 3 2 2 5" xfId="57922"/>
    <cellStyle name="Porcentaje 2 3 2 2 6" xfId="57923"/>
    <cellStyle name="Porcentaje 2 3 2 2 7" xfId="57924"/>
    <cellStyle name="Porcentaje 2 3 2 2 8" xfId="57925"/>
    <cellStyle name="Porcentaje 2 3 2 3" xfId="57926"/>
    <cellStyle name="Porcentaje 2 3 2 3 2" xfId="57927"/>
    <cellStyle name="Porcentaje 2 3 2 3 2 2" xfId="57928"/>
    <cellStyle name="Porcentaje 2 3 2 3 2 2 2" xfId="57929"/>
    <cellStyle name="Porcentaje 2 3 2 3 2 2 3" xfId="57930"/>
    <cellStyle name="Porcentaje 2 3 2 3 2 2 4" xfId="57931"/>
    <cellStyle name="Porcentaje 2 3 2 3 2 3" xfId="57932"/>
    <cellStyle name="Porcentaje 2 3 2 3 2 4" xfId="57933"/>
    <cellStyle name="Porcentaje 2 3 2 3 2 5" xfId="57934"/>
    <cellStyle name="Porcentaje 2 3 2 3 3" xfId="57935"/>
    <cellStyle name="Porcentaje 2 3 2 3 3 2" xfId="57936"/>
    <cellStyle name="Porcentaje 2 3 2 3 3 3" xfId="57937"/>
    <cellStyle name="Porcentaje 2 3 2 3 3 4" xfId="57938"/>
    <cellStyle name="Porcentaje 2 3 2 3 4" xfId="57939"/>
    <cellStyle name="Porcentaje 2 3 2 3 5" xfId="57940"/>
    <cellStyle name="Porcentaje 2 3 2 3 6" xfId="57941"/>
    <cellStyle name="Porcentaje 2 3 2 4" xfId="57942"/>
    <cellStyle name="Porcentaje 2 3 2 4 2" xfId="57943"/>
    <cellStyle name="Porcentaje 2 3 2 4 2 2" xfId="57944"/>
    <cellStyle name="Porcentaje 2 3 2 4 2 3" xfId="57945"/>
    <cellStyle name="Porcentaje 2 3 2 4 2 4" xfId="57946"/>
    <cellStyle name="Porcentaje 2 3 2 4 3" xfId="57947"/>
    <cellStyle name="Porcentaje 2 3 2 4 4" xfId="57948"/>
    <cellStyle name="Porcentaje 2 3 2 4 5" xfId="57949"/>
    <cellStyle name="Porcentaje 2 3 2 4 6" xfId="57950"/>
    <cellStyle name="Porcentaje 2 3 2 5" xfId="57951"/>
    <cellStyle name="Porcentaje 2 3 2 5 2" xfId="57952"/>
    <cellStyle name="Porcentaje 2 3 2 5 3" xfId="57953"/>
    <cellStyle name="Porcentaje 2 3 2 5 4" xfId="57954"/>
    <cellStyle name="Porcentaje 2 3 2 6" xfId="57955"/>
    <cellStyle name="Porcentaje 2 3 2 7" xfId="57956"/>
    <cellStyle name="Porcentaje 2 3 2 8" xfId="57957"/>
    <cellStyle name="Porcentaje 2 3 2 9" xfId="57958"/>
    <cellStyle name="Porcentaje 2 3 3" xfId="57959"/>
    <cellStyle name="Porcentaje 2 3 3 2" xfId="57960"/>
    <cellStyle name="Porcentaje 2 3 3 2 2" xfId="57961"/>
    <cellStyle name="Porcentaje 2 3 3 2 2 2" xfId="57962"/>
    <cellStyle name="Porcentaje 2 3 3 2 2 2 2" xfId="57963"/>
    <cellStyle name="Porcentaje 2 3 3 2 2 2 3" xfId="57964"/>
    <cellStyle name="Porcentaje 2 3 3 2 2 2 4" xfId="57965"/>
    <cellStyle name="Porcentaje 2 3 3 2 2 3" xfId="57966"/>
    <cellStyle name="Porcentaje 2 3 3 2 2 4" xfId="57967"/>
    <cellStyle name="Porcentaje 2 3 3 2 2 5" xfId="57968"/>
    <cellStyle name="Porcentaje 2 3 3 2 3" xfId="57969"/>
    <cellStyle name="Porcentaje 2 3 3 2 3 2" xfId="57970"/>
    <cellStyle name="Porcentaje 2 3 3 2 3 3" xfId="57971"/>
    <cellStyle name="Porcentaje 2 3 3 2 3 4" xfId="57972"/>
    <cellStyle name="Porcentaje 2 3 3 2 4" xfId="57973"/>
    <cellStyle name="Porcentaje 2 3 3 2 5" xfId="57974"/>
    <cellStyle name="Porcentaje 2 3 3 2 6" xfId="57975"/>
    <cellStyle name="Porcentaje 2 3 3 3" xfId="57976"/>
    <cellStyle name="Porcentaje 2 3 3 3 2" xfId="57977"/>
    <cellStyle name="Porcentaje 2 3 3 3 2 2" xfId="57978"/>
    <cellStyle name="Porcentaje 2 3 3 3 2 3" xfId="57979"/>
    <cellStyle name="Porcentaje 2 3 3 3 2 4" xfId="57980"/>
    <cellStyle name="Porcentaje 2 3 3 3 3" xfId="57981"/>
    <cellStyle name="Porcentaje 2 3 3 3 4" xfId="57982"/>
    <cellStyle name="Porcentaje 2 3 3 3 5" xfId="57983"/>
    <cellStyle name="Porcentaje 2 3 3 3 6" xfId="57984"/>
    <cellStyle name="Porcentaje 2 3 3 4" xfId="57985"/>
    <cellStyle name="Porcentaje 2 3 3 4 2" xfId="57986"/>
    <cellStyle name="Porcentaje 2 3 3 4 3" xfId="57987"/>
    <cellStyle name="Porcentaje 2 3 3 4 4" xfId="57988"/>
    <cellStyle name="Porcentaje 2 3 3 5" xfId="57989"/>
    <cellStyle name="Porcentaje 2 3 3 6" xfId="57990"/>
    <cellStyle name="Porcentaje 2 3 3 7" xfId="57991"/>
    <cellStyle name="Porcentaje 2 3 3 8" xfId="57992"/>
    <cellStyle name="Porcentaje 2 3 4" xfId="57993"/>
    <cellStyle name="Porcentaje 2 3 4 2" xfId="57994"/>
    <cellStyle name="Porcentaje 2 3 4 2 2" xfId="57995"/>
    <cellStyle name="Porcentaje 2 3 4 2 2 2" xfId="57996"/>
    <cellStyle name="Porcentaje 2 3 4 2 2 3" xfId="57997"/>
    <cellStyle name="Porcentaje 2 3 4 2 2 4" xfId="57998"/>
    <cellStyle name="Porcentaje 2 3 4 2 3" xfId="57999"/>
    <cellStyle name="Porcentaje 2 3 4 2 4" xfId="58000"/>
    <cellStyle name="Porcentaje 2 3 4 2 5" xfId="58001"/>
    <cellStyle name="Porcentaje 2 3 4 3" xfId="58002"/>
    <cellStyle name="Porcentaje 2 3 4 3 2" xfId="58003"/>
    <cellStyle name="Porcentaje 2 3 4 3 3" xfId="58004"/>
    <cellStyle name="Porcentaje 2 3 4 3 4" xfId="58005"/>
    <cellStyle name="Porcentaje 2 3 4 4" xfId="58006"/>
    <cellStyle name="Porcentaje 2 3 4 5" xfId="58007"/>
    <cellStyle name="Porcentaje 2 3 4 6" xfId="58008"/>
    <cellStyle name="Porcentaje 2 3 5" xfId="58009"/>
    <cellStyle name="Porcentaje 2 3 5 2" xfId="58010"/>
    <cellStyle name="Porcentaje 2 3 5 2 2" xfId="58011"/>
    <cellStyle name="Porcentaje 2 3 5 2 3" xfId="58012"/>
    <cellStyle name="Porcentaje 2 3 5 2 4" xfId="58013"/>
    <cellStyle name="Porcentaje 2 3 5 3" xfId="58014"/>
    <cellStyle name="Porcentaje 2 3 5 4" xfId="58015"/>
    <cellStyle name="Porcentaje 2 3 5 5" xfId="58016"/>
    <cellStyle name="Porcentaje 2 3 5 6" xfId="58017"/>
    <cellStyle name="Porcentaje 2 3 6" xfId="58018"/>
    <cellStyle name="Porcentaje 2 3 6 2" xfId="58019"/>
    <cellStyle name="Porcentaje 2 3 6 3" xfId="58020"/>
    <cellStyle name="Porcentaje 2 3 6 4" xfId="58021"/>
    <cellStyle name="Porcentaje 2 3 7" xfId="58022"/>
    <cellStyle name="Porcentaje 2 3 8" xfId="58023"/>
    <cellStyle name="Porcentaje 2 3 9" xfId="58024"/>
    <cellStyle name="Porcentaje 2 4" xfId="58025"/>
    <cellStyle name="Porcentaje 2 4 2" xfId="58026"/>
    <cellStyle name="Porcentaje 2 4 2 2" xfId="58027"/>
    <cellStyle name="Porcentaje 2 4 2 2 2" xfId="58028"/>
    <cellStyle name="Porcentaje 2 4 2 2 2 2" xfId="58029"/>
    <cellStyle name="Porcentaje 2 4 2 2 2 2 2" xfId="58030"/>
    <cellStyle name="Porcentaje 2 4 2 2 2 2 3" xfId="58031"/>
    <cellStyle name="Porcentaje 2 4 2 2 2 2 4" xfId="58032"/>
    <cellStyle name="Porcentaje 2 4 2 2 2 3" xfId="58033"/>
    <cellStyle name="Porcentaje 2 4 2 2 2 4" xfId="58034"/>
    <cellStyle name="Porcentaje 2 4 2 2 2 5" xfId="58035"/>
    <cellStyle name="Porcentaje 2 4 2 2 3" xfId="58036"/>
    <cellStyle name="Porcentaje 2 4 2 2 3 2" xfId="58037"/>
    <cellStyle name="Porcentaje 2 4 2 2 3 3" xfId="58038"/>
    <cellStyle name="Porcentaje 2 4 2 2 3 4" xfId="58039"/>
    <cellStyle name="Porcentaje 2 4 2 2 4" xfId="58040"/>
    <cellStyle name="Porcentaje 2 4 2 2 5" xfId="58041"/>
    <cellStyle name="Porcentaje 2 4 2 2 6" xfId="58042"/>
    <cellStyle name="Porcentaje 2 4 2 3" xfId="58043"/>
    <cellStyle name="Porcentaje 2 4 2 3 2" xfId="58044"/>
    <cellStyle name="Porcentaje 2 4 2 3 2 2" xfId="58045"/>
    <cellStyle name="Porcentaje 2 4 2 3 2 3" xfId="58046"/>
    <cellStyle name="Porcentaje 2 4 2 3 2 4" xfId="58047"/>
    <cellStyle name="Porcentaje 2 4 2 3 3" xfId="58048"/>
    <cellStyle name="Porcentaje 2 4 2 3 4" xfId="58049"/>
    <cellStyle name="Porcentaje 2 4 2 3 5" xfId="58050"/>
    <cellStyle name="Porcentaje 2 4 2 3 6" xfId="58051"/>
    <cellStyle name="Porcentaje 2 4 2 4" xfId="58052"/>
    <cellStyle name="Porcentaje 2 4 2 4 2" xfId="58053"/>
    <cellStyle name="Porcentaje 2 4 2 4 3" xfId="58054"/>
    <cellStyle name="Porcentaje 2 4 2 4 4" xfId="58055"/>
    <cellStyle name="Porcentaje 2 4 2 5" xfId="58056"/>
    <cellStyle name="Porcentaje 2 4 2 6" xfId="58057"/>
    <cellStyle name="Porcentaje 2 4 2 7" xfId="58058"/>
    <cellStyle name="Porcentaje 2 4 2 8" xfId="58059"/>
    <cellStyle name="Porcentaje 2 4 3" xfId="58060"/>
    <cellStyle name="Porcentaje 2 4 3 2" xfId="58061"/>
    <cellStyle name="Porcentaje 2 4 3 2 2" xfId="58062"/>
    <cellStyle name="Porcentaje 2 4 3 2 2 2" xfId="58063"/>
    <cellStyle name="Porcentaje 2 4 3 2 2 3" xfId="58064"/>
    <cellStyle name="Porcentaje 2 4 3 2 2 4" xfId="58065"/>
    <cellStyle name="Porcentaje 2 4 3 2 3" xfId="58066"/>
    <cellStyle name="Porcentaje 2 4 3 2 4" xfId="58067"/>
    <cellStyle name="Porcentaje 2 4 3 2 5" xfId="58068"/>
    <cellStyle name="Porcentaje 2 4 3 3" xfId="58069"/>
    <cellStyle name="Porcentaje 2 4 3 3 2" xfId="58070"/>
    <cellStyle name="Porcentaje 2 4 3 3 3" xfId="58071"/>
    <cellStyle name="Porcentaje 2 4 3 3 4" xfId="58072"/>
    <cellStyle name="Porcentaje 2 4 3 4" xfId="58073"/>
    <cellStyle name="Porcentaje 2 4 3 5" xfId="58074"/>
    <cellStyle name="Porcentaje 2 4 3 6" xfId="58075"/>
    <cellStyle name="Porcentaje 2 4 4" xfId="58076"/>
    <cellStyle name="Porcentaje 2 4 4 2" xfId="58077"/>
    <cellStyle name="Porcentaje 2 4 4 2 2" xfId="58078"/>
    <cellStyle name="Porcentaje 2 4 4 2 3" xfId="58079"/>
    <cellStyle name="Porcentaje 2 4 4 2 4" xfId="58080"/>
    <cellStyle name="Porcentaje 2 4 4 3" xfId="58081"/>
    <cellStyle name="Porcentaje 2 4 4 4" xfId="58082"/>
    <cellStyle name="Porcentaje 2 4 4 5" xfId="58083"/>
    <cellStyle name="Porcentaje 2 4 4 6" xfId="58084"/>
    <cellStyle name="Porcentaje 2 4 5" xfId="58085"/>
    <cellStyle name="Porcentaje 2 4 5 2" xfId="58086"/>
    <cellStyle name="Porcentaje 2 4 5 3" xfId="58087"/>
    <cellStyle name="Porcentaje 2 4 5 4" xfId="58088"/>
    <cellStyle name="Porcentaje 2 4 6" xfId="58089"/>
    <cellStyle name="Porcentaje 2 4 7" xfId="58090"/>
    <cellStyle name="Porcentaje 2 4 8" xfId="58091"/>
    <cellStyle name="Porcentaje 2 4 9" xfId="58092"/>
    <cellStyle name="Porcentaje 2 5" xfId="58093"/>
    <cellStyle name="Porcentaje 2 5 2" xfId="58094"/>
    <cellStyle name="Porcentaje 2 5 2 2" xfId="58095"/>
    <cellStyle name="Porcentaje 2 5 2 2 2" xfId="58096"/>
    <cellStyle name="Porcentaje 2 5 2 2 2 2" xfId="58097"/>
    <cellStyle name="Porcentaje 2 5 2 2 2 2 2" xfId="58098"/>
    <cellStyle name="Porcentaje 2 5 2 2 2 2 3" xfId="58099"/>
    <cellStyle name="Porcentaje 2 5 2 2 2 2 4" xfId="58100"/>
    <cellStyle name="Porcentaje 2 5 2 2 2 3" xfId="58101"/>
    <cellStyle name="Porcentaje 2 5 2 2 2 4" xfId="58102"/>
    <cellStyle name="Porcentaje 2 5 2 2 2 5" xfId="58103"/>
    <cellStyle name="Porcentaje 2 5 2 2 3" xfId="58104"/>
    <cellStyle name="Porcentaje 2 5 2 2 3 2" xfId="58105"/>
    <cellStyle name="Porcentaje 2 5 2 2 3 3" xfId="58106"/>
    <cellStyle name="Porcentaje 2 5 2 2 3 4" xfId="58107"/>
    <cellStyle name="Porcentaje 2 5 2 2 4" xfId="58108"/>
    <cellStyle name="Porcentaje 2 5 2 2 5" xfId="58109"/>
    <cellStyle name="Porcentaje 2 5 2 2 6" xfId="58110"/>
    <cellStyle name="Porcentaje 2 5 2 3" xfId="58111"/>
    <cellStyle name="Porcentaje 2 5 2 3 2" xfId="58112"/>
    <cellStyle name="Porcentaje 2 5 2 3 2 2" xfId="58113"/>
    <cellStyle name="Porcentaje 2 5 2 3 2 3" xfId="58114"/>
    <cellStyle name="Porcentaje 2 5 2 3 2 4" xfId="58115"/>
    <cellStyle name="Porcentaje 2 5 2 3 3" xfId="58116"/>
    <cellStyle name="Porcentaje 2 5 2 3 4" xfId="58117"/>
    <cellStyle name="Porcentaje 2 5 2 3 5" xfId="58118"/>
    <cellStyle name="Porcentaje 2 5 2 3 6" xfId="58119"/>
    <cellStyle name="Porcentaje 2 5 2 4" xfId="58120"/>
    <cellStyle name="Porcentaje 2 5 2 4 2" xfId="58121"/>
    <cellStyle name="Porcentaje 2 5 2 4 3" xfId="58122"/>
    <cellStyle name="Porcentaje 2 5 2 4 4" xfId="58123"/>
    <cellStyle name="Porcentaje 2 5 2 5" xfId="58124"/>
    <cellStyle name="Porcentaje 2 5 2 6" xfId="58125"/>
    <cellStyle name="Porcentaje 2 5 2 7" xfId="58126"/>
    <cellStyle name="Porcentaje 2 5 2 8" xfId="58127"/>
    <cellStyle name="Porcentaje 2 5 3" xfId="58128"/>
    <cellStyle name="Porcentaje 2 5 3 2" xfId="58129"/>
    <cellStyle name="Porcentaje 2 5 3 2 2" xfId="58130"/>
    <cellStyle name="Porcentaje 2 5 3 2 2 2" xfId="58131"/>
    <cellStyle name="Porcentaje 2 5 3 2 2 3" xfId="58132"/>
    <cellStyle name="Porcentaje 2 5 3 2 2 4" xfId="58133"/>
    <cellStyle name="Porcentaje 2 5 3 2 3" xfId="58134"/>
    <cellStyle name="Porcentaje 2 5 3 2 4" xfId="58135"/>
    <cellStyle name="Porcentaje 2 5 3 2 5" xfId="58136"/>
    <cellStyle name="Porcentaje 2 5 3 3" xfId="58137"/>
    <cellStyle name="Porcentaje 2 5 3 3 2" xfId="58138"/>
    <cellStyle name="Porcentaje 2 5 3 3 3" xfId="58139"/>
    <cellStyle name="Porcentaje 2 5 3 3 4" xfId="58140"/>
    <cellStyle name="Porcentaje 2 5 3 4" xfId="58141"/>
    <cellStyle name="Porcentaje 2 5 3 5" xfId="58142"/>
    <cellStyle name="Porcentaje 2 5 3 6" xfId="58143"/>
    <cellStyle name="Porcentaje 2 5 4" xfId="58144"/>
    <cellStyle name="Porcentaje 2 5 4 2" xfId="58145"/>
    <cellStyle name="Porcentaje 2 5 4 2 2" xfId="58146"/>
    <cellStyle name="Porcentaje 2 5 4 2 3" xfId="58147"/>
    <cellStyle name="Porcentaje 2 5 4 2 4" xfId="58148"/>
    <cellStyle name="Porcentaje 2 5 4 3" xfId="58149"/>
    <cellStyle name="Porcentaje 2 5 4 4" xfId="58150"/>
    <cellStyle name="Porcentaje 2 5 4 5" xfId="58151"/>
    <cellStyle name="Porcentaje 2 5 4 6" xfId="58152"/>
    <cellStyle name="Porcentaje 2 5 5" xfId="58153"/>
    <cellStyle name="Porcentaje 2 5 5 2" xfId="58154"/>
    <cellStyle name="Porcentaje 2 5 5 3" xfId="58155"/>
    <cellStyle name="Porcentaje 2 5 5 4" xfId="58156"/>
    <cellStyle name="Porcentaje 2 5 6" xfId="58157"/>
    <cellStyle name="Porcentaje 2 5 7" xfId="58158"/>
    <cellStyle name="Porcentaje 2 5 8" xfId="58159"/>
    <cellStyle name="Porcentaje 2 5 9" xfId="58160"/>
    <cellStyle name="Porcentaje 2 6" xfId="58161"/>
    <cellStyle name="Porcentaje 2 6 2" xfId="58162"/>
    <cellStyle name="Porcentaje 2 6 2 2" xfId="58163"/>
    <cellStyle name="Porcentaje 2 6 2 2 2" xfId="58164"/>
    <cellStyle name="Porcentaje 2 6 2 2 2 2" xfId="58165"/>
    <cellStyle name="Porcentaje 2 6 2 2 2 2 2" xfId="58166"/>
    <cellStyle name="Porcentaje 2 6 2 2 2 2 3" xfId="58167"/>
    <cellStyle name="Porcentaje 2 6 2 2 2 2 4" xfId="58168"/>
    <cellStyle name="Porcentaje 2 6 2 2 2 3" xfId="58169"/>
    <cellStyle name="Porcentaje 2 6 2 2 2 4" xfId="58170"/>
    <cellStyle name="Porcentaje 2 6 2 2 2 5" xfId="58171"/>
    <cellStyle name="Porcentaje 2 6 2 2 3" xfId="58172"/>
    <cellStyle name="Porcentaje 2 6 2 2 3 2" xfId="58173"/>
    <cellStyle name="Porcentaje 2 6 2 2 3 3" xfId="58174"/>
    <cellStyle name="Porcentaje 2 6 2 2 3 4" xfId="58175"/>
    <cellStyle name="Porcentaje 2 6 2 2 4" xfId="58176"/>
    <cellStyle name="Porcentaje 2 6 2 2 5" xfId="58177"/>
    <cellStyle name="Porcentaje 2 6 2 2 6" xfId="58178"/>
    <cellStyle name="Porcentaje 2 6 2 3" xfId="58179"/>
    <cellStyle name="Porcentaje 2 6 2 3 2" xfId="58180"/>
    <cellStyle name="Porcentaje 2 6 2 3 2 2" xfId="58181"/>
    <cellStyle name="Porcentaje 2 6 2 3 2 3" xfId="58182"/>
    <cellStyle name="Porcentaje 2 6 2 3 2 4" xfId="58183"/>
    <cellStyle name="Porcentaje 2 6 2 3 3" xfId="58184"/>
    <cellStyle name="Porcentaje 2 6 2 3 4" xfId="58185"/>
    <cellStyle name="Porcentaje 2 6 2 3 5" xfId="58186"/>
    <cellStyle name="Porcentaje 2 6 2 3 6" xfId="58187"/>
    <cellStyle name="Porcentaje 2 6 2 4" xfId="58188"/>
    <cellStyle name="Porcentaje 2 6 2 4 2" xfId="58189"/>
    <cellStyle name="Porcentaje 2 6 2 4 3" xfId="58190"/>
    <cellStyle name="Porcentaje 2 6 2 4 4" xfId="58191"/>
    <cellStyle name="Porcentaje 2 6 2 5" xfId="58192"/>
    <cellStyle name="Porcentaje 2 6 2 6" xfId="58193"/>
    <cellStyle name="Porcentaje 2 6 2 7" xfId="58194"/>
    <cellStyle name="Porcentaje 2 6 2 8" xfId="58195"/>
    <cellStyle name="Porcentaje 2 6 3" xfId="58196"/>
    <cellStyle name="Porcentaje 2 6 3 2" xfId="58197"/>
    <cellStyle name="Porcentaje 2 6 3 2 2" xfId="58198"/>
    <cellStyle name="Porcentaje 2 6 3 2 2 2" xfId="58199"/>
    <cellStyle name="Porcentaje 2 6 3 2 2 3" xfId="58200"/>
    <cellStyle name="Porcentaje 2 6 3 2 2 4" xfId="58201"/>
    <cellStyle name="Porcentaje 2 6 3 2 3" xfId="58202"/>
    <cellStyle name="Porcentaje 2 6 3 2 4" xfId="58203"/>
    <cellStyle name="Porcentaje 2 6 3 2 5" xfId="58204"/>
    <cellStyle name="Porcentaje 2 6 3 3" xfId="58205"/>
    <cellStyle name="Porcentaje 2 6 3 3 2" xfId="58206"/>
    <cellStyle name="Porcentaje 2 6 3 3 3" xfId="58207"/>
    <cellStyle name="Porcentaje 2 6 3 3 4" xfId="58208"/>
    <cellStyle name="Porcentaje 2 6 3 4" xfId="58209"/>
    <cellStyle name="Porcentaje 2 6 3 5" xfId="58210"/>
    <cellStyle name="Porcentaje 2 6 3 6" xfId="58211"/>
    <cellStyle name="Porcentaje 2 6 4" xfId="58212"/>
    <cellStyle name="Porcentaje 2 6 4 2" xfId="58213"/>
    <cellStyle name="Porcentaje 2 6 4 2 2" xfId="58214"/>
    <cellStyle name="Porcentaje 2 6 4 2 3" xfId="58215"/>
    <cellStyle name="Porcentaje 2 6 4 2 4" xfId="58216"/>
    <cellStyle name="Porcentaje 2 6 4 3" xfId="58217"/>
    <cellStyle name="Porcentaje 2 6 4 4" xfId="58218"/>
    <cellStyle name="Porcentaje 2 6 4 5" xfId="58219"/>
    <cellStyle name="Porcentaje 2 6 4 6" xfId="58220"/>
    <cellStyle name="Porcentaje 2 6 5" xfId="58221"/>
    <cellStyle name="Porcentaje 2 6 5 2" xfId="58222"/>
    <cellStyle name="Porcentaje 2 6 5 3" xfId="58223"/>
    <cellStyle name="Porcentaje 2 6 5 4" xfId="58224"/>
    <cellStyle name="Porcentaje 2 6 6" xfId="58225"/>
    <cellStyle name="Porcentaje 2 6 7" xfId="58226"/>
    <cellStyle name="Porcentaje 2 6 8" xfId="58227"/>
    <cellStyle name="Porcentaje 2 6 9" xfId="58228"/>
    <cellStyle name="Porcentaje 2 7" xfId="58229"/>
    <cellStyle name="Porcentaje 2 7 2" xfId="58230"/>
    <cellStyle name="Porcentaje 2 7 2 2" xfId="58231"/>
    <cellStyle name="Porcentaje 2 7 2 2 2" xfId="58232"/>
    <cellStyle name="Porcentaje 2 7 2 2 2 2" xfId="58233"/>
    <cellStyle name="Porcentaje 2 7 2 2 2 3" xfId="58234"/>
    <cellStyle name="Porcentaje 2 7 2 2 2 4" xfId="58235"/>
    <cellStyle name="Porcentaje 2 7 2 2 3" xfId="58236"/>
    <cellStyle name="Porcentaje 2 7 2 2 4" xfId="58237"/>
    <cellStyle name="Porcentaje 2 7 2 2 5" xfId="58238"/>
    <cellStyle name="Porcentaje 2 7 2 3" xfId="58239"/>
    <cellStyle name="Porcentaje 2 7 2 3 2" xfId="58240"/>
    <cellStyle name="Porcentaje 2 7 2 3 3" xfId="58241"/>
    <cellStyle name="Porcentaje 2 7 2 3 4" xfId="58242"/>
    <cellStyle name="Porcentaje 2 7 2 4" xfId="58243"/>
    <cellStyle name="Porcentaje 2 7 2 5" xfId="58244"/>
    <cellStyle name="Porcentaje 2 7 2 6" xfId="58245"/>
    <cellStyle name="Porcentaje 2 7 3" xfId="58246"/>
    <cellStyle name="Porcentaje 2 7 3 2" xfId="58247"/>
    <cellStyle name="Porcentaje 2 7 3 2 2" xfId="58248"/>
    <cellStyle name="Porcentaje 2 7 3 2 3" xfId="58249"/>
    <cellStyle name="Porcentaje 2 7 3 2 4" xfId="58250"/>
    <cellStyle name="Porcentaje 2 7 3 3" xfId="58251"/>
    <cellStyle name="Porcentaje 2 7 3 4" xfId="58252"/>
    <cellStyle name="Porcentaje 2 7 3 5" xfId="58253"/>
    <cellStyle name="Porcentaje 2 7 3 6" xfId="58254"/>
    <cellStyle name="Porcentaje 2 7 4" xfId="58255"/>
    <cellStyle name="Porcentaje 2 7 4 2" xfId="58256"/>
    <cellStyle name="Porcentaje 2 7 4 3" xfId="58257"/>
    <cellStyle name="Porcentaje 2 7 4 4" xfId="58258"/>
    <cellStyle name="Porcentaje 2 7 5" xfId="58259"/>
    <cellStyle name="Porcentaje 2 7 6" xfId="58260"/>
    <cellStyle name="Porcentaje 2 7 7" xfId="58261"/>
    <cellStyle name="Porcentaje 2 7 8" xfId="58262"/>
    <cellStyle name="Porcentaje 2 8" xfId="58263"/>
    <cellStyle name="Porcentaje 2 8 2" xfId="58264"/>
    <cellStyle name="Porcentaje 2 8 2 2" xfId="58265"/>
    <cellStyle name="Porcentaje 2 8 2 2 2" xfId="58266"/>
    <cellStyle name="Porcentaje 2 8 2 2 3" xfId="58267"/>
    <cellStyle name="Porcentaje 2 8 2 2 4" xfId="58268"/>
    <cellStyle name="Porcentaje 2 8 2 3" xfId="58269"/>
    <cellStyle name="Porcentaje 2 8 2 4" xfId="58270"/>
    <cellStyle name="Porcentaje 2 8 2 5" xfId="58271"/>
    <cellStyle name="Porcentaje 2 8 3" xfId="58272"/>
    <cellStyle name="Porcentaje 2 8 3 2" xfId="58273"/>
    <cellStyle name="Porcentaje 2 8 3 3" xfId="58274"/>
    <cellStyle name="Porcentaje 2 8 3 4" xfId="58275"/>
    <cellStyle name="Porcentaje 2 8 4" xfId="58276"/>
    <cellStyle name="Porcentaje 2 8 5" xfId="58277"/>
    <cellStyle name="Porcentaje 2 8 6" xfId="58278"/>
    <cellStyle name="Porcentaje 2 9" xfId="58279"/>
    <cellStyle name="Porcentaje 2 9 2" xfId="58280"/>
    <cellStyle name="Porcentaje 2 9 2 2" xfId="58281"/>
    <cellStyle name="Porcentaje 2 9 2 3" xfId="58282"/>
    <cellStyle name="Porcentaje 2 9 2 4" xfId="58283"/>
    <cellStyle name="Porcentaje 2 9 3" xfId="58284"/>
    <cellStyle name="Porcentaje 2 9 4" xfId="58285"/>
    <cellStyle name="Porcentaje 2 9 5" xfId="58286"/>
    <cellStyle name="Porcentaje 2 9 6" xfId="58287"/>
    <cellStyle name="Porcentaje 20" xfId="58288"/>
    <cellStyle name="Porcentaje 21" xfId="58289"/>
    <cellStyle name="Porcentaje 22" xfId="58290"/>
    <cellStyle name="Porcentaje 23" xfId="58291"/>
    <cellStyle name="Porcentaje 24" xfId="58292"/>
    <cellStyle name="Porcentaje 25" xfId="58293"/>
    <cellStyle name="Porcentaje 26" xfId="58294"/>
    <cellStyle name="Porcentaje 3" xfId="58295"/>
    <cellStyle name="Porcentaje 3 10" xfId="58296"/>
    <cellStyle name="Porcentaje 3 10 2" xfId="58297"/>
    <cellStyle name="Porcentaje 3 10 3" xfId="58298"/>
    <cellStyle name="Porcentaje 3 10 4" xfId="58299"/>
    <cellStyle name="Porcentaje 3 11" xfId="58300"/>
    <cellStyle name="Porcentaje 3 12" xfId="58301"/>
    <cellStyle name="Porcentaje 3 13" xfId="58302"/>
    <cellStyle name="Porcentaje 3 14" xfId="58303"/>
    <cellStyle name="Porcentaje 3 15" xfId="58304"/>
    <cellStyle name="Porcentaje 3 16" xfId="58305"/>
    <cellStyle name="Porcentaje 3 17" xfId="58306"/>
    <cellStyle name="Porcentaje 3 18" xfId="58307"/>
    <cellStyle name="Porcentaje 3 19" xfId="58308"/>
    <cellStyle name="Porcentaje 3 2" xfId="58309"/>
    <cellStyle name="Porcentaje 3 2 10" xfId="58310"/>
    <cellStyle name="Porcentaje 3 2 2" xfId="58311"/>
    <cellStyle name="Porcentaje 3 2 2 2" xfId="58312"/>
    <cellStyle name="Porcentaje 3 2 2 2 2" xfId="58313"/>
    <cellStyle name="Porcentaje 3 2 2 2 2 2" xfId="58314"/>
    <cellStyle name="Porcentaje 3 2 2 2 2 2 2" xfId="58315"/>
    <cellStyle name="Porcentaje 3 2 2 2 2 2 2 2" xfId="58316"/>
    <cellStyle name="Porcentaje 3 2 2 2 2 2 2 3" xfId="58317"/>
    <cellStyle name="Porcentaje 3 2 2 2 2 2 2 4" xfId="58318"/>
    <cellStyle name="Porcentaje 3 2 2 2 2 2 3" xfId="58319"/>
    <cellStyle name="Porcentaje 3 2 2 2 2 2 4" xfId="58320"/>
    <cellStyle name="Porcentaje 3 2 2 2 2 2 5" xfId="58321"/>
    <cellStyle name="Porcentaje 3 2 2 2 2 3" xfId="58322"/>
    <cellStyle name="Porcentaje 3 2 2 2 2 3 2" xfId="58323"/>
    <cellStyle name="Porcentaje 3 2 2 2 2 3 3" xfId="58324"/>
    <cellStyle name="Porcentaje 3 2 2 2 2 3 4" xfId="58325"/>
    <cellStyle name="Porcentaje 3 2 2 2 2 4" xfId="58326"/>
    <cellStyle name="Porcentaje 3 2 2 2 2 5" xfId="58327"/>
    <cellStyle name="Porcentaje 3 2 2 2 2 6" xfId="58328"/>
    <cellStyle name="Porcentaje 3 2 2 2 3" xfId="58329"/>
    <cellStyle name="Porcentaje 3 2 2 2 3 2" xfId="58330"/>
    <cellStyle name="Porcentaje 3 2 2 2 3 2 2" xfId="58331"/>
    <cellStyle name="Porcentaje 3 2 2 2 3 2 3" xfId="58332"/>
    <cellStyle name="Porcentaje 3 2 2 2 3 2 4" xfId="58333"/>
    <cellStyle name="Porcentaje 3 2 2 2 3 3" xfId="58334"/>
    <cellStyle name="Porcentaje 3 2 2 2 3 4" xfId="58335"/>
    <cellStyle name="Porcentaje 3 2 2 2 3 5" xfId="58336"/>
    <cellStyle name="Porcentaje 3 2 2 2 3 6" xfId="58337"/>
    <cellStyle name="Porcentaje 3 2 2 2 4" xfId="58338"/>
    <cellStyle name="Porcentaje 3 2 2 2 4 2" xfId="58339"/>
    <cellStyle name="Porcentaje 3 2 2 2 4 3" xfId="58340"/>
    <cellStyle name="Porcentaje 3 2 2 2 4 4" xfId="58341"/>
    <cellStyle name="Porcentaje 3 2 2 2 5" xfId="58342"/>
    <cellStyle name="Porcentaje 3 2 2 2 6" xfId="58343"/>
    <cellStyle name="Porcentaje 3 2 2 2 7" xfId="58344"/>
    <cellStyle name="Porcentaje 3 2 2 2 8" xfId="58345"/>
    <cellStyle name="Porcentaje 3 2 2 3" xfId="58346"/>
    <cellStyle name="Porcentaje 3 2 2 3 2" xfId="58347"/>
    <cellStyle name="Porcentaje 3 2 2 3 2 2" xfId="58348"/>
    <cellStyle name="Porcentaje 3 2 2 3 2 2 2" xfId="58349"/>
    <cellStyle name="Porcentaje 3 2 2 3 2 2 3" xfId="58350"/>
    <cellStyle name="Porcentaje 3 2 2 3 2 2 4" xfId="58351"/>
    <cellStyle name="Porcentaje 3 2 2 3 2 3" xfId="58352"/>
    <cellStyle name="Porcentaje 3 2 2 3 2 4" xfId="58353"/>
    <cellStyle name="Porcentaje 3 2 2 3 2 5" xfId="58354"/>
    <cellStyle name="Porcentaje 3 2 2 3 3" xfId="58355"/>
    <cellStyle name="Porcentaje 3 2 2 3 3 2" xfId="58356"/>
    <cellStyle name="Porcentaje 3 2 2 3 3 3" xfId="58357"/>
    <cellStyle name="Porcentaje 3 2 2 3 3 4" xfId="58358"/>
    <cellStyle name="Porcentaje 3 2 2 3 4" xfId="58359"/>
    <cellStyle name="Porcentaje 3 2 2 3 5" xfId="58360"/>
    <cellStyle name="Porcentaje 3 2 2 3 6" xfId="58361"/>
    <cellStyle name="Porcentaje 3 2 2 4" xfId="58362"/>
    <cellStyle name="Porcentaje 3 2 2 4 2" xfId="58363"/>
    <cellStyle name="Porcentaje 3 2 2 4 2 2" xfId="58364"/>
    <cellStyle name="Porcentaje 3 2 2 4 2 3" xfId="58365"/>
    <cellStyle name="Porcentaje 3 2 2 4 2 4" xfId="58366"/>
    <cellStyle name="Porcentaje 3 2 2 4 3" xfId="58367"/>
    <cellStyle name="Porcentaje 3 2 2 4 4" xfId="58368"/>
    <cellStyle name="Porcentaje 3 2 2 4 5" xfId="58369"/>
    <cellStyle name="Porcentaje 3 2 2 4 6" xfId="58370"/>
    <cellStyle name="Porcentaje 3 2 2 5" xfId="58371"/>
    <cellStyle name="Porcentaje 3 2 2 5 2" xfId="58372"/>
    <cellStyle name="Porcentaje 3 2 2 5 3" xfId="58373"/>
    <cellStyle name="Porcentaje 3 2 2 5 4" xfId="58374"/>
    <cellStyle name="Porcentaje 3 2 2 6" xfId="58375"/>
    <cellStyle name="Porcentaje 3 2 2 7" xfId="58376"/>
    <cellStyle name="Porcentaje 3 2 2 8" xfId="58377"/>
    <cellStyle name="Porcentaje 3 2 2 9" xfId="58378"/>
    <cellStyle name="Porcentaje 3 2 3" xfId="58379"/>
    <cellStyle name="Porcentaje 3 2 3 2" xfId="58380"/>
    <cellStyle name="Porcentaje 3 2 3 2 2" xfId="58381"/>
    <cellStyle name="Porcentaje 3 2 3 2 2 2" xfId="58382"/>
    <cellStyle name="Porcentaje 3 2 3 2 2 2 2" xfId="58383"/>
    <cellStyle name="Porcentaje 3 2 3 2 2 2 3" xfId="58384"/>
    <cellStyle name="Porcentaje 3 2 3 2 2 2 4" xfId="58385"/>
    <cellStyle name="Porcentaje 3 2 3 2 2 3" xfId="58386"/>
    <cellStyle name="Porcentaje 3 2 3 2 2 4" xfId="58387"/>
    <cellStyle name="Porcentaje 3 2 3 2 2 5" xfId="58388"/>
    <cellStyle name="Porcentaje 3 2 3 2 3" xfId="58389"/>
    <cellStyle name="Porcentaje 3 2 3 2 3 2" xfId="58390"/>
    <cellStyle name="Porcentaje 3 2 3 2 3 3" xfId="58391"/>
    <cellStyle name="Porcentaje 3 2 3 2 3 4" xfId="58392"/>
    <cellStyle name="Porcentaje 3 2 3 2 4" xfId="58393"/>
    <cellStyle name="Porcentaje 3 2 3 2 5" xfId="58394"/>
    <cellStyle name="Porcentaje 3 2 3 2 6" xfId="58395"/>
    <cellStyle name="Porcentaje 3 2 3 3" xfId="58396"/>
    <cellStyle name="Porcentaje 3 2 3 3 2" xfId="58397"/>
    <cellStyle name="Porcentaje 3 2 3 3 2 2" xfId="58398"/>
    <cellStyle name="Porcentaje 3 2 3 3 2 3" xfId="58399"/>
    <cellStyle name="Porcentaje 3 2 3 3 2 4" xfId="58400"/>
    <cellStyle name="Porcentaje 3 2 3 3 3" xfId="58401"/>
    <cellStyle name="Porcentaje 3 2 3 3 4" xfId="58402"/>
    <cellStyle name="Porcentaje 3 2 3 3 5" xfId="58403"/>
    <cellStyle name="Porcentaje 3 2 3 3 6" xfId="58404"/>
    <cellStyle name="Porcentaje 3 2 3 4" xfId="58405"/>
    <cellStyle name="Porcentaje 3 2 3 4 2" xfId="58406"/>
    <cellStyle name="Porcentaje 3 2 3 4 3" xfId="58407"/>
    <cellStyle name="Porcentaje 3 2 3 4 4" xfId="58408"/>
    <cellStyle name="Porcentaje 3 2 3 5" xfId="58409"/>
    <cellStyle name="Porcentaje 3 2 3 6" xfId="58410"/>
    <cellStyle name="Porcentaje 3 2 3 7" xfId="58411"/>
    <cellStyle name="Porcentaje 3 2 3 8" xfId="58412"/>
    <cellStyle name="Porcentaje 3 2 4" xfId="58413"/>
    <cellStyle name="Porcentaje 3 2 4 2" xfId="58414"/>
    <cellStyle name="Porcentaje 3 2 4 2 2" xfId="58415"/>
    <cellStyle name="Porcentaje 3 2 4 2 2 2" xfId="58416"/>
    <cellStyle name="Porcentaje 3 2 4 2 2 3" xfId="58417"/>
    <cellStyle name="Porcentaje 3 2 4 2 2 4" xfId="58418"/>
    <cellStyle name="Porcentaje 3 2 4 2 3" xfId="58419"/>
    <cellStyle name="Porcentaje 3 2 4 2 4" xfId="58420"/>
    <cellStyle name="Porcentaje 3 2 4 2 5" xfId="58421"/>
    <cellStyle name="Porcentaje 3 2 4 3" xfId="58422"/>
    <cellStyle name="Porcentaje 3 2 4 3 2" xfId="58423"/>
    <cellStyle name="Porcentaje 3 2 4 3 3" xfId="58424"/>
    <cellStyle name="Porcentaje 3 2 4 3 4" xfId="58425"/>
    <cellStyle name="Porcentaje 3 2 4 4" xfId="58426"/>
    <cellStyle name="Porcentaje 3 2 4 5" xfId="58427"/>
    <cellStyle name="Porcentaje 3 2 4 6" xfId="58428"/>
    <cellStyle name="Porcentaje 3 2 5" xfId="58429"/>
    <cellStyle name="Porcentaje 3 2 5 2" xfId="58430"/>
    <cellStyle name="Porcentaje 3 2 5 2 2" xfId="58431"/>
    <cellStyle name="Porcentaje 3 2 5 2 3" xfId="58432"/>
    <cellStyle name="Porcentaje 3 2 5 2 4" xfId="58433"/>
    <cellStyle name="Porcentaje 3 2 5 3" xfId="58434"/>
    <cellStyle name="Porcentaje 3 2 5 4" xfId="58435"/>
    <cellStyle name="Porcentaje 3 2 5 5" xfId="58436"/>
    <cellStyle name="Porcentaje 3 2 5 6" xfId="58437"/>
    <cellStyle name="Porcentaje 3 2 6" xfId="58438"/>
    <cellStyle name="Porcentaje 3 2 6 2" xfId="58439"/>
    <cellStyle name="Porcentaje 3 2 6 3" xfId="58440"/>
    <cellStyle name="Porcentaje 3 2 6 4" xfId="58441"/>
    <cellStyle name="Porcentaje 3 2 7" xfId="58442"/>
    <cellStyle name="Porcentaje 3 2 8" xfId="58443"/>
    <cellStyle name="Porcentaje 3 2 9" xfId="58444"/>
    <cellStyle name="Porcentaje 3 20" xfId="58445"/>
    <cellStyle name="Porcentaje 3 3" xfId="58446"/>
    <cellStyle name="Porcentaje 3 3 2" xfId="58447"/>
    <cellStyle name="Porcentaje 3 3 2 2" xfId="58448"/>
    <cellStyle name="Porcentaje 3 3 2 2 2" xfId="58449"/>
    <cellStyle name="Porcentaje 3 3 2 2 2 2" xfId="58450"/>
    <cellStyle name="Porcentaje 3 3 2 2 2 2 2" xfId="58451"/>
    <cellStyle name="Porcentaje 3 3 2 2 2 2 3" xfId="58452"/>
    <cellStyle name="Porcentaje 3 3 2 2 2 2 4" xfId="58453"/>
    <cellStyle name="Porcentaje 3 3 2 2 2 3" xfId="58454"/>
    <cellStyle name="Porcentaje 3 3 2 2 2 4" xfId="58455"/>
    <cellStyle name="Porcentaje 3 3 2 2 2 5" xfId="58456"/>
    <cellStyle name="Porcentaje 3 3 2 2 3" xfId="58457"/>
    <cellStyle name="Porcentaje 3 3 2 2 3 2" xfId="58458"/>
    <cellStyle name="Porcentaje 3 3 2 2 3 3" xfId="58459"/>
    <cellStyle name="Porcentaje 3 3 2 2 3 4" xfId="58460"/>
    <cellStyle name="Porcentaje 3 3 2 2 4" xfId="58461"/>
    <cellStyle name="Porcentaje 3 3 2 2 5" xfId="58462"/>
    <cellStyle name="Porcentaje 3 3 2 2 6" xfId="58463"/>
    <cellStyle name="Porcentaje 3 3 2 3" xfId="58464"/>
    <cellStyle name="Porcentaje 3 3 2 3 2" xfId="58465"/>
    <cellStyle name="Porcentaje 3 3 2 3 2 2" xfId="58466"/>
    <cellStyle name="Porcentaje 3 3 2 3 2 3" xfId="58467"/>
    <cellStyle name="Porcentaje 3 3 2 3 2 4" xfId="58468"/>
    <cellStyle name="Porcentaje 3 3 2 3 3" xfId="58469"/>
    <cellStyle name="Porcentaje 3 3 2 3 4" xfId="58470"/>
    <cellStyle name="Porcentaje 3 3 2 3 5" xfId="58471"/>
    <cellStyle name="Porcentaje 3 3 2 3 6" xfId="58472"/>
    <cellStyle name="Porcentaje 3 3 2 4" xfId="58473"/>
    <cellStyle name="Porcentaje 3 3 2 4 2" xfId="58474"/>
    <cellStyle name="Porcentaje 3 3 2 4 3" xfId="58475"/>
    <cellStyle name="Porcentaje 3 3 2 4 4" xfId="58476"/>
    <cellStyle name="Porcentaje 3 3 2 5" xfId="58477"/>
    <cellStyle name="Porcentaje 3 3 2 6" xfId="58478"/>
    <cellStyle name="Porcentaje 3 3 2 7" xfId="58479"/>
    <cellStyle name="Porcentaje 3 3 2 8" xfId="58480"/>
    <cellStyle name="Porcentaje 3 3 3" xfId="58481"/>
    <cellStyle name="Porcentaje 3 3 3 2" xfId="58482"/>
    <cellStyle name="Porcentaje 3 3 3 2 2" xfId="58483"/>
    <cellStyle name="Porcentaje 3 3 3 2 2 2" xfId="58484"/>
    <cellStyle name="Porcentaje 3 3 3 2 2 3" xfId="58485"/>
    <cellStyle name="Porcentaje 3 3 3 2 2 4" xfId="58486"/>
    <cellStyle name="Porcentaje 3 3 3 2 3" xfId="58487"/>
    <cellStyle name="Porcentaje 3 3 3 2 4" xfId="58488"/>
    <cellStyle name="Porcentaje 3 3 3 2 5" xfId="58489"/>
    <cellStyle name="Porcentaje 3 3 3 3" xfId="58490"/>
    <cellStyle name="Porcentaje 3 3 3 3 2" xfId="58491"/>
    <cellStyle name="Porcentaje 3 3 3 3 3" xfId="58492"/>
    <cellStyle name="Porcentaje 3 3 3 3 4" xfId="58493"/>
    <cellStyle name="Porcentaje 3 3 3 4" xfId="58494"/>
    <cellStyle name="Porcentaje 3 3 3 5" xfId="58495"/>
    <cellStyle name="Porcentaje 3 3 3 6" xfId="58496"/>
    <cellStyle name="Porcentaje 3 3 4" xfId="58497"/>
    <cellStyle name="Porcentaje 3 3 4 2" xfId="58498"/>
    <cellStyle name="Porcentaje 3 3 4 2 2" xfId="58499"/>
    <cellStyle name="Porcentaje 3 3 4 2 3" xfId="58500"/>
    <cellStyle name="Porcentaje 3 3 4 2 4" xfId="58501"/>
    <cellStyle name="Porcentaje 3 3 4 3" xfId="58502"/>
    <cellStyle name="Porcentaje 3 3 4 4" xfId="58503"/>
    <cellStyle name="Porcentaje 3 3 4 5" xfId="58504"/>
    <cellStyle name="Porcentaje 3 3 4 6" xfId="58505"/>
    <cellStyle name="Porcentaje 3 3 5" xfId="58506"/>
    <cellStyle name="Porcentaje 3 3 5 2" xfId="58507"/>
    <cellStyle name="Porcentaje 3 3 5 3" xfId="58508"/>
    <cellStyle name="Porcentaje 3 3 5 4" xfId="58509"/>
    <cellStyle name="Porcentaje 3 3 6" xfId="58510"/>
    <cellStyle name="Porcentaje 3 3 7" xfId="58511"/>
    <cellStyle name="Porcentaje 3 3 8" xfId="58512"/>
    <cellStyle name="Porcentaje 3 3 9" xfId="58513"/>
    <cellStyle name="Porcentaje 3 4" xfId="58514"/>
    <cellStyle name="Porcentaje 3 4 2" xfId="58515"/>
    <cellStyle name="Porcentaje 3 4 2 2" xfId="58516"/>
    <cellStyle name="Porcentaje 3 4 2 2 2" xfId="58517"/>
    <cellStyle name="Porcentaje 3 4 2 2 2 2" xfId="58518"/>
    <cellStyle name="Porcentaje 3 4 2 2 2 2 2" xfId="58519"/>
    <cellStyle name="Porcentaje 3 4 2 2 2 2 3" xfId="58520"/>
    <cellStyle name="Porcentaje 3 4 2 2 2 2 4" xfId="58521"/>
    <cellStyle name="Porcentaje 3 4 2 2 2 3" xfId="58522"/>
    <cellStyle name="Porcentaje 3 4 2 2 2 4" xfId="58523"/>
    <cellStyle name="Porcentaje 3 4 2 2 2 5" xfId="58524"/>
    <cellStyle name="Porcentaje 3 4 2 2 3" xfId="58525"/>
    <cellStyle name="Porcentaje 3 4 2 2 3 2" xfId="58526"/>
    <cellStyle name="Porcentaje 3 4 2 2 3 3" xfId="58527"/>
    <cellStyle name="Porcentaje 3 4 2 2 3 4" xfId="58528"/>
    <cellStyle name="Porcentaje 3 4 2 2 4" xfId="58529"/>
    <cellStyle name="Porcentaje 3 4 2 2 5" xfId="58530"/>
    <cellStyle name="Porcentaje 3 4 2 2 6" xfId="58531"/>
    <cellStyle name="Porcentaje 3 4 2 3" xfId="58532"/>
    <cellStyle name="Porcentaje 3 4 2 3 2" xfId="58533"/>
    <cellStyle name="Porcentaje 3 4 2 3 2 2" xfId="58534"/>
    <cellStyle name="Porcentaje 3 4 2 3 2 3" xfId="58535"/>
    <cellStyle name="Porcentaje 3 4 2 3 2 4" xfId="58536"/>
    <cellStyle name="Porcentaje 3 4 2 3 3" xfId="58537"/>
    <cellStyle name="Porcentaje 3 4 2 3 4" xfId="58538"/>
    <cellStyle name="Porcentaje 3 4 2 3 5" xfId="58539"/>
    <cellStyle name="Porcentaje 3 4 2 3 6" xfId="58540"/>
    <cellStyle name="Porcentaje 3 4 2 4" xfId="58541"/>
    <cellStyle name="Porcentaje 3 4 2 4 2" xfId="58542"/>
    <cellStyle name="Porcentaje 3 4 2 4 3" xfId="58543"/>
    <cellStyle name="Porcentaje 3 4 2 4 4" xfId="58544"/>
    <cellStyle name="Porcentaje 3 4 2 5" xfId="58545"/>
    <cellStyle name="Porcentaje 3 4 2 6" xfId="58546"/>
    <cellStyle name="Porcentaje 3 4 2 7" xfId="58547"/>
    <cellStyle name="Porcentaje 3 4 2 8" xfId="58548"/>
    <cellStyle name="Porcentaje 3 4 3" xfId="58549"/>
    <cellStyle name="Porcentaje 3 4 3 2" xfId="58550"/>
    <cellStyle name="Porcentaje 3 4 3 2 2" xfId="58551"/>
    <cellStyle name="Porcentaje 3 4 3 2 2 2" xfId="58552"/>
    <cellStyle name="Porcentaje 3 4 3 2 2 3" xfId="58553"/>
    <cellStyle name="Porcentaje 3 4 3 2 2 4" xfId="58554"/>
    <cellStyle name="Porcentaje 3 4 3 2 3" xfId="58555"/>
    <cellStyle name="Porcentaje 3 4 3 2 4" xfId="58556"/>
    <cellStyle name="Porcentaje 3 4 3 2 5" xfId="58557"/>
    <cellStyle name="Porcentaje 3 4 3 3" xfId="58558"/>
    <cellStyle name="Porcentaje 3 4 3 3 2" xfId="58559"/>
    <cellStyle name="Porcentaje 3 4 3 3 3" xfId="58560"/>
    <cellStyle name="Porcentaje 3 4 3 3 4" xfId="58561"/>
    <cellStyle name="Porcentaje 3 4 3 4" xfId="58562"/>
    <cellStyle name="Porcentaje 3 4 3 5" xfId="58563"/>
    <cellStyle name="Porcentaje 3 4 3 6" xfId="58564"/>
    <cellStyle name="Porcentaje 3 4 4" xfId="58565"/>
    <cellStyle name="Porcentaje 3 4 4 2" xfId="58566"/>
    <cellStyle name="Porcentaje 3 4 4 2 2" xfId="58567"/>
    <cellStyle name="Porcentaje 3 4 4 2 3" xfId="58568"/>
    <cellStyle name="Porcentaje 3 4 4 2 4" xfId="58569"/>
    <cellStyle name="Porcentaje 3 4 4 3" xfId="58570"/>
    <cellStyle name="Porcentaje 3 4 4 4" xfId="58571"/>
    <cellStyle name="Porcentaje 3 4 4 5" xfId="58572"/>
    <cellStyle name="Porcentaje 3 4 4 6" xfId="58573"/>
    <cellStyle name="Porcentaje 3 4 5" xfId="58574"/>
    <cellStyle name="Porcentaje 3 4 5 2" xfId="58575"/>
    <cellStyle name="Porcentaje 3 4 5 3" xfId="58576"/>
    <cellStyle name="Porcentaje 3 4 5 4" xfId="58577"/>
    <cellStyle name="Porcentaje 3 4 6" xfId="58578"/>
    <cellStyle name="Porcentaje 3 4 7" xfId="58579"/>
    <cellStyle name="Porcentaje 3 4 8" xfId="58580"/>
    <cellStyle name="Porcentaje 3 4 9" xfId="58581"/>
    <cellStyle name="Porcentaje 3 5" xfId="58582"/>
    <cellStyle name="Porcentaje 3 5 2" xfId="58583"/>
    <cellStyle name="Porcentaje 3 5 2 2" xfId="58584"/>
    <cellStyle name="Porcentaje 3 5 2 2 2" xfId="58585"/>
    <cellStyle name="Porcentaje 3 5 2 2 2 2" xfId="58586"/>
    <cellStyle name="Porcentaje 3 5 2 2 2 2 2" xfId="58587"/>
    <cellStyle name="Porcentaje 3 5 2 2 2 2 3" xfId="58588"/>
    <cellStyle name="Porcentaje 3 5 2 2 2 2 4" xfId="58589"/>
    <cellStyle name="Porcentaje 3 5 2 2 2 3" xfId="58590"/>
    <cellStyle name="Porcentaje 3 5 2 2 2 4" xfId="58591"/>
    <cellStyle name="Porcentaje 3 5 2 2 2 5" xfId="58592"/>
    <cellStyle name="Porcentaje 3 5 2 2 3" xfId="58593"/>
    <cellStyle name="Porcentaje 3 5 2 2 3 2" xfId="58594"/>
    <cellStyle name="Porcentaje 3 5 2 2 3 3" xfId="58595"/>
    <cellStyle name="Porcentaje 3 5 2 2 3 4" xfId="58596"/>
    <cellStyle name="Porcentaje 3 5 2 2 4" xfId="58597"/>
    <cellStyle name="Porcentaje 3 5 2 2 5" xfId="58598"/>
    <cellStyle name="Porcentaje 3 5 2 2 6" xfId="58599"/>
    <cellStyle name="Porcentaje 3 5 2 3" xfId="58600"/>
    <cellStyle name="Porcentaje 3 5 2 3 2" xfId="58601"/>
    <cellStyle name="Porcentaje 3 5 2 3 2 2" xfId="58602"/>
    <cellStyle name="Porcentaje 3 5 2 3 2 3" xfId="58603"/>
    <cellStyle name="Porcentaje 3 5 2 3 2 4" xfId="58604"/>
    <cellStyle name="Porcentaje 3 5 2 3 3" xfId="58605"/>
    <cellStyle name="Porcentaje 3 5 2 3 4" xfId="58606"/>
    <cellStyle name="Porcentaje 3 5 2 3 5" xfId="58607"/>
    <cellStyle name="Porcentaje 3 5 2 3 6" xfId="58608"/>
    <cellStyle name="Porcentaje 3 5 2 4" xfId="58609"/>
    <cellStyle name="Porcentaje 3 5 2 4 2" xfId="58610"/>
    <cellStyle name="Porcentaje 3 5 2 4 3" xfId="58611"/>
    <cellStyle name="Porcentaje 3 5 2 4 4" xfId="58612"/>
    <cellStyle name="Porcentaje 3 5 2 5" xfId="58613"/>
    <cellStyle name="Porcentaje 3 5 2 6" xfId="58614"/>
    <cellStyle name="Porcentaje 3 5 2 7" xfId="58615"/>
    <cellStyle name="Porcentaje 3 5 2 8" xfId="58616"/>
    <cellStyle name="Porcentaje 3 5 3" xfId="58617"/>
    <cellStyle name="Porcentaje 3 5 3 2" xfId="58618"/>
    <cellStyle name="Porcentaje 3 5 3 2 2" xfId="58619"/>
    <cellStyle name="Porcentaje 3 5 3 2 2 2" xfId="58620"/>
    <cellStyle name="Porcentaje 3 5 3 2 2 3" xfId="58621"/>
    <cellStyle name="Porcentaje 3 5 3 2 2 4" xfId="58622"/>
    <cellStyle name="Porcentaje 3 5 3 2 3" xfId="58623"/>
    <cellStyle name="Porcentaje 3 5 3 2 4" xfId="58624"/>
    <cellStyle name="Porcentaje 3 5 3 2 5" xfId="58625"/>
    <cellStyle name="Porcentaje 3 5 3 3" xfId="58626"/>
    <cellStyle name="Porcentaje 3 5 3 3 2" xfId="58627"/>
    <cellStyle name="Porcentaje 3 5 3 3 3" xfId="58628"/>
    <cellStyle name="Porcentaje 3 5 3 3 4" xfId="58629"/>
    <cellStyle name="Porcentaje 3 5 3 4" xfId="58630"/>
    <cellStyle name="Porcentaje 3 5 3 5" xfId="58631"/>
    <cellStyle name="Porcentaje 3 5 3 6" xfId="58632"/>
    <cellStyle name="Porcentaje 3 5 4" xfId="58633"/>
    <cellStyle name="Porcentaje 3 5 4 2" xfId="58634"/>
    <cellStyle name="Porcentaje 3 5 4 2 2" xfId="58635"/>
    <cellStyle name="Porcentaje 3 5 4 2 3" xfId="58636"/>
    <cellStyle name="Porcentaje 3 5 4 2 4" xfId="58637"/>
    <cellStyle name="Porcentaje 3 5 4 3" xfId="58638"/>
    <cellStyle name="Porcentaje 3 5 4 4" xfId="58639"/>
    <cellStyle name="Porcentaje 3 5 4 5" xfId="58640"/>
    <cellStyle name="Porcentaje 3 5 4 6" xfId="58641"/>
    <cellStyle name="Porcentaje 3 5 5" xfId="58642"/>
    <cellStyle name="Porcentaje 3 5 5 2" xfId="58643"/>
    <cellStyle name="Porcentaje 3 5 5 3" xfId="58644"/>
    <cellStyle name="Porcentaje 3 5 5 4" xfId="58645"/>
    <cellStyle name="Porcentaje 3 5 6" xfId="58646"/>
    <cellStyle name="Porcentaje 3 5 7" xfId="58647"/>
    <cellStyle name="Porcentaje 3 5 8" xfId="58648"/>
    <cellStyle name="Porcentaje 3 5 9" xfId="58649"/>
    <cellStyle name="Porcentaje 3 6" xfId="58650"/>
    <cellStyle name="Porcentaje 3 7" xfId="58651"/>
    <cellStyle name="Porcentaje 3 7 2" xfId="58652"/>
    <cellStyle name="Porcentaje 3 7 2 2" xfId="58653"/>
    <cellStyle name="Porcentaje 3 7 2 2 2" xfId="58654"/>
    <cellStyle name="Porcentaje 3 7 2 2 2 2" xfId="58655"/>
    <cellStyle name="Porcentaje 3 7 2 2 2 3" xfId="58656"/>
    <cellStyle name="Porcentaje 3 7 2 2 2 4" xfId="58657"/>
    <cellStyle name="Porcentaje 3 7 2 2 3" xfId="58658"/>
    <cellStyle name="Porcentaje 3 7 2 2 4" xfId="58659"/>
    <cellStyle name="Porcentaje 3 7 2 2 5" xfId="58660"/>
    <cellStyle name="Porcentaje 3 7 2 3" xfId="58661"/>
    <cellStyle name="Porcentaje 3 7 2 3 2" xfId="58662"/>
    <cellStyle name="Porcentaje 3 7 2 3 3" xfId="58663"/>
    <cellStyle name="Porcentaje 3 7 2 3 4" xfId="58664"/>
    <cellStyle name="Porcentaje 3 7 2 4" xfId="58665"/>
    <cellStyle name="Porcentaje 3 7 2 5" xfId="58666"/>
    <cellStyle name="Porcentaje 3 7 2 6" xfId="58667"/>
    <cellStyle name="Porcentaje 3 7 3" xfId="58668"/>
    <cellStyle name="Porcentaje 3 7 3 2" xfId="58669"/>
    <cellStyle name="Porcentaje 3 7 3 2 2" xfId="58670"/>
    <cellStyle name="Porcentaje 3 7 3 2 3" xfId="58671"/>
    <cellStyle name="Porcentaje 3 7 3 2 4" xfId="58672"/>
    <cellStyle name="Porcentaje 3 7 3 3" xfId="58673"/>
    <cellStyle name="Porcentaje 3 7 3 4" xfId="58674"/>
    <cellStyle name="Porcentaje 3 7 3 5" xfId="58675"/>
    <cellStyle name="Porcentaje 3 7 3 6" xfId="58676"/>
    <cellStyle name="Porcentaje 3 7 4" xfId="58677"/>
    <cellStyle name="Porcentaje 3 7 4 2" xfId="58678"/>
    <cellStyle name="Porcentaje 3 7 4 3" xfId="58679"/>
    <cellStyle name="Porcentaje 3 7 4 4" xfId="58680"/>
    <cellStyle name="Porcentaje 3 7 5" xfId="58681"/>
    <cellStyle name="Porcentaje 3 7 6" xfId="58682"/>
    <cellStyle name="Porcentaje 3 7 7" xfId="58683"/>
    <cellStyle name="Porcentaje 3 7 8" xfId="58684"/>
    <cellStyle name="Porcentaje 3 8" xfId="58685"/>
    <cellStyle name="Porcentaje 3 8 2" xfId="58686"/>
    <cellStyle name="Porcentaje 3 8 2 2" xfId="58687"/>
    <cellStyle name="Porcentaje 3 8 2 2 2" xfId="58688"/>
    <cellStyle name="Porcentaje 3 8 2 2 3" xfId="58689"/>
    <cellStyle name="Porcentaje 3 8 2 2 4" xfId="58690"/>
    <cellStyle name="Porcentaje 3 8 2 3" xfId="58691"/>
    <cellStyle name="Porcentaje 3 8 2 4" xfId="58692"/>
    <cellStyle name="Porcentaje 3 8 2 5" xfId="58693"/>
    <cellStyle name="Porcentaje 3 8 3" xfId="58694"/>
    <cellStyle name="Porcentaje 3 8 3 2" xfId="58695"/>
    <cellStyle name="Porcentaje 3 8 3 3" xfId="58696"/>
    <cellStyle name="Porcentaje 3 8 3 4" xfId="58697"/>
    <cellStyle name="Porcentaje 3 8 4" xfId="58698"/>
    <cellStyle name="Porcentaje 3 8 5" xfId="58699"/>
    <cellStyle name="Porcentaje 3 8 6" xfId="58700"/>
    <cellStyle name="Porcentaje 3 9" xfId="58701"/>
    <cellStyle name="Porcentaje 3 9 2" xfId="58702"/>
    <cellStyle name="Porcentaje 3 9 2 2" xfId="58703"/>
    <cellStyle name="Porcentaje 3 9 2 3" xfId="58704"/>
    <cellStyle name="Porcentaje 3 9 2 4" xfId="58705"/>
    <cellStyle name="Porcentaje 3 9 3" xfId="58706"/>
    <cellStyle name="Porcentaje 3 9 4" xfId="58707"/>
    <cellStyle name="Porcentaje 3 9 5" xfId="58708"/>
    <cellStyle name="Porcentaje 3 9 6" xfId="58709"/>
    <cellStyle name="Porcentaje 4" xfId="58710"/>
    <cellStyle name="Porcentaje 4 2" xfId="58711"/>
    <cellStyle name="Porcentaje 5" xfId="58712"/>
    <cellStyle name="Porcentaje 5 10" xfId="58713"/>
    <cellStyle name="Porcentaje 5 11" xfId="58714"/>
    <cellStyle name="Porcentaje 5 12" xfId="58715"/>
    <cellStyle name="Porcentaje 5 13" xfId="58716"/>
    <cellStyle name="Porcentaje 5 2" xfId="58717"/>
    <cellStyle name="Porcentaje 5 2 10" xfId="58718"/>
    <cellStyle name="Porcentaje 5 2 2" xfId="58719"/>
    <cellStyle name="Porcentaje 5 2 2 2" xfId="58720"/>
    <cellStyle name="Porcentaje 5 2 2 2 2" xfId="58721"/>
    <cellStyle name="Porcentaje 5 2 2 2 2 2" xfId="58722"/>
    <cellStyle name="Porcentaje 5 2 2 2 2 2 2" xfId="58723"/>
    <cellStyle name="Porcentaje 5 2 2 2 2 2 2 2" xfId="58724"/>
    <cellStyle name="Porcentaje 5 2 2 2 2 2 2 3" xfId="58725"/>
    <cellStyle name="Porcentaje 5 2 2 2 2 2 2 4" xfId="58726"/>
    <cellStyle name="Porcentaje 5 2 2 2 2 2 3" xfId="58727"/>
    <cellStyle name="Porcentaje 5 2 2 2 2 2 4" xfId="58728"/>
    <cellStyle name="Porcentaje 5 2 2 2 2 2 5" xfId="58729"/>
    <cellStyle name="Porcentaje 5 2 2 2 2 3" xfId="58730"/>
    <cellStyle name="Porcentaje 5 2 2 2 2 3 2" xfId="58731"/>
    <cellStyle name="Porcentaje 5 2 2 2 2 3 3" xfId="58732"/>
    <cellStyle name="Porcentaje 5 2 2 2 2 3 4" xfId="58733"/>
    <cellStyle name="Porcentaje 5 2 2 2 2 4" xfId="58734"/>
    <cellStyle name="Porcentaje 5 2 2 2 2 5" xfId="58735"/>
    <cellStyle name="Porcentaje 5 2 2 2 2 6" xfId="58736"/>
    <cellStyle name="Porcentaje 5 2 2 2 3" xfId="58737"/>
    <cellStyle name="Porcentaje 5 2 2 2 3 2" xfId="58738"/>
    <cellStyle name="Porcentaje 5 2 2 2 3 2 2" xfId="58739"/>
    <cellStyle name="Porcentaje 5 2 2 2 3 2 3" xfId="58740"/>
    <cellStyle name="Porcentaje 5 2 2 2 3 2 4" xfId="58741"/>
    <cellStyle name="Porcentaje 5 2 2 2 3 3" xfId="58742"/>
    <cellStyle name="Porcentaje 5 2 2 2 3 4" xfId="58743"/>
    <cellStyle name="Porcentaje 5 2 2 2 3 5" xfId="58744"/>
    <cellStyle name="Porcentaje 5 2 2 2 3 6" xfId="58745"/>
    <cellStyle name="Porcentaje 5 2 2 2 4" xfId="58746"/>
    <cellStyle name="Porcentaje 5 2 2 2 4 2" xfId="58747"/>
    <cellStyle name="Porcentaje 5 2 2 2 4 3" xfId="58748"/>
    <cellStyle name="Porcentaje 5 2 2 2 4 4" xfId="58749"/>
    <cellStyle name="Porcentaje 5 2 2 2 5" xfId="58750"/>
    <cellStyle name="Porcentaje 5 2 2 2 6" xfId="58751"/>
    <cellStyle name="Porcentaje 5 2 2 2 7" xfId="58752"/>
    <cellStyle name="Porcentaje 5 2 2 2 8" xfId="58753"/>
    <cellStyle name="Porcentaje 5 2 2 3" xfId="58754"/>
    <cellStyle name="Porcentaje 5 2 2 3 2" xfId="58755"/>
    <cellStyle name="Porcentaje 5 2 2 3 2 2" xfId="58756"/>
    <cellStyle name="Porcentaje 5 2 2 3 2 2 2" xfId="58757"/>
    <cellStyle name="Porcentaje 5 2 2 3 2 2 3" xfId="58758"/>
    <cellStyle name="Porcentaje 5 2 2 3 2 2 4" xfId="58759"/>
    <cellStyle name="Porcentaje 5 2 2 3 2 3" xfId="58760"/>
    <cellStyle name="Porcentaje 5 2 2 3 2 4" xfId="58761"/>
    <cellStyle name="Porcentaje 5 2 2 3 2 5" xfId="58762"/>
    <cellStyle name="Porcentaje 5 2 2 3 3" xfId="58763"/>
    <cellStyle name="Porcentaje 5 2 2 3 3 2" xfId="58764"/>
    <cellStyle name="Porcentaje 5 2 2 3 3 3" xfId="58765"/>
    <cellStyle name="Porcentaje 5 2 2 3 3 4" xfId="58766"/>
    <cellStyle name="Porcentaje 5 2 2 3 4" xfId="58767"/>
    <cellStyle name="Porcentaje 5 2 2 3 5" xfId="58768"/>
    <cellStyle name="Porcentaje 5 2 2 3 6" xfId="58769"/>
    <cellStyle name="Porcentaje 5 2 2 4" xfId="58770"/>
    <cellStyle name="Porcentaje 5 2 2 4 2" xfId="58771"/>
    <cellStyle name="Porcentaje 5 2 2 4 2 2" xfId="58772"/>
    <cellStyle name="Porcentaje 5 2 2 4 2 3" xfId="58773"/>
    <cellStyle name="Porcentaje 5 2 2 4 2 4" xfId="58774"/>
    <cellStyle name="Porcentaje 5 2 2 4 3" xfId="58775"/>
    <cellStyle name="Porcentaje 5 2 2 4 4" xfId="58776"/>
    <cellStyle name="Porcentaje 5 2 2 4 5" xfId="58777"/>
    <cellStyle name="Porcentaje 5 2 2 4 6" xfId="58778"/>
    <cellStyle name="Porcentaje 5 2 2 5" xfId="58779"/>
    <cellStyle name="Porcentaje 5 2 2 5 2" xfId="58780"/>
    <cellStyle name="Porcentaje 5 2 2 5 3" xfId="58781"/>
    <cellStyle name="Porcentaje 5 2 2 5 4" xfId="58782"/>
    <cellStyle name="Porcentaje 5 2 2 6" xfId="58783"/>
    <cellStyle name="Porcentaje 5 2 2 7" xfId="58784"/>
    <cellStyle name="Porcentaje 5 2 2 8" xfId="58785"/>
    <cellStyle name="Porcentaje 5 2 2 9" xfId="58786"/>
    <cellStyle name="Porcentaje 5 2 3" xfId="58787"/>
    <cellStyle name="Porcentaje 5 2 3 2" xfId="58788"/>
    <cellStyle name="Porcentaje 5 2 3 2 2" xfId="58789"/>
    <cellStyle name="Porcentaje 5 2 3 2 2 2" xfId="58790"/>
    <cellStyle name="Porcentaje 5 2 3 2 2 2 2" xfId="58791"/>
    <cellStyle name="Porcentaje 5 2 3 2 2 2 3" xfId="58792"/>
    <cellStyle name="Porcentaje 5 2 3 2 2 2 4" xfId="58793"/>
    <cellStyle name="Porcentaje 5 2 3 2 2 3" xfId="58794"/>
    <cellStyle name="Porcentaje 5 2 3 2 2 4" xfId="58795"/>
    <cellStyle name="Porcentaje 5 2 3 2 2 5" xfId="58796"/>
    <cellStyle name="Porcentaje 5 2 3 2 3" xfId="58797"/>
    <cellStyle name="Porcentaje 5 2 3 2 3 2" xfId="58798"/>
    <cellStyle name="Porcentaje 5 2 3 2 3 3" xfId="58799"/>
    <cellStyle name="Porcentaje 5 2 3 2 3 4" xfId="58800"/>
    <cellStyle name="Porcentaje 5 2 3 2 4" xfId="58801"/>
    <cellStyle name="Porcentaje 5 2 3 2 5" xfId="58802"/>
    <cellStyle name="Porcentaje 5 2 3 2 6" xfId="58803"/>
    <cellStyle name="Porcentaje 5 2 3 3" xfId="58804"/>
    <cellStyle name="Porcentaje 5 2 3 3 2" xfId="58805"/>
    <cellStyle name="Porcentaje 5 2 3 3 2 2" xfId="58806"/>
    <cellStyle name="Porcentaje 5 2 3 3 2 3" xfId="58807"/>
    <cellStyle name="Porcentaje 5 2 3 3 2 4" xfId="58808"/>
    <cellStyle name="Porcentaje 5 2 3 3 3" xfId="58809"/>
    <cellStyle name="Porcentaje 5 2 3 3 4" xfId="58810"/>
    <cellStyle name="Porcentaje 5 2 3 3 5" xfId="58811"/>
    <cellStyle name="Porcentaje 5 2 3 3 6" xfId="58812"/>
    <cellStyle name="Porcentaje 5 2 3 4" xfId="58813"/>
    <cellStyle name="Porcentaje 5 2 3 4 2" xfId="58814"/>
    <cellStyle name="Porcentaje 5 2 3 4 3" xfId="58815"/>
    <cellStyle name="Porcentaje 5 2 3 4 4" xfId="58816"/>
    <cellStyle name="Porcentaje 5 2 3 5" xfId="58817"/>
    <cellStyle name="Porcentaje 5 2 3 6" xfId="58818"/>
    <cellStyle name="Porcentaje 5 2 3 7" xfId="58819"/>
    <cellStyle name="Porcentaje 5 2 3 8" xfId="58820"/>
    <cellStyle name="Porcentaje 5 2 4" xfId="58821"/>
    <cellStyle name="Porcentaje 5 2 4 2" xfId="58822"/>
    <cellStyle name="Porcentaje 5 2 4 2 2" xfId="58823"/>
    <cellStyle name="Porcentaje 5 2 4 2 2 2" xfId="58824"/>
    <cellStyle name="Porcentaje 5 2 4 2 2 3" xfId="58825"/>
    <cellStyle name="Porcentaje 5 2 4 2 2 4" xfId="58826"/>
    <cellStyle name="Porcentaje 5 2 4 2 3" xfId="58827"/>
    <cellStyle name="Porcentaje 5 2 4 2 4" xfId="58828"/>
    <cellStyle name="Porcentaje 5 2 4 2 5" xfId="58829"/>
    <cellStyle name="Porcentaje 5 2 4 3" xfId="58830"/>
    <cellStyle name="Porcentaje 5 2 4 3 2" xfId="58831"/>
    <cellStyle name="Porcentaje 5 2 4 3 3" xfId="58832"/>
    <cellStyle name="Porcentaje 5 2 4 3 4" xfId="58833"/>
    <cellStyle name="Porcentaje 5 2 4 4" xfId="58834"/>
    <cellStyle name="Porcentaje 5 2 4 5" xfId="58835"/>
    <cellStyle name="Porcentaje 5 2 4 6" xfId="58836"/>
    <cellStyle name="Porcentaje 5 2 5" xfId="58837"/>
    <cellStyle name="Porcentaje 5 2 5 2" xfId="58838"/>
    <cellStyle name="Porcentaje 5 2 5 2 2" xfId="58839"/>
    <cellStyle name="Porcentaje 5 2 5 2 3" xfId="58840"/>
    <cellStyle name="Porcentaje 5 2 5 2 4" xfId="58841"/>
    <cellStyle name="Porcentaje 5 2 5 3" xfId="58842"/>
    <cellStyle name="Porcentaje 5 2 5 4" xfId="58843"/>
    <cellStyle name="Porcentaje 5 2 5 5" xfId="58844"/>
    <cellStyle name="Porcentaje 5 2 5 6" xfId="58845"/>
    <cellStyle name="Porcentaje 5 2 6" xfId="58846"/>
    <cellStyle name="Porcentaje 5 2 6 2" xfId="58847"/>
    <cellStyle name="Porcentaje 5 2 6 3" xfId="58848"/>
    <cellStyle name="Porcentaje 5 2 6 4" xfId="58849"/>
    <cellStyle name="Porcentaje 5 2 7" xfId="58850"/>
    <cellStyle name="Porcentaje 5 2 8" xfId="58851"/>
    <cellStyle name="Porcentaje 5 2 9" xfId="58852"/>
    <cellStyle name="Porcentaje 5 3" xfId="58853"/>
    <cellStyle name="Porcentaje 5 3 2" xfId="58854"/>
    <cellStyle name="Porcentaje 5 3 2 2" xfId="58855"/>
    <cellStyle name="Porcentaje 5 3 2 2 2" xfId="58856"/>
    <cellStyle name="Porcentaje 5 3 2 2 2 2" xfId="58857"/>
    <cellStyle name="Porcentaje 5 3 2 2 2 2 2" xfId="58858"/>
    <cellStyle name="Porcentaje 5 3 2 2 2 2 3" xfId="58859"/>
    <cellStyle name="Porcentaje 5 3 2 2 2 2 4" xfId="58860"/>
    <cellStyle name="Porcentaje 5 3 2 2 2 3" xfId="58861"/>
    <cellStyle name="Porcentaje 5 3 2 2 2 4" xfId="58862"/>
    <cellStyle name="Porcentaje 5 3 2 2 2 5" xfId="58863"/>
    <cellStyle name="Porcentaje 5 3 2 2 3" xfId="58864"/>
    <cellStyle name="Porcentaje 5 3 2 2 3 2" xfId="58865"/>
    <cellStyle name="Porcentaje 5 3 2 2 3 3" xfId="58866"/>
    <cellStyle name="Porcentaje 5 3 2 2 3 4" xfId="58867"/>
    <cellStyle name="Porcentaje 5 3 2 2 4" xfId="58868"/>
    <cellStyle name="Porcentaje 5 3 2 2 5" xfId="58869"/>
    <cellStyle name="Porcentaje 5 3 2 2 6" xfId="58870"/>
    <cellStyle name="Porcentaje 5 3 2 3" xfId="58871"/>
    <cellStyle name="Porcentaje 5 3 2 3 2" xfId="58872"/>
    <cellStyle name="Porcentaje 5 3 2 3 2 2" xfId="58873"/>
    <cellStyle name="Porcentaje 5 3 2 3 2 3" xfId="58874"/>
    <cellStyle name="Porcentaje 5 3 2 3 2 4" xfId="58875"/>
    <cellStyle name="Porcentaje 5 3 2 3 3" xfId="58876"/>
    <cellStyle name="Porcentaje 5 3 2 3 4" xfId="58877"/>
    <cellStyle name="Porcentaje 5 3 2 3 5" xfId="58878"/>
    <cellStyle name="Porcentaje 5 3 2 3 6" xfId="58879"/>
    <cellStyle name="Porcentaje 5 3 2 4" xfId="58880"/>
    <cellStyle name="Porcentaje 5 3 2 4 2" xfId="58881"/>
    <cellStyle name="Porcentaje 5 3 2 4 3" xfId="58882"/>
    <cellStyle name="Porcentaje 5 3 2 4 4" xfId="58883"/>
    <cellStyle name="Porcentaje 5 3 2 5" xfId="58884"/>
    <cellStyle name="Porcentaje 5 3 2 6" xfId="58885"/>
    <cellStyle name="Porcentaje 5 3 2 7" xfId="58886"/>
    <cellStyle name="Porcentaje 5 3 2 8" xfId="58887"/>
    <cellStyle name="Porcentaje 5 3 3" xfId="58888"/>
    <cellStyle name="Porcentaje 5 3 3 2" xfId="58889"/>
    <cellStyle name="Porcentaje 5 3 3 2 2" xfId="58890"/>
    <cellStyle name="Porcentaje 5 3 3 2 2 2" xfId="58891"/>
    <cellStyle name="Porcentaje 5 3 3 2 2 3" xfId="58892"/>
    <cellStyle name="Porcentaje 5 3 3 2 2 4" xfId="58893"/>
    <cellStyle name="Porcentaje 5 3 3 2 3" xfId="58894"/>
    <cellStyle name="Porcentaje 5 3 3 2 4" xfId="58895"/>
    <cellStyle name="Porcentaje 5 3 3 2 5" xfId="58896"/>
    <cellStyle name="Porcentaje 5 3 3 3" xfId="58897"/>
    <cellStyle name="Porcentaje 5 3 3 3 2" xfId="58898"/>
    <cellStyle name="Porcentaje 5 3 3 3 3" xfId="58899"/>
    <cellStyle name="Porcentaje 5 3 3 3 4" xfId="58900"/>
    <cellStyle name="Porcentaje 5 3 3 4" xfId="58901"/>
    <cellStyle name="Porcentaje 5 3 3 5" xfId="58902"/>
    <cellStyle name="Porcentaje 5 3 3 6" xfId="58903"/>
    <cellStyle name="Porcentaje 5 3 4" xfId="58904"/>
    <cellStyle name="Porcentaje 5 3 4 2" xfId="58905"/>
    <cellStyle name="Porcentaje 5 3 4 2 2" xfId="58906"/>
    <cellStyle name="Porcentaje 5 3 4 2 3" xfId="58907"/>
    <cellStyle name="Porcentaje 5 3 4 2 4" xfId="58908"/>
    <cellStyle name="Porcentaje 5 3 4 3" xfId="58909"/>
    <cellStyle name="Porcentaje 5 3 4 4" xfId="58910"/>
    <cellStyle name="Porcentaje 5 3 4 5" xfId="58911"/>
    <cellStyle name="Porcentaje 5 3 4 6" xfId="58912"/>
    <cellStyle name="Porcentaje 5 3 5" xfId="58913"/>
    <cellStyle name="Porcentaje 5 3 5 2" xfId="58914"/>
    <cellStyle name="Porcentaje 5 3 5 3" xfId="58915"/>
    <cellStyle name="Porcentaje 5 3 5 4" xfId="58916"/>
    <cellStyle name="Porcentaje 5 3 6" xfId="58917"/>
    <cellStyle name="Porcentaje 5 3 7" xfId="58918"/>
    <cellStyle name="Porcentaje 5 3 8" xfId="58919"/>
    <cellStyle name="Porcentaje 5 3 9" xfId="58920"/>
    <cellStyle name="Porcentaje 5 4" xfId="58921"/>
    <cellStyle name="Porcentaje 5 4 2" xfId="58922"/>
    <cellStyle name="Porcentaje 5 4 2 2" xfId="58923"/>
    <cellStyle name="Porcentaje 5 4 2 2 2" xfId="58924"/>
    <cellStyle name="Porcentaje 5 4 2 2 2 2" xfId="58925"/>
    <cellStyle name="Porcentaje 5 4 2 2 2 2 2" xfId="58926"/>
    <cellStyle name="Porcentaje 5 4 2 2 2 2 3" xfId="58927"/>
    <cellStyle name="Porcentaje 5 4 2 2 2 2 4" xfId="58928"/>
    <cellStyle name="Porcentaje 5 4 2 2 2 3" xfId="58929"/>
    <cellStyle name="Porcentaje 5 4 2 2 2 4" xfId="58930"/>
    <cellStyle name="Porcentaje 5 4 2 2 2 5" xfId="58931"/>
    <cellStyle name="Porcentaje 5 4 2 2 3" xfId="58932"/>
    <cellStyle name="Porcentaje 5 4 2 2 3 2" xfId="58933"/>
    <cellStyle name="Porcentaje 5 4 2 2 3 3" xfId="58934"/>
    <cellStyle name="Porcentaje 5 4 2 2 3 4" xfId="58935"/>
    <cellStyle name="Porcentaje 5 4 2 2 4" xfId="58936"/>
    <cellStyle name="Porcentaje 5 4 2 2 5" xfId="58937"/>
    <cellStyle name="Porcentaje 5 4 2 2 6" xfId="58938"/>
    <cellStyle name="Porcentaje 5 4 2 3" xfId="58939"/>
    <cellStyle name="Porcentaje 5 4 2 3 2" xfId="58940"/>
    <cellStyle name="Porcentaje 5 4 2 3 2 2" xfId="58941"/>
    <cellStyle name="Porcentaje 5 4 2 3 2 3" xfId="58942"/>
    <cellStyle name="Porcentaje 5 4 2 3 2 4" xfId="58943"/>
    <cellStyle name="Porcentaje 5 4 2 3 3" xfId="58944"/>
    <cellStyle name="Porcentaje 5 4 2 3 4" xfId="58945"/>
    <cellStyle name="Porcentaje 5 4 2 3 5" xfId="58946"/>
    <cellStyle name="Porcentaje 5 4 2 3 6" xfId="58947"/>
    <cellStyle name="Porcentaje 5 4 2 4" xfId="58948"/>
    <cellStyle name="Porcentaje 5 4 2 4 2" xfId="58949"/>
    <cellStyle name="Porcentaje 5 4 2 4 3" xfId="58950"/>
    <cellStyle name="Porcentaje 5 4 2 4 4" xfId="58951"/>
    <cellStyle name="Porcentaje 5 4 2 5" xfId="58952"/>
    <cellStyle name="Porcentaje 5 4 2 6" xfId="58953"/>
    <cellStyle name="Porcentaje 5 4 2 7" xfId="58954"/>
    <cellStyle name="Porcentaje 5 4 2 8" xfId="58955"/>
    <cellStyle name="Porcentaje 5 4 3" xfId="58956"/>
    <cellStyle name="Porcentaje 5 4 3 2" xfId="58957"/>
    <cellStyle name="Porcentaje 5 4 3 2 2" xfId="58958"/>
    <cellStyle name="Porcentaje 5 4 3 2 2 2" xfId="58959"/>
    <cellStyle name="Porcentaje 5 4 3 2 2 3" xfId="58960"/>
    <cellStyle name="Porcentaje 5 4 3 2 2 4" xfId="58961"/>
    <cellStyle name="Porcentaje 5 4 3 2 3" xfId="58962"/>
    <cellStyle name="Porcentaje 5 4 3 2 4" xfId="58963"/>
    <cellStyle name="Porcentaje 5 4 3 2 5" xfId="58964"/>
    <cellStyle name="Porcentaje 5 4 3 3" xfId="58965"/>
    <cellStyle name="Porcentaje 5 4 3 3 2" xfId="58966"/>
    <cellStyle name="Porcentaje 5 4 3 3 3" xfId="58967"/>
    <cellStyle name="Porcentaje 5 4 3 3 4" xfId="58968"/>
    <cellStyle name="Porcentaje 5 4 3 4" xfId="58969"/>
    <cellStyle name="Porcentaje 5 4 3 5" xfId="58970"/>
    <cellStyle name="Porcentaje 5 4 3 6" xfId="58971"/>
    <cellStyle name="Porcentaje 5 4 4" xfId="58972"/>
    <cellStyle name="Porcentaje 5 4 4 2" xfId="58973"/>
    <cellStyle name="Porcentaje 5 4 4 2 2" xfId="58974"/>
    <cellStyle name="Porcentaje 5 4 4 2 3" xfId="58975"/>
    <cellStyle name="Porcentaje 5 4 4 2 4" xfId="58976"/>
    <cellStyle name="Porcentaje 5 4 4 3" xfId="58977"/>
    <cellStyle name="Porcentaje 5 4 4 4" xfId="58978"/>
    <cellStyle name="Porcentaje 5 4 4 5" xfId="58979"/>
    <cellStyle name="Porcentaje 5 4 4 6" xfId="58980"/>
    <cellStyle name="Porcentaje 5 4 5" xfId="58981"/>
    <cellStyle name="Porcentaje 5 4 5 2" xfId="58982"/>
    <cellStyle name="Porcentaje 5 4 5 3" xfId="58983"/>
    <cellStyle name="Porcentaje 5 4 5 4" xfId="58984"/>
    <cellStyle name="Porcentaje 5 4 6" xfId="58985"/>
    <cellStyle name="Porcentaje 5 4 7" xfId="58986"/>
    <cellStyle name="Porcentaje 5 4 8" xfId="58987"/>
    <cellStyle name="Porcentaje 5 4 9" xfId="58988"/>
    <cellStyle name="Porcentaje 5 5" xfId="58989"/>
    <cellStyle name="Porcentaje 5 5 2" xfId="58990"/>
    <cellStyle name="Porcentaje 5 5 2 2" xfId="58991"/>
    <cellStyle name="Porcentaje 5 5 2 2 2" xfId="58992"/>
    <cellStyle name="Porcentaje 5 5 2 2 2 2" xfId="58993"/>
    <cellStyle name="Porcentaje 5 5 2 2 2 2 2" xfId="58994"/>
    <cellStyle name="Porcentaje 5 5 2 2 2 2 3" xfId="58995"/>
    <cellStyle name="Porcentaje 5 5 2 2 2 2 4" xfId="58996"/>
    <cellStyle name="Porcentaje 5 5 2 2 2 3" xfId="58997"/>
    <cellStyle name="Porcentaje 5 5 2 2 2 4" xfId="58998"/>
    <cellStyle name="Porcentaje 5 5 2 2 2 5" xfId="58999"/>
    <cellStyle name="Porcentaje 5 5 2 2 3" xfId="59000"/>
    <cellStyle name="Porcentaje 5 5 2 2 3 2" xfId="59001"/>
    <cellStyle name="Porcentaje 5 5 2 2 3 3" xfId="59002"/>
    <cellStyle name="Porcentaje 5 5 2 2 3 4" xfId="59003"/>
    <cellStyle name="Porcentaje 5 5 2 2 4" xfId="59004"/>
    <cellStyle name="Porcentaje 5 5 2 2 5" xfId="59005"/>
    <cellStyle name="Porcentaje 5 5 2 2 6" xfId="59006"/>
    <cellStyle name="Porcentaje 5 5 2 3" xfId="59007"/>
    <cellStyle name="Porcentaje 5 5 2 3 2" xfId="59008"/>
    <cellStyle name="Porcentaje 5 5 2 3 2 2" xfId="59009"/>
    <cellStyle name="Porcentaje 5 5 2 3 2 3" xfId="59010"/>
    <cellStyle name="Porcentaje 5 5 2 3 2 4" xfId="59011"/>
    <cellStyle name="Porcentaje 5 5 2 3 3" xfId="59012"/>
    <cellStyle name="Porcentaje 5 5 2 3 4" xfId="59013"/>
    <cellStyle name="Porcentaje 5 5 2 3 5" xfId="59014"/>
    <cellStyle name="Porcentaje 5 5 2 3 6" xfId="59015"/>
    <cellStyle name="Porcentaje 5 5 2 4" xfId="59016"/>
    <cellStyle name="Porcentaje 5 5 2 4 2" xfId="59017"/>
    <cellStyle name="Porcentaje 5 5 2 4 3" xfId="59018"/>
    <cellStyle name="Porcentaje 5 5 2 4 4" xfId="59019"/>
    <cellStyle name="Porcentaje 5 5 2 5" xfId="59020"/>
    <cellStyle name="Porcentaje 5 5 2 6" xfId="59021"/>
    <cellStyle name="Porcentaje 5 5 2 7" xfId="59022"/>
    <cellStyle name="Porcentaje 5 5 2 8" xfId="59023"/>
    <cellStyle name="Porcentaje 5 5 3" xfId="59024"/>
    <cellStyle name="Porcentaje 5 5 3 2" xfId="59025"/>
    <cellStyle name="Porcentaje 5 5 3 2 2" xfId="59026"/>
    <cellStyle name="Porcentaje 5 5 3 2 2 2" xfId="59027"/>
    <cellStyle name="Porcentaje 5 5 3 2 2 3" xfId="59028"/>
    <cellStyle name="Porcentaje 5 5 3 2 2 4" xfId="59029"/>
    <cellStyle name="Porcentaje 5 5 3 2 3" xfId="59030"/>
    <cellStyle name="Porcentaje 5 5 3 2 4" xfId="59031"/>
    <cellStyle name="Porcentaje 5 5 3 2 5" xfId="59032"/>
    <cellStyle name="Porcentaje 5 5 3 3" xfId="59033"/>
    <cellStyle name="Porcentaje 5 5 3 3 2" xfId="59034"/>
    <cellStyle name="Porcentaje 5 5 3 3 3" xfId="59035"/>
    <cellStyle name="Porcentaje 5 5 3 3 4" xfId="59036"/>
    <cellStyle name="Porcentaje 5 5 3 4" xfId="59037"/>
    <cellStyle name="Porcentaje 5 5 3 5" xfId="59038"/>
    <cellStyle name="Porcentaje 5 5 3 6" xfId="59039"/>
    <cellStyle name="Porcentaje 5 5 4" xfId="59040"/>
    <cellStyle name="Porcentaje 5 5 4 2" xfId="59041"/>
    <cellStyle name="Porcentaje 5 5 4 2 2" xfId="59042"/>
    <cellStyle name="Porcentaje 5 5 4 2 3" xfId="59043"/>
    <cellStyle name="Porcentaje 5 5 4 2 4" xfId="59044"/>
    <cellStyle name="Porcentaje 5 5 4 3" xfId="59045"/>
    <cellStyle name="Porcentaje 5 5 4 4" xfId="59046"/>
    <cellStyle name="Porcentaje 5 5 4 5" xfId="59047"/>
    <cellStyle name="Porcentaje 5 5 4 6" xfId="59048"/>
    <cellStyle name="Porcentaje 5 5 5" xfId="59049"/>
    <cellStyle name="Porcentaje 5 5 5 2" xfId="59050"/>
    <cellStyle name="Porcentaje 5 5 5 3" xfId="59051"/>
    <cellStyle name="Porcentaje 5 5 5 4" xfId="59052"/>
    <cellStyle name="Porcentaje 5 5 6" xfId="59053"/>
    <cellStyle name="Porcentaje 5 5 7" xfId="59054"/>
    <cellStyle name="Porcentaje 5 5 8" xfId="59055"/>
    <cellStyle name="Porcentaje 5 5 9" xfId="59056"/>
    <cellStyle name="Porcentaje 5 6" xfId="59057"/>
    <cellStyle name="Porcentaje 5 6 2" xfId="59058"/>
    <cellStyle name="Porcentaje 5 6 2 2" xfId="59059"/>
    <cellStyle name="Porcentaje 5 6 2 2 2" xfId="59060"/>
    <cellStyle name="Porcentaje 5 6 2 2 2 2" xfId="59061"/>
    <cellStyle name="Porcentaje 5 6 2 2 2 3" xfId="59062"/>
    <cellStyle name="Porcentaje 5 6 2 2 2 4" xfId="59063"/>
    <cellStyle name="Porcentaje 5 6 2 2 3" xfId="59064"/>
    <cellStyle name="Porcentaje 5 6 2 2 4" xfId="59065"/>
    <cellStyle name="Porcentaje 5 6 2 2 5" xfId="59066"/>
    <cellStyle name="Porcentaje 5 6 2 3" xfId="59067"/>
    <cellStyle name="Porcentaje 5 6 2 3 2" xfId="59068"/>
    <cellStyle name="Porcentaje 5 6 2 3 3" xfId="59069"/>
    <cellStyle name="Porcentaje 5 6 2 3 4" xfId="59070"/>
    <cellStyle name="Porcentaje 5 6 2 4" xfId="59071"/>
    <cellStyle name="Porcentaje 5 6 2 5" xfId="59072"/>
    <cellStyle name="Porcentaje 5 6 2 6" xfId="59073"/>
    <cellStyle name="Porcentaje 5 6 3" xfId="59074"/>
    <cellStyle name="Porcentaje 5 6 3 2" xfId="59075"/>
    <cellStyle name="Porcentaje 5 6 3 2 2" xfId="59076"/>
    <cellStyle name="Porcentaje 5 6 3 2 3" xfId="59077"/>
    <cellStyle name="Porcentaje 5 6 3 2 4" xfId="59078"/>
    <cellStyle name="Porcentaje 5 6 3 3" xfId="59079"/>
    <cellStyle name="Porcentaje 5 6 3 4" xfId="59080"/>
    <cellStyle name="Porcentaje 5 6 3 5" xfId="59081"/>
    <cellStyle name="Porcentaje 5 6 3 6" xfId="59082"/>
    <cellStyle name="Porcentaje 5 6 4" xfId="59083"/>
    <cellStyle name="Porcentaje 5 6 4 2" xfId="59084"/>
    <cellStyle name="Porcentaje 5 6 4 3" xfId="59085"/>
    <cellStyle name="Porcentaje 5 6 4 4" xfId="59086"/>
    <cellStyle name="Porcentaje 5 6 5" xfId="59087"/>
    <cellStyle name="Porcentaje 5 6 6" xfId="59088"/>
    <cellStyle name="Porcentaje 5 6 7" xfId="59089"/>
    <cellStyle name="Porcentaje 5 6 8" xfId="59090"/>
    <cellStyle name="Porcentaje 5 7" xfId="59091"/>
    <cellStyle name="Porcentaje 5 7 2" xfId="59092"/>
    <cellStyle name="Porcentaje 5 7 2 2" xfId="59093"/>
    <cellStyle name="Porcentaje 5 7 2 2 2" xfId="59094"/>
    <cellStyle name="Porcentaje 5 7 2 2 3" xfId="59095"/>
    <cellStyle name="Porcentaje 5 7 2 2 4" xfId="59096"/>
    <cellStyle name="Porcentaje 5 7 2 3" xfId="59097"/>
    <cellStyle name="Porcentaje 5 7 2 4" xfId="59098"/>
    <cellStyle name="Porcentaje 5 7 2 5" xfId="59099"/>
    <cellStyle name="Porcentaje 5 7 3" xfId="59100"/>
    <cellStyle name="Porcentaje 5 7 3 2" xfId="59101"/>
    <cellStyle name="Porcentaje 5 7 3 3" xfId="59102"/>
    <cellStyle name="Porcentaje 5 7 3 4" xfId="59103"/>
    <cellStyle name="Porcentaje 5 7 4" xfId="59104"/>
    <cellStyle name="Porcentaje 5 7 5" xfId="59105"/>
    <cellStyle name="Porcentaje 5 7 6" xfId="59106"/>
    <cellStyle name="Porcentaje 5 8" xfId="59107"/>
    <cellStyle name="Porcentaje 5 8 2" xfId="59108"/>
    <cellStyle name="Porcentaje 5 8 2 2" xfId="59109"/>
    <cellStyle name="Porcentaje 5 8 2 3" xfId="59110"/>
    <cellStyle name="Porcentaje 5 8 2 4" xfId="59111"/>
    <cellStyle name="Porcentaje 5 8 3" xfId="59112"/>
    <cellStyle name="Porcentaje 5 8 4" xfId="59113"/>
    <cellStyle name="Porcentaje 5 8 5" xfId="59114"/>
    <cellStyle name="Porcentaje 5 8 6" xfId="59115"/>
    <cellStyle name="Porcentaje 5 9" xfId="59116"/>
    <cellStyle name="Porcentaje 5 9 2" xfId="59117"/>
    <cellStyle name="Porcentaje 5 9 3" xfId="59118"/>
    <cellStyle name="Porcentaje 5 9 4" xfId="59119"/>
    <cellStyle name="Porcentaje 6" xfId="59120"/>
    <cellStyle name="Porcentaje 6 10" xfId="59121"/>
    <cellStyle name="Porcentaje 6 11" xfId="59122"/>
    <cellStyle name="Porcentaje 6 12" xfId="59123"/>
    <cellStyle name="Porcentaje 6 13" xfId="59124"/>
    <cellStyle name="Porcentaje 6 2" xfId="59125"/>
    <cellStyle name="Porcentaje 6 2 10" xfId="59126"/>
    <cellStyle name="Porcentaje 6 2 2" xfId="59127"/>
    <cellStyle name="Porcentaje 6 2 2 2" xfId="59128"/>
    <cellStyle name="Porcentaje 6 2 2 2 2" xfId="59129"/>
    <cellStyle name="Porcentaje 6 2 2 2 2 2" xfId="59130"/>
    <cellStyle name="Porcentaje 6 2 2 2 2 2 2" xfId="59131"/>
    <cellStyle name="Porcentaje 6 2 2 2 2 2 2 2" xfId="59132"/>
    <cellStyle name="Porcentaje 6 2 2 2 2 2 2 3" xfId="59133"/>
    <cellStyle name="Porcentaje 6 2 2 2 2 2 2 4" xfId="59134"/>
    <cellStyle name="Porcentaje 6 2 2 2 2 2 3" xfId="59135"/>
    <cellStyle name="Porcentaje 6 2 2 2 2 2 4" xfId="59136"/>
    <cellStyle name="Porcentaje 6 2 2 2 2 2 5" xfId="59137"/>
    <cellStyle name="Porcentaje 6 2 2 2 2 3" xfId="59138"/>
    <cellStyle name="Porcentaje 6 2 2 2 2 3 2" xfId="59139"/>
    <cellStyle name="Porcentaje 6 2 2 2 2 3 3" xfId="59140"/>
    <cellStyle name="Porcentaje 6 2 2 2 2 3 4" xfId="59141"/>
    <cellStyle name="Porcentaje 6 2 2 2 2 4" xfId="59142"/>
    <cellStyle name="Porcentaje 6 2 2 2 2 5" xfId="59143"/>
    <cellStyle name="Porcentaje 6 2 2 2 2 6" xfId="59144"/>
    <cellStyle name="Porcentaje 6 2 2 2 3" xfId="59145"/>
    <cellStyle name="Porcentaje 6 2 2 2 3 2" xfId="59146"/>
    <cellStyle name="Porcentaje 6 2 2 2 3 2 2" xfId="59147"/>
    <cellStyle name="Porcentaje 6 2 2 2 3 2 3" xfId="59148"/>
    <cellStyle name="Porcentaje 6 2 2 2 3 2 4" xfId="59149"/>
    <cellStyle name="Porcentaje 6 2 2 2 3 3" xfId="59150"/>
    <cellStyle name="Porcentaje 6 2 2 2 3 4" xfId="59151"/>
    <cellStyle name="Porcentaje 6 2 2 2 3 5" xfId="59152"/>
    <cellStyle name="Porcentaje 6 2 2 2 3 6" xfId="59153"/>
    <cellStyle name="Porcentaje 6 2 2 2 4" xfId="59154"/>
    <cellStyle name="Porcentaje 6 2 2 2 4 2" xfId="59155"/>
    <cellStyle name="Porcentaje 6 2 2 2 4 3" xfId="59156"/>
    <cellStyle name="Porcentaje 6 2 2 2 4 4" xfId="59157"/>
    <cellStyle name="Porcentaje 6 2 2 2 5" xfId="59158"/>
    <cellStyle name="Porcentaje 6 2 2 2 6" xfId="59159"/>
    <cellStyle name="Porcentaje 6 2 2 2 7" xfId="59160"/>
    <cellStyle name="Porcentaje 6 2 2 2 8" xfId="59161"/>
    <cellStyle name="Porcentaje 6 2 2 3" xfId="59162"/>
    <cellStyle name="Porcentaje 6 2 2 3 2" xfId="59163"/>
    <cellStyle name="Porcentaje 6 2 2 3 2 2" xfId="59164"/>
    <cellStyle name="Porcentaje 6 2 2 3 2 2 2" xfId="59165"/>
    <cellStyle name="Porcentaje 6 2 2 3 2 2 3" xfId="59166"/>
    <cellStyle name="Porcentaje 6 2 2 3 2 2 4" xfId="59167"/>
    <cellStyle name="Porcentaje 6 2 2 3 2 3" xfId="59168"/>
    <cellStyle name="Porcentaje 6 2 2 3 2 4" xfId="59169"/>
    <cellStyle name="Porcentaje 6 2 2 3 2 5" xfId="59170"/>
    <cellStyle name="Porcentaje 6 2 2 3 3" xfId="59171"/>
    <cellStyle name="Porcentaje 6 2 2 3 3 2" xfId="59172"/>
    <cellStyle name="Porcentaje 6 2 2 3 3 3" xfId="59173"/>
    <cellStyle name="Porcentaje 6 2 2 3 3 4" xfId="59174"/>
    <cellStyle name="Porcentaje 6 2 2 3 4" xfId="59175"/>
    <cellStyle name="Porcentaje 6 2 2 3 5" xfId="59176"/>
    <cellStyle name="Porcentaje 6 2 2 3 6" xfId="59177"/>
    <cellStyle name="Porcentaje 6 2 2 4" xfId="59178"/>
    <cellStyle name="Porcentaje 6 2 2 4 2" xfId="59179"/>
    <cellStyle name="Porcentaje 6 2 2 4 2 2" xfId="59180"/>
    <cellStyle name="Porcentaje 6 2 2 4 2 3" xfId="59181"/>
    <cellStyle name="Porcentaje 6 2 2 4 2 4" xfId="59182"/>
    <cellStyle name="Porcentaje 6 2 2 4 3" xfId="59183"/>
    <cellStyle name="Porcentaje 6 2 2 4 4" xfId="59184"/>
    <cellStyle name="Porcentaje 6 2 2 4 5" xfId="59185"/>
    <cellStyle name="Porcentaje 6 2 2 4 6" xfId="59186"/>
    <cellStyle name="Porcentaje 6 2 2 5" xfId="59187"/>
    <cellStyle name="Porcentaje 6 2 2 5 2" xfId="59188"/>
    <cellStyle name="Porcentaje 6 2 2 5 3" xfId="59189"/>
    <cellStyle name="Porcentaje 6 2 2 5 4" xfId="59190"/>
    <cellStyle name="Porcentaje 6 2 2 6" xfId="59191"/>
    <cellStyle name="Porcentaje 6 2 2 7" xfId="59192"/>
    <cellStyle name="Porcentaje 6 2 2 8" xfId="59193"/>
    <cellStyle name="Porcentaje 6 2 2 9" xfId="59194"/>
    <cellStyle name="Porcentaje 6 2 3" xfId="59195"/>
    <cellStyle name="Porcentaje 6 2 3 2" xfId="59196"/>
    <cellStyle name="Porcentaje 6 2 3 2 2" xfId="59197"/>
    <cellStyle name="Porcentaje 6 2 3 2 2 2" xfId="59198"/>
    <cellStyle name="Porcentaje 6 2 3 2 2 2 2" xfId="59199"/>
    <cellStyle name="Porcentaje 6 2 3 2 2 2 3" xfId="59200"/>
    <cellStyle name="Porcentaje 6 2 3 2 2 2 4" xfId="59201"/>
    <cellStyle name="Porcentaje 6 2 3 2 2 3" xfId="59202"/>
    <cellStyle name="Porcentaje 6 2 3 2 2 4" xfId="59203"/>
    <cellStyle name="Porcentaje 6 2 3 2 2 5" xfId="59204"/>
    <cellStyle name="Porcentaje 6 2 3 2 3" xfId="59205"/>
    <cellStyle name="Porcentaje 6 2 3 2 3 2" xfId="59206"/>
    <cellStyle name="Porcentaje 6 2 3 2 3 3" xfId="59207"/>
    <cellStyle name="Porcentaje 6 2 3 2 3 4" xfId="59208"/>
    <cellStyle name="Porcentaje 6 2 3 2 4" xfId="59209"/>
    <cellStyle name="Porcentaje 6 2 3 2 5" xfId="59210"/>
    <cellStyle name="Porcentaje 6 2 3 2 6" xfId="59211"/>
    <cellStyle name="Porcentaje 6 2 3 3" xfId="59212"/>
    <cellStyle name="Porcentaje 6 2 3 3 2" xfId="59213"/>
    <cellStyle name="Porcentaje 6 2 3 3 2 2" xfId="59214"/>
    <cellStyle name="Porcentaje 6 2 3 3 2 3" xfId="59215"/>
    <cellStyle name="Porcentaje 6 2 3 3 2 4" xfId="59216"/>
    <cellStyle name="Porcentaje 6 2 3 3 3" xfId="59217"/>
    <cellStyle name="Porcentaje 6 2 3 3 4" xfId="59218"/>
    <cellStyle name="Porcentaje 6 2 3 3 5" xfId="59219"/>
    <cellStyle name="Porcentaje 6 2 3 3 6" xfId="59220"/>
    <cellStyle name="Porcentaje 6 2 3 4" xfId="59221"/>
    <cellStyle name="Porcentaje 6 2 3 4 2" xfId="59222"/>
    <cellStyle name="Porcentaje 6 2 3 4 3" xfId="59223"/>
    <cellStyle name="Porcentaje 6 2 3 4 4" xfId="59224"/>
    <cellStyle name="Porcentaje 6 2 3 5" xfId="59225"/>
    <cellStyle name="Porcentaje 6 2 3 6" xfId="59226"/>
    <cellStyle name="Porcentaje 6 2 3 7" xfId="59227"/>
    <cellStyle name="Porcentaje 6 2 3 8" xfId="59228"/>
    <cellStyle name="Porcentaje 6 2 4" xfId="59229"/>
    <cellStyle name="Porcentaje 6 2 4 2" xfId="59230"/>
    <cellStyle name="Porcentaje 6 2 4 2 2" xfId="59231"/>
    <cellStyle name="Porcentaje 6 2 4 2 2 2" xfId="59232"/>
    <cellStyle name="Porcentaje 6 2 4 2 2 3" xfId="59233"/>
    <cellStyle name="Porcentaje 6 2 4 2 2 4" xfId="59234"/>
    <cellStyle name="Porcentaje 6 2 4 2 3" xfId="59235"/>
    <cellStyle name="Porcentaje 6 2 4 2 4" xfId="59236"/>
    <cellStyle name="Porcentaje 6 2 4 2 5" xfId="59237"/>
    <cellStyle name="Porcentaje 6 2 4 3" xfId="59238"/>
    <cellStyle name="Porcentaje 6 2 4 3 2" xfId="59239"/>
    <cellStyle name="Porcentaje 6 2 4 3 3" xfId="59240"/>
    <cellStyle name="Porcentaje 6 2 4 3 4" xfId="59241"/>
    <cellStyle name="Porcentaje 6 2 4 4" xfId="59242"/>
    <cellStyle name="Porcentaje 6 2 4 5" xfId="59243"/>
    <cellStyle name="Porcentaje 6 2 4 6" xfId="59244"/>
    <cellStyle name="Porcentaje 6 2 5" xfId="59245"/>
    <cellStyle name="Porcentaje 6 2 5 2" xfId="59246"/>
    <cellStyle name="Porcentaje 6 2 5 2 2" xfId="59247"/>
    <cellStyle name="Porcentaje 6 2 5 2 3" xfId="59248"/>
    <cellStyle name="Porcentaje 6 2 5 2 4" xfId="59249"/>
    <cellStyle name="Porcentaje 6 2 5 3" xfId="59250"/>
    <cellStyle name="Porcentaje 6 2 5 4" xfId="59251"/>
    <cellStyle name="Porcentaje 6 2 5 5" xfId="59252"/>
    <cellStyle name="Porcentaje 6 2 5 6" xfId="59253"/>
    <cellStyle name="Porcentaje 6 2 6" xfId="59254"/>
    <cellStyle name="Porcentaje 6 2 6 2" xfId="59255"/>
    <cellStyle name="Porcentaje 6 2 6 3" xfId="59256"/>
    <cellStyle name="Porcentaje 6 2 6 4" xfId="59257"/>
    <cellStyle name="Porcentaje 6 2 7" xfId="59258"/>
    <cellStyle name="Porcentaje 6 2 8" xfId="59259"/>
    <cellStyle name="Porcentaje 6 2 9" xfId="59260"/>
    <cellStyle name="Porcentaje 6 3" xfId="59261"/>
    <cellStyle name="Porcentaje 6 3 2" xfId="59262"/>
    <cellStyle name="Porcentaje 6 3 2 2" xfId="59263"/>
    <cellStyle name="Porcentaje 6 3 2 2 2" xfId="59264"/>
    <cellStyle name="Porcentaje 6 3 2 2 2 2" xfId="59265"/>
    <cellStyle name="Porcentaje 6 3 2 2 2 2 2" xfId="59266"/>
    <cellStyle name="Porcentaje 6 3 2 2 2 2 3" xfId="59267"/>
    <cellStyle name="Porcentaje 6 3 2 2 2 2 4" xfId="59268"/>
    <cellStyle name="Porcentaje 6 3 2 2 2 3" xfId="59269"/>
    <cellStyle name="Porcentaje 6 3 2 2 2 4" xfId="59270"/>
    <cellStyle name="Porcentaje 6 3 2 2 2 5" xfId="59271"/>
    <cellStyle name="Porcentaje 6 3 2 2 3" xfId="59272"/>
    <cellStyle name="Porcentaje 6 3 2 2 3 2" xfId="59273"/>
    <cellStyle name="Porcentaje 6 3 2 2 3 3" xfId="59274"/>
    <cellStyle name="Porcentaje 6 3 2 2 3 4" xfId="59275"/>
    <cellStyle name="Porcentaje 6 3 2 2 4" xfId="59276"/>
    <cellStyle name="Porcentaje 6 3 2 2 5" xfId="59277"/>
    <cellStyle name="Porcentaje 6 3 2 2 6" xfId="59278"/>
    <cellStyle name="Porcentaje 6 3 2 3" xfId="59279"/>
    <cellStyle name="Porcentaje 6 3 2 3 2" xfId="59280"/>
    <cellStyle name="Porcentaje 6 3 2 3 2 2" xfId="59281"/>
    <cellStyle name="Porcentaje 6 3 2 3 2 3" xfId="59282"/>
    <cellStyle name="Porcentaje 6 3 2 3 2 4" xfId="59283"/>
    <cellStyle name="Porcentaje 6 3 2 3 3" xfId="59284"/>
    <cellStyle name="Porcentaje 6 3 2 3 4" xfId="59285"/>
    <cellStyle name="Porcentaje 6 3 2 3 5" xfId="59286"/>
    <cellStyle name="Porcentaje 6 3 2 3 6" xfId="59287"/>
    <cellStyle name="Porcentaje 6 3 2 4" xfId="59288"/>
    <cellStyle name="Porcentaje 6 3 2 4 2" xfId="59289"/>
    <cellStyle name="Porcentaje 6 3 2 4 3" xfId="59290"/>
    <cellStyle name="Porcentaje 6 3 2 4 4" xfId="59291"/>
    <cellStyle name="Porcentaje 6 3 2 5" xfId="59292"/>
    <cellStyle name="Porcentaje 6 3 2 6" xfId="59293"/>
    <cellStyle name="Porcentaje 6 3 2 7" xfId="59294"/>
    <cellStyle name="Porcentaje 6 3 2 8" xfId="59295"/>
    <cellStyle name="Porcentaje 6 3 3" xfId="59296"/>
    <cellStyle name="Porcentaje 6 3 3 2" xfId="59297"/>
    <cellStyle name="Porcentaje 6 3 3 2 2" xfId="59298"/>
    <cellStyle name="Porcentaje 6 3 3 2 2 2" xfId="59299"/>
    <cellStyle name="Porcentaje 6 3 3 2 2 3" xfId="59300"/>
    <cellStyle name="Porcentaje 6 3 3 2 2 4" xfId="59301"/>
    <cellStyle name="Porcentaje 6 3 3 2 3" xfId="59302"/>
    <cellStyle name="Porcentaje 6 3 3 2 4" xfId="59303"/>
    <cellStyle name="Porcentaje 6 3 3 2 5" xfId="59304"/>
    <cellStyle name="Porcentaje 6 3 3 3" xfId="59305"/>
    <cellStyle name="Porcentaje 6 3 3 3 2" xfId="59306"/>
    <cellStyle name="Porcentaje 6 3 3 3 3" xfId="59307"/>
    <cellStyle name="Porcentaje 6 3 3 3 4" xfId="59308"/>
    <cellStyle name="Porcentaje 6 3 3 4" xfId="59309"/>
    <cellStyle name="Porcentaje 6 3 3 5" xfId="59310"/>
    <cellStyle name="Porcentaje 6 3 3 6" xfId="59311"/>
    <cellStyle name="Porcentaje 6 3 4" xfId="59312"/>
    <cellStyle name="Porcentaje 6 3 4 2" xfId="59313"/>
    <cellStyle name="Porcentaje 6 3 4 2 2" xfId="59314"/>
    <cellStyle name="Porcentaje 6 3 4 2 3" xfId="59315"/>
    <cellStyle name="Porcentaje 6 3 4 2 4" xfId="59316"/>
    <cellStyle name="Porcentaje 6 3 4 3" xfId="59317"/>
    <cellStyle name="Porcentaje 6 3 4 4" xfId="59318"/>
    <cellStyle name="Porcentaje 6 3 4 5" xfId="59319"/>
    <cellStyle name="Porcentaje 6 3 4 6" xfId="59320"/>
    <cellStyle name="Porcentaje 6 3 5" xfId="59321"/>
    <cellStyle name="Porcentaje 6 3 5 2" xfId="59322"/>
    <cellStyle name="Porcentaje 6 3 5 3" xfId="59323"/>
    <cellStyle name="Porcentaje 6 3 5 4" xfId="59324"/>
    <cellStyle name="Porcentaje 6 3 6" xfId="59325"/>
    <cellStyle name="Porcentaje 6 3 7" xfId="59326"/>
    <cellStyle name="Porcentaje 6 3 8" xfId="59327"/>
    <cellStyle name="Porcentaje 6 3 9" xfId="59328"/>
    <cellStyle name="Porcentaje 6 4" xfId="59329"/>
    <cellStyle name="Porcentaje 6 4 2" xfId="59330"/>
    <cellStyle name="Porcentaje 6 4 2 2" xfId="59331"/>
    <cellStyle name="Porcentaje 6 4 2 2 2" xfId="59332"/>
    <cellStyle name="Porcentaje 6 4 2 2 2 2" xfId="59333"/>
    <cellStyle name="Porcentaje 6 4 2 2 2 2 2" xfId="59334"/>
    <cellStyle name="Porcentaje 6 4 2 2 2 2 3" xfId="59335"/>
    <cellStyle name="Porcentaje 6 4 2 2 2 2 4" xfId="59336"/>
    <cellStyle name="Porcentaje 6 4 2 2 2 3" xfId="59337"/>
    <cellStyle name="Porcentaje 6 4 2 2 2 4" xfId="59338"/>
    <cellStyle name="Porcentaje 6 4 2 2 2 5" xfId="59339"/>
    <cellStyle name="Porcentaje 6 4 2 2 3" xfId="59340"/>
    <cellStyle name="Porcentaje 6 4 2 2 3 2" xfId="59341"/>
    <cellStyle name="Porcentaje 6 4 2 2 3 3" xfId="59342"/>
    <cellStyle name="Porcentaje 6 4 2 2 3 4" xfId="59343"/>
    <cellStyle name="Porcentaje 6 4 2 2 4" xfId="59344"/>
    <cellStyle name="Porcentaje 6 4 2 2 5" xfId="59345"/>
    <cellStyle name="Porcentaje 6 4 2 2 6" xfId="59346"/>
    <cellStyle name="Porcentaje 6 4 2 3" xfId="59347"/>
    <cellStyle name="Porcentaje 6 4 2 3 2" xfId="59348"/>
    <cellStyle name="Porcentaje 6 4 2 3 2 2" xfId="59349"/>
    <cellStyle name="Porcentaje 6 4 2 3 2 3" xfId="59350"/>
    <cellStyle name="Porcentaje 6 4 2 3 2 4" xfId="59351"/>
    <cellStyle name="Porcentaje 6 4 2 3 3" xfId="59352"/>
    <cellStyle name="Porcentaje 6 4 2 3 4" xfId="59353"/>
    <cellStyle name="Porcentaje 6 4 2 3 5" xfId="59354"/>
    <cellStyle name="Porcentaje 6 4 2 3 6" xfId="59355"/>
    <cellStyle name="Porcentaje 6 4 2 4" xfId="59356"/>
    <cellStyle name="Porcentaje 6 4 2 4 2" xfId="59357"/>
    <cellStyle name="Porcentaje 6 4 2 4 3" xfId="59358"/>
    <cellStyle name="Porcentaje 6 4 2 4 4" xfId="59359"/>
    <cellStyle name="Porcentaje 6 4 2 5" xfId="59360"/>
    <cellStyle name="Porcentaje 6 4 2 6" xfId="59361"/>
    <cellStyle name="Porcentaje 6 4 2 7" xfId="59362"/>
    <cellStyle name="Porcentaje 6 4 2 8" xfId="59363"/>
    <cellStyle name="Porcentaje 6 4 3" xfId="59364"/>
    <cellStyle name="Porcentaje 6 4 3 2" xfId="59365"/>
    <cellStyle name="Porcentaje 6 4 3 2 2" xfId="59366"/>
    <cellStyle name="Porcentaje 6 4 3 2 2 2" xfId="59367"/>
    <cellStyle name="Porcentaje 6 4 3 2 2 3" xfId="59368"/>
    <cellStyle name="Porcentaje 6 4 3 2 2 4" xfId="59369"/>
    <cellStyle name="Porcentaje 6 4 3 2 3" xfId="59370"/>
    <cellStyle name="Porcentaje 6 4 3 2 4" xfId="59371"/>
    <cellStyle name="Porcentaje 6 4 3 2 5" xfId="59372"/>
    <cellStyle name="Porcentaje 6 4 3 3" xfId="59373"/>
    <cellStyle name="Porcentaje 6 4 3 3 2" xfId="59374"/>
    <cellStyle name="Porcentaje 6 4 3 3 3" xfId="59375"/>
    <cellStyle name="Porcentaje 6 4 3 3 4" xfId="59376"/>
    <cellStyle name="Porcentaje 6 4 3 4" xfId="59377"/>
    <cellStyle name="Porcentaje 6 4 3 5" xfId="59378"/>
    <cellStyle name="Porcentaje 6 4 3 6" xfId="59379"/>
    <cellStyle name="Porcentaje 6 4 4" xfId="59380"/>
    <cellStyle name="Porcentaje 6 4 4 2" xfId="59381"/>
    <cellStyle name="Porcentaje 6 4 4 2 2" xfId="59382"/>
    <cellStyle name="Porcentaje 6 4 4 2 3" xfId="59383"/>
    <cellStyle name="Porcentaje 6 4 4 2 4" xfId="59384"/>
    <cellStyle name="Porcentaje 6 4 4 3" xfId="59385"/>
    <cellStyle name="Porcentaje 6 4 4 4" xfId="59386"/>
    <cellStyle name="Porcentaje 6 4 4 5" xfId="59387"/>
    <cellStyle name="Porcentaje 6 4 4 6" xfId="59388"/>
    <cellStyle name="Porcentaje 6 4 5" xfId="59389"/>
    <cellStyle name="Porcentaje 6 4 5 2" xfId="59390"/>
    <cellStyle name="Porcentaje 6 4 5 3" xfId="59391"/>
    <cellStyle name="Porcentaje 6 4 5 4" xfId="59392"/>
    <cellStyle name="Porcentaje 6 4 6" xfId="59393"/>
    <cellStyle name="Porcentaje 6 4 7" xfId="59394"/>
    <cellStyle name="Porcentaje 6 4 8" xfId="59395"/>
    <cellStyle name="Porcentaje 6 4 9" xfId="59396"/>
    <cellStyle name="Porcentaje 6 5" xfId="59397"/>
    <cellStyle name="Porcentaje 6 5 2" xfId="59398"/>
    <cellStyle name="Porcentaje 6 5 2 2" xfId="59399"/>
    <cellStyle name="Porcentaje 6 5 2 2 2" xfId="59400"/>
    <cellStyle name="Porcentaje 6 5 2 2 2 2" xfId="59401"/>
    <cellStyle name="Porcentaje 6 5 2 2 2 2 2" xfId="59402"/>
    <cellStyle name="Porcentaje 6 5 2 2 2 2 3" xfId="59403"/>
    <cellStyle name="Porcentaje 6 5 2 2 2 2 4" xfId="59404"/>
    <cellStyle name="Porcentaje 6 5 2 2 2 3" xfId="59405"/>
    <cellStyle name="Porcentaje 6 5 2 2 2 4" xfId="59406"/>
    <cellStyle name="Porcentaje 6 5 2 2 2 5" xfId="59407"/>
    <cellStyle name="Porcentaje 6 5 2 2 3" xfId="59408"/>
    <cellStyle name="Porcentaje 6 5 2 2 3 2" xfId="59409"/>
    <cellStyle name="Porcentaje 6 5 2 2 3 3" xfId="59410"/>
    <cellStyle name="Porcentaje 6 5 2 2 3 4" xfId="59411"/>
    <cellStyle name="Porcentaje 6 5 2 2 4" xfId="59412"/>
    <cellStyle name="Porcentaje 6 5 2 2 5" xfId="59413"/>
    <cellStyle name="Porcentaje 6 5 2 2 6" xfId="59414"/>
    <cellStyle name="Porcentaje 6 5 2 3" xfId="59415"/>
    <cellStyle name="Porcentaje 6 5 2 3 2" xfId="59416"/>
    <cellStyle name="Porcentaje 6 5 2 3 2 2" xfId="59417"/>
    <cellStyle name="Porcentaje 6 5 2 3 2 3" xfId="59418"/>
    <cellStyle name="Porcentaje 6 5 2 3 2 4" xfId="59419"/>
    <cellStyle name="Porcentaje 6 5 2 3 3" xfId="59420"/>
    <cellStyle name="Porcentaje 6 5 2 3 4" xfId="59421"/>
    <cellStyle name="Porcentaje 6 5 2 3 5" xfId="59422"/>
    <cellStyle name="Porcentaje 6 5 2 3 6" xfId="59423"/>
    <cellStyle name="Porcentaje 6 5 2 4" xfId="59424"/>
    <cellStyle name="Porcentaje 6 5 2 4 2" xfId="59425"/>
    <cellStyle name="Porcentaje 6 5 2 4 3" xfId="59426"/>
    <cellStyle name="Porcentaje 6 5 2 4 4" xfId="59427"/>
    <cellStyle name="Porcentaje 6 5 2 5" xfId="59428"/>
    <cellStyle name="Porcentaje 6 5 2 6" xfId="59429"/>
    <cellStyle name="Porcentaje 6 5 2 7" xfId="59430"/>
    <cellStyle name="Porcentaje 6 5 2 8" xfId="59431"/>
    <cellStyle name="Porcentaje 6 5 3" xfId="59432"/>
    <cellStyle name="Porcentaje 6 5 3 2" xfId="59433"/>
    <cellStyle name="Porcentaje 6 5 3 2 2" xfId="59434"/>
    <cellStyle name="Porcentaje 6 5 3 2 2 2" xfId="59435"/>
    <cellStyle name="Porcentaje 6 5 3 2 2 3" xfId="59436"/>
    <cellStyle name="Porcentaje 6 5 3 2 2 4" xfId="59437"/>
    <cellStyle name="Porcentaje 6 5 3 2 3" xfId="59438"/>
    <cellStyle name="Porcentaje 6 5 3 2 4" xfId="59439"/>
    <cellStyle name="Porcentaje 6 5 3 2 5" xfId="59440"/>
    <cellStyle name="Porcentaje 6 5 3 3" xfId="59441"/>
    <cellStyle name="Porcentaje 6 5 3 3 2" xfId="59442"/>
    <cellStyle name="Porcentaje 6 5 3 3 3" xfId="59443"/>
    <cellStyle name="Porcentaje 6 5 3 3 4" xfId="59444"/>
    <cellStyle name="Porcentaje 6 5 3 4" xfId="59445"/>
    <cellStyle name="Porcentaje 6 5 3 5" xfId="59446"/>
    <cellStyle name="Porcentaje 6 5 3 6" xfId="59447"/>
    <cellStyle name="Porcentaje 6 5 4" xfId="59448"/>
    <cellStyle name="Porcentaje 6 5 4 2" xfId="59449"/>
    <cellStyle name="Porcentaje 6 5 4 2 2" xfId="59450"/>
    <cellStyle name="Porcentaje 6 5 4 2 3" xfId="59451"/>
    <cellStyle name="Porcentaje 6 5 4 2 4" xfId="59452"/>
    <cellStyle name="Porcentaje 6 5 4 3" xfId="59453"/>
    <cellStyle name="Porcentaje 6 5 4 4" xfId="59454"/>
    <cellStyle name="Porcentaje 6 5 4 5" xfId="59455"/>
    <cellStyle name="Porcentaje 6 5 4 6" xfId="59456"/>
    <cellStyle name="Porcentaje 6 5 5" xfId="59457"/>
    <cellStyle name="Porcentaje 6 5 5 2" xfId="59458"/>
    <cellStyle name="Porcentaje 6 5 5 3" xfId="59459"/>
    <cellStyle name="Porcentaje 6 5 5 4" xfId="59460"/>
    <cellStyle name="Porcentaje 6 5 6" xfId="59461"/>
    <cellStyle name="Porcentaje 6 5 7" xfId="59462"/>
    <cellStyle name="Porcentaje 6 5 8" xfId="59463"/>
    <cellStyle name="Porcentaje 6 5 9" xfId="59464"/>
    <cellStyle name="Porcentaje 6 6" xfId="59465"/>
    <cellStyle name="Porcentaje 6 6 2" xfId="59466"/>
    <cellStyle name="Porcentaje 6 6 2 2" xfId="59467"/>
    <cellStyle name="Porcentaje 6 6 2 2 2" xfId="59468"/>
    <cellStyle name="Porcentaje 6 6 2 2 2 2" xfId="59469"/>
    <cellStyle name="Porcentaje 6 6 2 2 2 3" xfId="59470"/>
    <cellStyle name="Porcentaje 6 6 2 2 2 4" xfId="59471"/>
    <cellStyle name="Porcentaje 6 6 2 2 3" xfId="59472"/>
    <cellStyle name="Porcentaje 6 6 2 2 4" xfId="59473"/>
    <cellStyle name="Porcentaje 6 6 2 2 5" xfId="59474"/>
    <cellStyle name="Porcentaje 6 6 2 3" xfId="59475"/>
    <cellStyle name="Porcentaje 6 6 2 3 2" xfId="59476"/>
    <cellStyle name="Porcentaje 6 6 2 3 3" xfId="59477"/>
    <cellStyle name="Porcentaje 6 6 2 3 4" xfId="59478"/>
    <cellStyle name="Porcentaje 6 6 2 4" xfId="59479"/>
    <cellStyle name="Porcentaje 6 6 2 5" xfId="59480"/>
    <cellStyle name="Porcentaje 6 6 2 6" xfId="59481"/>
    <cellStyle name="Porcentaje 6 6 3" xfId="59482"/>
    <cellStyle name="Porcentaje 6 6 3 2" xfId="59483"/>
    <cellStyle name="Porcentaje 6 6 3 2 2" xfId="59484"/>
    <cellStyle name="Porcentaje 6 6 3 2 3" xfId="59485"/>
    <cellStyle name="Porcentaje 6 6 3 2 4" xfId="59486"/>
    <cellStyle name="Porcentaje 6 6 3 3" xfId="59487"/>
    <cellStyle name="Porcentaje 6 6 3 4" xfId="59488"/>
    <cellStyle name="Porcentaje 6 6 3 5" xfId="59489"/>
    <cellStyle name="Porcentaje 6 6 3 6" xfId="59490"/>
    <cellStyle name="Porcentaje 6 6 4" xfId="59491"/>
    <cellStyle name="Porcentaje 6 6 4 2" xfId="59492"/>
    <cellStyle name="Porcentaje 6 6 4 3" xfId="59493"/>
    <cellStyle name="Porcentaje 6 6 4 4" xfId="59494"/>
    <cellStyle name="Porcentaje 6 6 5" xfId="59495"/>
    <cellStyle name="Porcentaje 6 6 6" xfId="59496"/>
    <cellStyle name="Porcentaje 6 6 7" xfId="59497"/>
    <cellStyle name="Porcentaje 6 6 8" xfId="59498"/>
    <cellStyle name="Porcentaje 6 7" xfId="59499"/>
    <cellStyle name="Porcentaje 6 7 2" xfId="59500"/>
    <cellStyle name="Porcentaje 6 7 2 2" xfId="59501"/>
    <cellStyle name="Porcentaje 6 7 2 2 2" xfId="59502"/>
    <cellStyle name="Porcentaje 6 7 2 2 3" xfId="59503"/>
    <cellStyle name="Porcentaje 6 7 2 2 4" xfId="59504"/>
    <cellStyle name="Porcentaje 6 7 2 3" xfId="59505"/>
    <cellStyle name="Porcentaje 6 7 2 4" xfId="59506"/>
    <cellStyle name="Porcentaje 6 7 2 5" xfId="59507"/>
    <cellStyle name="Porcentaje 6 7 3" xfId="59508"/>
    <cellStyle name="Porcentaje 6 7 3 2" xfId="59509"/>
    <cellStyle name="Porcentaje 6 7 3 3" xfId="59510"/>
    <cellStyle name="Porcentaje 6 7 3 4" xfId="59511"/>
    <cellStyle name="Porcentaje 6 7 4" xfId="59512"/>
    <cellStyle name="Porcentaje 6 7 5" xfId="59513"/>
    <cellStyle name="Porcentaje 6 7 6" xfId="59514"/>
    <cellStyle name="Porcentaje 6 8" xfId="59515"/>
    <cellStyle name="Porcentaje 6 8 2" xfId="59516"/>
    <cellStyle name="Porcentaje 6 8 2 2" xfId="59517"/>
    <cellStyle name="Porcentaje 6 8 2 3" xfId="59518"/>
    <cellStyle name="Porcentaje 6 8 2 4" xfId="59519"/>
    <cellStyle name="Porcentaje 6 8 3" xfId="59520"/>
    <cellStyle name="Porcentaje 6 8 4" xfId="59521"/>
    <cellStyle name="Porcentaje 6 8 5" xfId="59522"/>
    <cellStyle name="Porcentaje 6 8 6" xfId="59523"/>
    <cellStyle name="Porcentaje 6 9" xfId="59524"/>
    <cellStyle name="Porcentaje 6 9 2" xfId="59525"/>
    <cellStyle name="Porcentaje 6 9 3" xfId="59526"/>
    <cellStyle name="Porcentaje 6 9 4" xfId="59527"/>
    <cellStyle name="Porcentaje 7" xfId="59528"/>
    <cellStyle name="Porcentaje 7 10" xfId="59529"/>
    <cellStyle name="Porcentaje 7 11" xfId="59530"/>
    <cellStyle name="Porcentaje 7 12" xfId="59531"/>
    <cellStyle name="Porcentaje 7 13" xfId="59532"/>
    <cellStyle name="Porcentaje 7 2" xfId="59533"/>
    <cellStyle name="Porcentaje 7 2 10" xfId="59534"/>
    <cellStyle name="Porcentaje 7 2 2" xfId="59535"/>
    <cellStyle name="Porcentaje 7 2 2 2" xfId="59536"/>
    <cellStyle name="Porcentaje 7 2 2 2 2" xfId="59537"/>
    <cellStyle name="Porcentaje 7 2 2 2 2 2" xfId="59538"/>
    <cellStyle name="Porcentaje 7 2 2 2 2 2 2" xfId="59539"/>
    <cellStyle name="Porcentaje 7 2 2 2 2 2 2 2" xfId="59540"/>
    <cellStyle name="Porcentaje 7 2 2 2 2 2 2 3" xfId="59541"/>
    <cellStyle name="Porcentaje 7 2 2 2 2 2 2 4" xfId="59542"/>
    <cellStyle name="Porcentaje 7 2 2 2 2 2 3" xfId="59543"/>
    <cellStyle name="Porcentaje 7 2 2 2 2 2 4" xfId="59544"/>
    <cellStyle name="Porcentaje 7 2 2 2 2 2 5" xfId="59545"/>
    <cellStyle name="Porcentaje 7 2 2 2 2 3" xfId="59546"/>
    <cellStyle name="Porcentaje 7 2 2 2 2 3 2" xfId="59547"/>
    <cellStyle name="Porcentaje 7 2 2 2 2 3 3" xfId="59548"/>
    <cellStyle name="Porcentaje 7 2 2 2 2 3 4" xfId="59549"/>
    <cellStyle name="Porcentaje 7 2 2 2 2 4" xfId="59550"/>
    <cellStyle name="Porcentaje 7 2 2 2 2 5" xfId="59551"/>
    <cellStyle name="Porcentaje 7 2 2 2 2 6" xfId="59552"/>
    <cellStyle name="Porcentaje 7 2 2 2 3" xfId="59553"/>
    <cellStyle name="Porcentaje 7 2 2 2 3 2" xfId="59554"/>
    <cellStyle name="Porcentaje 7 2 2 2 3 2 2" xfId="59555"/>
    <cellStyle name="Porcentaje 7 2 2 2 3 2 3" xfId="59556"/>
    <cellStyle name="Porcentaje 7 2 2 2 3 2 4" xfId="59557"/>
    <cellStyle name="Porcentaje 7 2 2 2 3 3" xfId="59558"/>
    <cellStyle name="Porcentaje 7 2 2 2 3 4" xfId="59559"/>
    <cellStyle name="Porcentaje 7 2 2 2 3 5" xfId="59560"/>
    <cellStyle name="Porcentaje 7 2 2 2 3 6" xfId="59561"/>
    <cellStyle name="Porcentaje 7 2 2 2 4" xfId="59562"/>
    <cellStyle name="Porcentaje 7 2 2 2 4 2" xfId="59563"/>
    <cellStyle name="Porcentaje 7 2 2 2 4 3" xfId="59564"/>
    <cellStyle name="Porcentaje 7 2 2 2 4 4" xfId="59565"/>
    <cellStyle name="Porcentaje 7 2 2 2 5" xfId="59566"/>
    <cellStyle name="Porcentaje 7 2 2 2 6" xfId="59567"/>
    <cellStyle name="Porcentaje 7 2 2 2 7" xfId="59568"/>
    <cellStyle name="Porcentaje 7 2 2 2 8" xfId="59569"/>
    <cellStyle name="Porcentaje 7 2 2 3" xfId="59570"/>
    <cellStyle name="Porcentaje 7 2 2 3 2" xfId="59571"/>
    <cellStyle name="Porcentaje 7 2 2 3 2 2" xfId="59572"/>
    <cellStyle name="Porcentaje 7 2 2 3 2 2 2" xfId="59573"/>
    <cellStyle name="Porcentaje 7 2 2 3 2 2 3" xfId="59574"/>
    <cellStyle name="Porcentaje 7 2 2 3 2 2 4" xfId="59575"/>
    <cellStyle name="Porcentaje 7 2 2 3 2 3" xfId="59576"/>
    <cellStyle name="Porcentaje 7 2 2 3 2 4" xfId="59577"/>
    <cellStyle name="Porcentaje 7 2 2 3 2 5" xfId="59578"/>
    <cellStyle name="Porcentaje 7 2 2 3 3" xfId="59579"/>
    <cellStyle name="Porcentaje 7 2 2 3 3 2" xfId="59580"/>
    <cellStyle name="Porcentaje 7 2 2 3 3 3" xfId="59581"/>
    <cellStyle name="Porcentaje 7 2 2 3 3 4" xfId="59582"/>
    <cellStyle name="Porcentaje 7 2 2 3 4" xfId="59583"/>
    <cellStyle name="Porcentaje 7 2 2 3 5" xfId="59584"/>
    <cellStyle name="Porcentaje 7 2 2 3 6" xfId="59585"/>
    <cellStyle name="Porcentaje 7 2 2 4" xfId="59586"/>
    <cellStyle name="Porcentaje 7 2 2 4 2" xfId="59587"/>
    <cellStyle name="Porcentaje 7 2 2 4 2 2" xfId="59588"/>
    <cellStyle name="Porcentaje 7 2 2 4 2 3" xfId="59589"/>
    <cellStyle name="Porcentaje 7 2 2 4 2 4" xfId="59590"/>
    <cellStyle name="Porcentaje 7 2 2 4 3" xfId="59591"/>
    <cellStyle name="Porcentaje 7 2 2 4 4" xfId="59592"/>
    <cellStyle name="Porcentaje 7 2 2 4 5" xfId="59593"/>
    <cellStyle name="Porcentaje 7 2 2 4 6" xfId="59594"/>
    <cellStyle name="Porcentaje 7 2 2 5" xfId="59595"/>
    <cellStyle name="Porcentaje 7 2 2 5 2" xfId="59596"/>
    <cellStyle name="Porcentaje 7 2 2 5 3" xfId="59597"/>
    <cellStyle name="Porcentaje 7 2 2 5 4" xfId="59598"/>
    <cellStyle name="Porcentaje 7 2 2 6" xfId="59599"/>
    <cellStyle name="Porcentaje 7 2 2 7" xfId="59600"/>
    <cellStyle name="Porcentaje 7 2 2 8" xfId="59601"/>
    <cellStyle name="Porcentaje 7 2 2 9" xfId="59602"/>
    <cellStyle name="Porcentaje 7 2 3" xfId="59603"/>
    <cellStyle name="Porcentaje 7 2 3 2" xfId="59604"/>
    <cellStyle name="Porcentaje 7 2 3 2 2" xfId="59605"/>
    <cellStyle name="Porcentaje 7 2 3 2 2 2" xfId="59606"/>
    <cellStyle name="Porcentaje 7 2 3 2 2 2 2" xfId="59607"/>
    <cellStyle name="Porcentaje 7 2 3 2 2 2 3" xfId="59608"/>
    <cellStyle name="Porcentaje 7 2 3 2 2 2 4" xfId="59609"/>
    <cellStyle name="Porcentaje 7 2 3 2 2 3" xfId="59610"/>
    <cellStyle name="Porcentaje 7 2 3 2 2 4" xfId="59611"/>
    <cellStyle name="Porcentaje 7 2 3 2 2 5" xfId="59612"/>
    <cellStyle name="Porcentaje 7 2 3 2 3" xfId="59613"/>
    <cellStyle name="Porcentaje 7 2 3 2 3 2" xfId="59614"/>
    <cellStyle name="Porcentaje 7 2 3 2 3 3" xfId="59615"/>
    <cellStyle name="Porcentaje 7 2 3 2 3 4" xfId="59616"/>
    <cellStyle name="Porcentaje 7 2 3 2 4" xfId="59617"/>
    <cellStyle name="Porcentaje 7 2 3 2 5" xfId="59618"/>
    <cellStyle name="Porcentaje 7 2 3 2 6" xfId="59619"/>
    <cellStyle name="Porcentaje 7 2 3 3" xfId="59620"/>
    <cellStyle name="Porcentaje 7 2 3 3 2" xfId="59621"/>
    <cellStyle name="Porcentaje 7 2 3 3 2 2" xfId="59622"/>
    <cellStyle name="Porcentaje 7 2 3 3 2 3" xfId="59623"/>
    <cellStyle name="Porcentaje 7 2 3 3 2 4" xfId="59624"/>
    <cellStyle name="Porcentaje 7 2 3 3 3" xfId="59625"/>
    <cellStyle name="Porcentaje 7 2 3 3 4" xfId="59626"/>
    <cellStyle name="Porcentaje 7 2 3 3 5" xfId="59627"/>
    <cellStyle name="Porcentaje 7 2 3 3 6" xfId="59628"/>
    <cellStyle name="Porcentaje 7 2 3 4" xfId="59629"/>
    <cellStyle name="Porcentaje 7 2 3 4 2" xfId="59630"/>
    <cellStyle name="Porcentaje 7 2 3 4 3" xfId="59631"/>
    <cellStyle name="Porcentaje 7 2 3 4 4" xfId="59632"/>
    <cellStyle name="Porcentaje 7 2 3 5" xfId="59633"/>
    <cellStyle name="Porcentaje 7 2 3 6" xfId="59634"/>
    <cellStyle name="Porcentaje 7 2 3 7" xfId="59635"/>
    <cellStyle name="Porcentaje 7 2 3 8" xfId="59636"/>
    <cellStyle name="Porcentaje 7 2 4" xfId="59637"/>
    <cellStyle name="Porcentaje 7 2 4 2" xfId="59638"/>
    <cellStyle name="Porcentaje 7 2 4 2 2" xfId="59639"/>
    <cellStyle name="Porcentaje 7 2 4 2 2 2" xfId="59640"/>
    <cellStyle name="Porcentaje 7 2 4 2 2 3" xfId="59641"/>
    <cellStyle name="Porcentaje 7 2 4 2 2 4" xfId="59642"/>
    <cellStyle name="Porcentaje 7 2 4 2 3" xfId="59643"/>
    <cellStyle name="Porcentaje 7 2 4 2 4" xfId="59644"/>
    <cellStyle name="Porcentaje 7 2 4 2 5" xfId="59645"/>
    <cellStyle name="Porcentaje 7 2 4 3" xfId="59646"/>
    <cellStyle name="Porcentaje 7 2 4 3 2" xfId="59647"/>
    <cellStyle name="Porcentaje 7 2 4 3 3" xfId="59648"/>
    <cellStyle name="Porcentaje 7 2 4 3 4" xfId="59649"/>
    <cellStyle name="Porcentaje 7 2 4 4" xfId="59650"/>
    <cellStyle name="Porcentaje 7 2 4 5" xfId="59651"/>
    <cellStyle name="Porcentaje 7 2 4 6" xfId="59652"/>
    <cellStyle name="Porcentaje 7 2 5" xfId="59653"/>
    <cellStyle name="Porcentaje 7 2 5 2" xfId="59654"/>
    <cellStyle name="Porcentaje 7 2 5 2 2" xfId="59655"/>
    <cellStyle name="Porcentaje 7 2 5 2 3" xfId="59656"/>
    <cellStyle name="Porcentaje 7 2 5 2 4" xfId="59657"/>
    <cellStyle name="Porcentaje 7 2 5 3" xfId="59658"/>
    <cellStyle name="Porcentaje 7 2 5 4" xfId="59659"/>
    <cellStyle name="Porcentaje 7 2 5 5" xfId="59660"/>
    <cellStyle name="Porcentaje 7 2 5 6" xfId="59661"/>
    <cellStyle name="Porcentaje 7 2 6" xfId="59662"/>
    <cellStyle name="Porcentaje 7 2 6 2" xfId="59663"/>
    <cellStyle name="Porcentaje 7 2 6 3" xfId="59664"/>
    <cellStyle name="Porcentaje 7 2 6 4" xfId="59665"/>
    <cellStyle name="Porcentaje 7 2 7" xfId="59666"/>
    <cellStyle name="Porcentaje 7 2 8" xfId="59667"/>
    <cellStyle name="Porcentaje 7 2 9" xfId="59668"/>
    <cellStyle name="Porcentaje 7 3" xfId="59669"/>
    <cellStyle name="Porcentaje 7 3 2" xfId="59670"/>
    <cellStyle name="Porcentaje 7 3 2 2" xfId="59671"/>
    <cellStyle name="Porcentaje 7 3 2 2 2" xfId="59672"/>
    <cellStyle name="Porcentaje 7 3 2 2 2 2" xfId="59673"/>
    <cellStyle name="Porcentaje 7 3 2 2 2 2 2" xfId="59674"/>
    <cellStyle name="Porcentaje 7 3 2 2 2 2 3" xfId="59675"/>
    <cellStyle name="Porcentaje 7 3 2 2 2 2 4" xfId="59676"/>
    <cellStyle name="Porcentaje 7 3 2 2 2 3" xfId="59677"/>
    <cellStyle name="Porcentaje 7 3 2 2 2 4" xfId="59678"/>
    <cellStyle name="Porcentaje 7 3 2 2 2 5" xfId="59679"/>
    <cellStyle name="Porcentaje 7 3 2 2 3" xfId="59680"/>
    <cellStyle name="Porcentaje 7 3 2 2 3 2" xfId="59681"/>
    <cellStyle name="Porcentaje 7 3 2 2 3 3" xfId="59682"/>
    <cellStyle name="Porcentaje 7 3 2 2 3 4" xfId="59683"/>
    <cellStyle name="Porcentaje 7 3 2 2 4" xfId="59684"/>
    <cellStyle name="Porcentaje 7 3 2 2 5" xfId="59685"/>
    <cellStyle name="Porcentaje 7 3 2 2 6" xfId="59686"/>
    <cellStyle name="Porcentaje 7 3 2 3" xfId="59687"/>
    <cellStyle name="Porcentaje 7 3 2 3 2" xfId="59688"/>
    <cellStyle name="Porcentaje 7 3 2 3 2 2" xfId="59689"/>
    <cellStyle name="Porcentaje 7 3 2 3 2 3" xfId="59690"/>
    <cellStyle name="Porcentaje 7 3 2 3 2 4" xfId="59691"/>
    <cellStyle name="Porcentaje 7 3 2 3 3" xfId="59692"/>
    <cellStyle name="Porcentaje 7 3 2 3 4" xfId="59693"/>
    <cellStyle name="Porcentaje 7 3 2 3 5" xfId="59694"/>
    <cellStyle name="Porcentaje 7 3 2 3 6" xfId="59695"/>
    <cellStyle name="Porcentaje 7 3 2 4" xfId="59696"/>
    <cellStyle name="Porcentaje 7 3 2 4 2" xfId="59697"/>
    <cellStyle name="Porcentaje 7 3 2 4 3" xfId="59698"/>
    <cellStyle name="Porcentaje 7 3 2 4 4" xfId="59699"/>
    <cellStyle name="Porcentaje 7 3 2 5" xfId="59700"/>
    <cellStyle name="Porcentaje 7 3 2 6" xfId="59701"/>
    <cellStyle name="Porcentaje 7 3 2 7" xfId="59702"/>
    <cellStyle name="Porcentaje 7 3 2 8" xfId="59703"/>
    <cellStyle name="Porcentaje 7 3 3" xfId="59704"/>
    <cellStyle name="Porcentaje 7 3 3 2" xfId="59705"/>
    <cellStyle name="Porcentaje 7 3 3 2 2" xfId="59706"/>
    <cellStyle name="Porcentaje 7 3 3 2 2 2" xfId="59707"/>
    <cellStyle name="Porcentaje 7 3 3 2 2 3" xfId="59708"/>
    <cellStyle name="Porcentaje 7 3 3 2 2 4" xfId="59709"/>
    <cellStyle name="Porcentaje 7 3 3 2 3" xfId="59710"/>
    <cellStyle name="Porcentaje 7 3 3 2 4" xfId="59711"/>
    <cellStyle name="Porcentaje 7 3 3 2 5" xfId="59712"/>
    <cellStyle name="Porcentaje 7 3 3 3" xfId="59713"/>
    <cellStyle name="Porcentaje 7 3 3 3 2" xfId="59714"/>
    <cellStyle name="Porcentaje 7 3 3 3 3" xfId="59715"/>
    <cellStyle name="Porcentaje 7 3 3 3 4" xfId="59716"/>
    <cellStyle name="Porcentaje 7 3 3 4" xfId="59717"/>
    <cellStyle name="Porcentaje 7 3 3 5" xfId="59718"/>
    <cellStyle name="Porcentaje 7 3 3 6" xfId="59719"/>
    <cellStyle name="Porcentaje 7 3 4" xfId="59720"/>
    <cellStyle name="Porcentaje 7 3 4 2" xfId="59721"/>
    <cellStyle name="Porcentaje 7 3 4 2 2" xfId="59722"/>
    <cellStyle name="Porcentaje 7 3 4 2 3" xfId="59723"/>
    <cellStyle name="Porcentaje 7 3 4 2 4" xfId="59724"/>
    <cellStyle name="Porcentaje 7 3 4 3" xfId="59725"/>
    <cellStyle name="Porcentaje 7 3 4 4" xfId="59726"/>
    <cellStyle name="Porcentaje 7 3 4 5" xfId="59727"/>
    <cellStyle name="Porcentaje 7 3 4 6" xfId="59728"/>
    <cellStyle name="Porcentaje 7 3 5" xfId="59729"/>
    <cellStyle name="Porcentaje 7 3 5 2" xfId="59730"/>
    <cellStyle name="Porcentaje 7 3 5 3" xfId="59731"/>
    <cellStyle name="Porcentaje 7 3 5 4" xfId="59732"/>
    <cellStyle name="Porcentaje 7 3 6" xfId="59733"/>
    <cellStyle name="Porcentaje 7 3 7" xfId="59734"/>
    <cellStyle name="Porcentaje 7 3 8" xfId="59735"/>
    <cellStyle name="Porcentaje 7 3 9" xfId="59736"/>
    <cellStyle name="Porcentaje 7 4" xfId="59737"/>
    <cellStyle name="Porcentaje 7 4 2" xfId="59738"/>
    <cellStyle name="Porcentaje 7 4 2 2" xfId="59739"/>
    <cellStyle name="Porcentaje 7 4 2 2 2" xfId="59740"/>
    <cellStyle name="Porcentaje 7 4 2 2 2 2" xfId="59741"/>
    <cellStyle name="Porcentaje 7 4 2 2 2 2 2" xfId="59742"/>
    <cellStyle name="Porcentaje 7 4 2 2 2 2 3" xfId="59743"/>
    <cellStyle name="Porcentaje 7 4 2 2 2 2 4" xfId="59744"/>
    <cellStyle name="Porcentaje 7 4 2 2 2 3" xfId="59745"/>
    <cellStyle name="Porcentaje 7 4 2 2 2 4" xfId="59746"/>
    <cellStyle name="Porcentaje 7 4 2 2 2 5" xfId="59747"/>
    <cellStyle name="Porcentaje 7 4 2 2 3" xfId="59748"/>
    <cellStyle name="Porcentaje 7 4 2 2 3 2" xfId="59749"/>
    <cellStyle name="Porcentaje 7 4 2 2 3 3" xfId="59750"/>
    <cellStyle name="Porcentaje 7 4 2 2 3 4" xfId="59751"/>
    <cellStyle name="Porcentaje 7 4 2 2 4" xfId="59752"/>
    <cellStyle name="Porcentaje 7 4 2 2 5" xfId="59753"/>
    <cellStyle name="Porcentaje 7 4 2 2 6" xfId="59754"/>
    <cellStyle name="Porcentaje 7 4 2 3" xfId="59755"/>
    <cellStyle name="Porcentaje 7 4 2 3 2" xfId="59756"/>
    <cellStyle name="Porcentaje 7 4 2 3 2 2" xfId="59757"/>
    <cellStyle name="Porcentaje 7 4 2 3 2 3" xfId="59758"/>
    <cellStyle name="Porcentaje 7 4 2 3 2 4" xfId="59759"/>
    <cellStyle name="Porcentaje 7 4 2 3 3" xfId="59760"/>
    <cellStyle name="Porcentaje 7 4 2 3 4" xfId="59761"/>
    <cellStyle name="Porcentaje 7 4 2 3 5" xfId="59762"/>
    <cellStyle name="Porcentaje 7 4 2 3 6" xfId="59763"/>
    <cellStyle name="Porcentaje 7 4 2 4" xfId="59764"/>
    <cellStyle name="Porcentaje 7 4 2 4 2" xfId="59765"/>
    <cellStyle name="Porcentaje 7 4 2 4 3" xfId="59766"/>
    <cellStyle name="Porcentaje 7 4 2 4 4" xfId="59767"/>
    <cellStyle name="Porcentaje 7 4 2 5" xfId="59768"/>
    <cellStyle name="Porcentaje 7 4 2 6" xfId="59769"/>
    <cellStyle name="Porcentaje 7 4 2 7" xfId="59770"/>
    <cellStyle name="Porcentaje 7 4 2 8" xfId="59771"/>
    <cellStyle name="Porcentaje 7 4 3" xfId="59772"/>
    <cellStyle name="Porcentaje 7 4 3 2" xfId="59773"/>
    <cellStyle name="Porcentaje 7 4 3 2 2" xfId="59774"/>
    <cellStyle name="Porcentaje 7 4 3 2 2 2" xfId="59775"/>
    <cellStyle name="Porcentaje 7 4 3 2 2 3" xfId="59776"/>
    <cellStyle name="Porcentaje 7 4 3 2 2 4" xfId="59777"/>
    <cellStyle name="Porcentaje 7 4 3 2 3" xfId="59778"/>
    <cellStyle name="Porcentaje 7 4 3 2 4" xfId="59779"/>
    <cellStyle name="Porcentaje 7 4 3 2 5" xfId="59780"/>
    <cellStyle name="Porcentaje 7 4 3 3" xfId="59781"/>
    <cellStyle name="Porcentaje 7 4 3 3 2" xfId="59782"/>
    <cellStyle name="Porcentaje 7 4 3 3 3" xfId="59783"/>
    <cellStyle name="Porcentaje 7 4 3 3 4" xfId="59784"/>
    <cellStyle name="Porcentaje 7 4 3 4" xfId="59785"/>
    <cellStyle name="Porcentaje 7 4 3 5" xfId="59786"/>
    <cellStyle name="Porcentaje 7 4 3 6" xfId="59787"/>
    <cellStyle name="Porcentaje 7 4 4" xfId="59788"/>
    <cellStyle name="Porcentaje 7 4 4 2" xfId="59789"/>
    <cellStyle name="Porcentaje 7 4 4 2 2" xfId="59790"/>
    <cellStyle name="Porcentaje 7 4 4 2 3" xfId="59791"/>
    <cellStyle name="Porcentaje 7 4 4 2 4" xfId="59792"/>
    <cellStyle name="Porcentaje 7 4 4 3" xfId="59793"/>
    <cellStyle name="Porcentaje 7 4 4 4" xfId="59794"/>
    <cellStyle name="Porcentaje 7 4 4 5" xfId="59795"/>
    <cellStyle name="Porcentaje 7 4 4 6" xfId="59796"/>
    <cellStyle name="Porcentaje 7 4 5" xfId="59797"/>
    <cellStyle name="Porcentaje 7 4 5 2" xfId="59798"/>
    <cellStyle name="Porcentaje 7 4 5 3" xfId="59799"/>
    <cellStyle name="Porcentaje 7 4 5 4" xfId="59800"/>
    <cellStyle name="Porcentaje 7 4 6" xfId="59801"/>
    <cellStyle name="Porcentaje 7 4 7" xfId="59802"/>
    <cellStyle name="Porcentaje 7 4 8" xfId="59803"/>
    <cellStyle name="Porcentaje 7 4 9" xfId="59804"/>
    <cellStyle name="Porcentaje 7 5" xfId="59805"/>
    <cellStyle name="Porcentaje 7 5 2" xfId="59806"/>
    <cellStyle name="Porcentaje 7 5 2 2" xfId="59807"/>
    <cellStyle name="Porcentaje 7 5 2 2 2" xfId="59808"/>
    <cellStyle name="Porcentaje 7 5 2 2 2 2" xfId="59809"/>
    <cellStyle name="Porcentaje 7 5 2 2 2 2 2" xfId="59810"/>
    <cellStyle name="Porcentaje 7 5 2 2 2 2 3" xfId="59811"/>
    <cellStyle name="Porcentaje 7 5 2 2 2 2 4" xfId="59812"/>
    <cellStyle name="Porcentaje 7 5 2 2 2 3" xfId="59813"/>
    <cellStyle name="Porcentaje 7 5 2 2 2 4" xfId="59814"/>
    <cellStyle name="Porcentaje 7 5 2 2 2 5" xfId="59815"/>
    <cellStyle name="Porcentaje 7 5 2 2 3" xfId="59816"/>
    <cellStyle name="Porcentaje 7 5 2 2 3 2" xfId="59817"/>
    <cellStyle name="Porcentaje 7 5 2 2 3 3" xfId="59818"/>
    <cellStyle name="Porcentaje 7 5 2 2 3 4" xfId="59819"/>
    <cellStyle name="Porcentaje 7 5 2 2 4" xfId="59820"/>
    <cellStyle name="Porcentaje 7 5 2 2 5" xfId="59821"/>
    <cellStyle name="Porcentaje 7 5 2 2 6" xfId="59822"/>
    <cellStyle name="Porcentaje 7 5 2 3" xfId="59823"/>
    <cellStyle name="Porcentaje 7 5 2 3 2" xfId="59824"/>
    <cellStyle name="Porcentaje 7 5 2 3 2 2" xfId="59825"/>
    <cellStyle name="Porcentaje 7 5 2 3 2 3" xfId="59826"/>
    <cellStyle name="Porcentaje 7 5 2 3 2 4" xfId="59827"/>
    <cellStyle name="Porcentaje 7 5 2 3 3" xfId="59828"/>
    <cellStyle name="Porcentaje 7 5 2 3 4" xfId="59829"/>
    <cellStyle name="Porcentaje 7 5 2 3 5" xfId="59830"/>
    <cellStyle name="Porcentaje 7 5 2 3 6" xfId="59831"/>
    <cellStyle name="Porcentaje 7 5 2 4" xfId="59832"/>
    <cellStyle name="Porcentaje 7 5 2 4 2" xfId="59833"/>
    <cellStyle name="Porcentaje 7 5 2 4 3" xfId="59834"/>
    <cellStyle name="Porcentaje 7 5 2 4 4" xfId="59835"/>
    <cellStyle name="Porcentaje 7 5 2 5" xfId="59836"/>
    <cellStyle name="Porcentaje 7 5 2 6" xfId="59837"/>
    <cellStyle name="Porcentaje 7 5 2 7" xfId="59838"/>
    <cellStyle name="Porcentaje 7 5 2 8" xfId="59839"/>
    <cellStyle name="Porcentaje 7 5 3" xfId="59840"/>
    <cellStyle name="Porcentaje 7 5 3 2" xfId="59841"/>
    <cellStyle name="Porcentaje 7 5 3 2 2" xfId="59842"/>
    <cellStyle name="Porcentaje 7 5 3 2 2 2" xfId="59843"/>
    <cellStyle name="Porcentaje 7 5 3 2 2 3" xfId="59844"/>
    <cellStyle name="Porcentaje 7 5 3 2 2 4" xfId="59845"/>
    <cellStyle name="Porcentaje 7 5 3 2 3" xfId="59846"/>
    <cellStyle name="Porcentaje 7 5 3 2 4" xfId="59847"/>
    <cellStyle name="Porcentaje 7 5 3 2 5" xfId="59848"/>
    <cellStyle name="Porcentaje 7 5 3 3" xfId="59849"/>
    <cellStyle name="Porcentaje 7 5 3 3 2" xfId="59850"/>
    <cellStyle name="Porcentaje 7 5 3 3 3" xfId="59851"/>
    <cellStyle name="Porcentaje 7 5 3 3 4" xfId="59852"/>
    <cellStyle name="Porcentaje 7 5 3 4" xfId="59853"/>
    <cellStyle name="Porcentaje 7 5 3 5" xfId="59854"/>
    <cellStyle name="Porcentaje 7 5 3 6" xfId="59855"/>
    <cellStyle name="Porcentaje 7 5 4" xfId="59856"/>
    <cellStyle name="Porcentaje 7 5 4 2" xfId="59857"/>
    <cellStyle name="Porcentaje 7 5 4 2 2" xfId="59858"/>
    <cellStyle name="Porcentaje 7 5 4 2 3" xfId="59859"/>
    <cellStyle name="Porcentaje 7 5 4 2 4" xfId="59860"/>
    <cellStyle name="Porcentaje 7 5 4 3" xfId="59861"/>
    <cellStyle name="Porcentaje 7 5 4 4" xfId="59862"/>
    <cellStyle name="Porcentaje 7 5 4 5" xfId="59863"/>
    <cellStyle name="Porcentaje 7 5 4 6" xfId="59864"/>
    <cellStyle name="Porcentaje 7 5 5" xfId="59865"/>
    <cellStyle name="Porcentaje 7 5 5 2" xfId="59866"/>
    <cellStyle name="Porcentaje 7 5 5 3" xfId="59867"/>
    <cellStyle name="Porcentaje 7 5 5 4" xfId="59868"/>
    <cellStyle name="Porcentaje 7 5 6" xfId="59869"/>
    <cellStyle name="Porcentaje 7 5 7" xfId="59870"/>
    <cellStyle name="Porcentaje 7 5 8" xfId="59871"/>
    <cellStyle name="Porcentaje 7 5 9" xfId="59872"/>
    <cellStyle name="Porcentaje 7 6" xfId="59873"/>
    <cellStyle name="Porcentaje 7 6 2" xfId="59874"/>
    <cellStyle name="Porcentaje 7 6 2 2" xfId="59875"/>
    <cellStyle name="Porcentaje 7 6 2 2 2" xfId="59876"/>
    <cellStyle name="Porcentaje 7 6 2 2 2 2" xfId="59877"/>
    <cellStyle name="Porcentaje 7 6 2 2 2 3" xfId="59878"/>
    <cellStyle name="Porcentaje 7 6 2 2 2 4" xfId="59879"/>
    <cellStyle name="Porcentaje 7 6 2 2 3" xfId="59880"/>
    <cellStyle name="Porcentaje 7 6 2 2 4" xfId="59881"/>
    <cellStyle name="Porcentaje 7 6 2 2 5" xfId="59882"/>
    <cellStyle name="Porcentaje 7 6 2 3" xfId="59883"/>
    <cellStyle name="Porcentaje 7 6 2 3 2" xfId="59884"/>
    <cellStyle name="Porcentaje 7 6 2 3 3" xfId="59885"/>
    <cellStyle name="Porcentaje 7 6 2 3 4" xfId="59886"/>
    <cellStyle name="Porcentaje 7 6 2 4" xfId="59887"/>
    <cellStyle name="Porcentaje 7 6 2 5" xfId="59888"/>
    <cellStyle name="Porcentaje 7 6 2 6" xfId="59889"/>
    <cellStyle name="Porcentaje 7 6 3" xfId="59890"/>
    <cellStyle name="Porcentaje 7 6 3 2" xfId="59891"/>
    <cellStyle name="Porcentaje 7 6 3 2 2" xfId="59892"/>
    <cellStyle name="Porcentaje 7 6 3 2 3" xfId="59893"/>
    <cellStyle name="Porcentaje 7 6 3 2 4" xfId="59894"/>
    <cellStyle name="Porcentaje 7 6 3 3" xfId="59895"/>
    <cellStyle name="Porcentaje 7 6 3 4" xfId="59896"/>
    <cellStyle name="Porcentaje 7 6 3 5" xfId="59897"/>
    <cellStyle name="Porcentaje 7 6 3 6" xfId="59898"/>
    <cellStyle name="Porcentaje 7 6 4" xfId="59899"/>
    <cellStyle name="Porcentaje 7 6 4 2" xfId="59900"/>
    <cellStyle name="Porcentaje 7 6 4 3" xfId="59901"/>
    <cellStyle name="Porcentaje 7 6 4 4" xfId="59902"/>
    <cellStyle name="Porcentaje 7 6 5" xfId="59903"/>
    <cellStyle name="Porcentaje 7 6 6" xfId="59904"/>
    <cellStyle name="Porcentaje 7 6 7" xfId="59905"/>
    <cellStyle name="Porcentaje 7 6 8" xfId="59906"/>
    <cellStyle name="Porcentaje 7 7" xfId="59907"/>
    <cellStyle name="Porcentaje 7 7 2" xfId="59908"/>
    <cellStyle name="Porcentaje 7 7 2 2" xfId="59909"/>
    <cellStyle name="Porcentaje 7 7 2 2 2" xfId="59910"/>
    <cellStyle name="Porcentaje 7 7 2 2 3" xfId="59911"/>
    <cellStyle name="Porcentaje 7 7 2 2 4" xfId="59912"/>
    <cellStyle name="Porcentaje 7 7 2 3" xfId="59913"/>
    <cellStyle name="Porcentaje 7 7 2 4" xfId="59914"/>
    <cellStyle name="Porcentaje 7 7 2 5" xfId="59915"/>
    <cellStyle name="Porcentaje 7 7 3" xfId="59916"/>
    <cellStyle name="Porcentaje 7 7 3 2" xfId="59917"/>
    <cellStyle name="Porcentaje 7 7 3 3" xfId="59918"/>
    <cellStyle name="Porcentaje 7 7 3 4" xfId="59919"/>
    <cellStyle name="Porcentaje 7 7 4" xfId="59920"/>
    <cellStyle name="Porcentaje 7 7 5" xfId="59921"/>
    <cellStyle name="Porcentaje 7 7 6" xfId="59922"/>
    <cellStyle name="Porcentaje 7 8" xfId="59923"/>
    <cellStyle name="Porcentaje 7 8 2" xfId="59924"/>
    <cellStyle name="Porcentaje 7 8 2 2" xfId="59925"/>
    <cellStyle name="Porcentaje 7 8 2 3" xfId="59926"/>
    <cellStyle name="Porcentaje 7 8 2 4" xfId="59927"/>
    <cellStyle name="Porcentaje 7 8 3" xfId="59928"/>
    <cellStyle name="Porcentaje 7 8 4" xfId="59929"/>
    <cellStyle name="Porcentaje 7 8 5" xfId="59930"/>
    <cellStyle name="Porcentaje 7 8 6" xfId="59931"/>
    <cellStyle name="Porcentaje 7 9" xfId="59932"/>
    <cellStyle name="Porcentaje 7 9 2" xfId="59933"/>
    <cellStyle name="Porcentaje 7 9 3" xfId="59934"/>
    <cellStyle name="Porcentaje 7 9 4" xfId="59935"/>
    <cellStyle name="Porcentaje 8" xfId="59936"/>
    <cellStyle name="Porcentaje 8 10" xfId="59937"/>
    <cellStyle name="Porcentaje 8 11" xfId="59938"/>
    <cellStyle name="Porcentaje 8 12" xfId="59939"/>
    <cellStyle name="Porcentaje 8 13" xfId="59940"/>
    <cellStyle name="Porcentaje 8 2" xfId="59941"/>
    <cellStyle name="Porcentaje 8 2 10" xfId="59942"/>
    <cellStyle name="Porcentaje 8 2 2" xfId="59943"/>
    <cellStyle name="Porcentaje 8 2 2 2" xfId="59944"/>
    <cellStyle name="Porcentaje 8 2 2 2 2" xfId="59945"/>
    <cellStyle name="Porcentaje 8 2 2 2 2 2" xfId="59946"/>
    <cellStyle name="Porcentaje 8 2 2 2 2 2 2" xfId="59947"/>
    <cellStyle name="Porcentaje 8 2 2 2 2 2 2 2" xfId="59948"/>
    <cellStyle name="Porcentaje 8 2 2 2 2 2 2 3" xfId="59949"/>
    <cellStyle name="Porcentaje 8 2 2 2 2 2 2 4" xfId="59950"/>
    <cellStyle name="Porcentaje 8 2 2 2 2 2 3" xfId="59951"/>
    <cellStyle name="Porcentaje 8 2 2 2 2 2 4" xfId="59952"/>
    <cellStyle name="Porcentaje 8 2 2 2 2 2 5" xfId="59953"/>
    <cellStyle name="Porcentaje 8 2 2 2 2 3" xfId="59954"/>
    <cellStyle name="Porcentaje 8 2 2 2 2 3 2" xfId="59955"/>
    <cellStyle name="Porcentaje 8 2 2 2 2 3 3" xfId="59956"/>
    <cellStyle name="Porcentaje 8 2 2 2 2 3 4" xfId="59957"/>
    <cellStyle name="Porcentaje 8 2 2 2 2 4" xfId="59958"/>
    <cellStyle name="Porcentaje 8 2 2 2 2 5" xfId="59959"/>
    <cellStyle name="Porcentaje 8 2 2 2 2 6" xfId="59960"/>
    <cellStyle name="Porcentaje 8 2 2 2 3" xfId="59961"/>
    <cellStyle name="Porcentaje 8 2 2 2 3 2" xfId="59962"/>
    <cellStyle name="Porcentaje 8 2 2 2 3 2 2" xfId="59963"/>
    <cellStyle name="Porcentaje 8 2 2 2 3 2 3" xfId="59964"/>
    <cellStyle name="Porcentaje 8 2 2 2 3 2 4" xfId="59965"/>
    <cellStyle name="Porcentaje 8 2 2 2 3 3" xfId="59966"/>
    <cellStyle name="Porcentaje 8 2 2 2 3 4" xfId="59967"/>
    <cellStyle name="Porcentaje 8 2 2 2 3 5" xfId="59968"/>
    <cellStyle name="Porcentaje 8 2 2 2 3 6" xfId="59969"/>
    <cellStyle name="Porcentaje 8 2 2 2 4" xfId="59970"/>
    <cellStyle name="Porcentaje 8 2 2 2 4 2" xfId="59971"/>
    <cellStyle name="Porcentaje 8 2 2 2 4 3" xfId="59972"/>
    <cellStyle name="Porcentaje 8 2 2 2 4 4" xfId="59973"/>
    <cellStyle name="Porcentaje 8 2 2 2 5" xfId="59974"/>
    <cellStyle name="Porcentaje 8 2 2 2 6" xfId="59975"/>
    <cellStyle name="Porcentaje 8 2 2 2 7" xfId="59976"/>
    <cellStyle name="Porcentaje 8 2 2 2 8" xfId="59977"/>
    <cellStyle name="Porcentaje 8 2 2 3" xfId="59978"/>
    <cellStyle name="Porcentaje 8 2 2 3 2" xfId="59979"/>
    <cellStyle name="Porcentaje 8 2 2 3 2 2" xfId="59980"/>
    <cellStyle name="Porcentaje 8 2 2 3 2 2 2" xfId="59981"/>
    <cellStyle name="Porcentaje 8 2 2 3 2 2 3" xfId="59982"/>
    <cellStyle name="Porcentaje 8 2 2 3 2 2 4" xfId="59983"/>
    <cellStyle name="Porcentaje 8 2 2 3 2 3" xfId="59984"/>
    <cellStyle name="Porcentaje 8 2 2 3 2 4" xfId="59985"/>
    <cellStyle name="Porcentaje 8 2 2 3 2 5" xfId="59986"/>
    <cellStyle name="Porcentaje 8 2 2 3 3" xfId="59987"/>
    <cellStyle name="Porcentaje 8 2 2 3 3 2" xfId="59988"/>
    <cellStyle name="Porcentaje 8 2 2 3 3 3" xfId="59989"/>
    <cellStyle name="Porcentaje 8 2 2 3 3 4" xfId="59990"/>
    <cellStyle name="Porcentaje 8 2 2 3 4" xfId="59991"/>
    <cellStyle name="Porcentaje 8 2 2 3 5" xfId="59992"/>
    <cellStyle name="Porcentaje 8 2 2 3 6" xfId="59993"/>
    <cellStyle name="Porcentaje 8 2 2 4" xfId="59994"/>
    <cellStyle name="Porcentaje 8 2 2 4 2" xfId="59995"/>
    <cellStyle name="Porcentaje 8 2 2 4 2 2" xfId="59996"/>
    <cellStyle name="Porcentaje 8 2 2 4 2 3" xfId="59997"/>
    <cellStyle name="Porcentaje 8 2 2 4 2 4" xfId="59998"/>
    <cellStyle name="Porcentaje 8 2 2 4 3" xfId="59999"/>
    <cellStyle name="Porcentaje 8 2 2 4 4" xfId="60000"/>
    <cellStyle name="Porcentaje 8 2 2 4 5" xfId="60001"/>
    <cellStyle name="Porcentaje 8 2 2 4 6" xfId="60002"/>
    <cellStyle name="Porcentaje 8 2 2 5" xfId="60003"/>
    <cellStyle name="Porcentaje 8 2 2 5 2" xfId="60004"/>
    <cellStyle name="Porcentaje 8 2 2 5 3" xfId="60005"/>
    <cellStyle name="Porcentaje 8 2 2 5 4" xfId="60006"/>
    <cellStyle name="Porcentaje 8 2 2 6" xfId="60007"/>
    <cellStyle name="Porcentaje 8 2 2 7" xfId="60008"/>
    <cellStyle name="Porcentaje 8 2 2 8" xfId="60009"/>
    <cellStyle name="Porcentaje 8 2 2 9" xfId="60010"/>
    <cellStyle name="Porcentaje 8 2 3" xfId="60011"/>
    <cellStyle name="Porcentaje 8 2 3 2" xfId="60012"/>
    <cellStyle name="Porcentaje 8 2 3 2 2" xfId="60013"/>
    <cellStyle name="Porcentaje 8 2 3 2 2 2" xfId="60014"/>
    <cellStyle name="Porcentaje 8 2 3 2 2 2 2" xfId="60015"/>
    <cellStyle name="Porcentaje 8 2 3 2 2 2 3" xfId="60016"/>
    <cellStyle name="Porcentaje 8 2 3 2 2 2 4" xfId="60017"/>
    <cellStyle name="Porcentaje 8 2 3 2 2 3" xfId="60018"/>
    <cellStyle name="Porcentaje 8 2 3 2 2 4" xfId="60019"/>
    <cellStyle name="Porcentaje 8 2 3 2 2 5" xfId="60020"/>
    <cellStyle name="Porcentaje 8 2 3 2 3" xfId="60021"/>
    <cellStyle name="Porcentaje 8 2 3 2 3 2" xfId="60022"/>
    <cellStyle name="Porcentaje 8 2 3 2 3 3" xfId="60023"/>
    <cellStyle name="Porcentaje 8 2 3 2 3 4" xfId="60024"/>
    <cellStyle name="Porcentaje 8 2 3 2 4" xfId="60025"/>
    <cellStyle name="Porcentaje 8 2 3 2 5" xfId="60026"/>
    <cellStyle name="Porcentaje 8 2 3 2 6" xfId="60027"/>
    <cellStyle name="Porcentaje 8 2 3 3" xfId="60028"/>
    <cellStyle name="Porcentaje 8 2 3 3 2" xfId="60029"/>
    <cellStyle name="Porcentaje 8 2 3 3 2 2" xfId="60030"/>
    <cellStyle name="Porcentaje 8 2 3 3 2 3" xfId="60031"/>
    <cellStyle name="Porcentaje 8 2 3 3 2 4" xfId="60032"/>
    <cellStyle name="Porcentaje 8 2 3 3 3" xfId="60033"/>
    <cellStyle name="Porcentaje 8 2 3 3 4" xfId="60034"/>
    <cellStyle name="Porcentaje 8 2 3 3 5" xfId="60035"/>
    <cellStyle name="Porcentaje 8 2 3 3 6" xfId="60036"/>
    <cellStyle name="Porcentaje 8 2 3 4" xfId="60037"/>
    <cellStyle name="Porcentaje 8 2 3 4 2" xfId="60038"/>
    <cellStyle name="Porcentaje 8 2 3 4 3" xfId="60039"/>
    <cellStyle name="Porcentaje 8 2 3 4 4" xfId="60040"/>
    <cellStyle name="Porcentaje 8 2 3 5" xfId="60041"/>
    <cellStyle name="Porcentaje 8 2 3 6" xfId="60042"/>
    <cellStyle name="Porcentaje 8 2 3 7" xfId="60043"/>
    <cellStyle name="Porcentaje 8 2 3 8" xfId="60044"/>
    <cellStyle name="Porcentaje 8 2 4" xfId="60045"/>
    <cellStyle name="Porcentaje 8 2 4 2" xfId="60046"/>
    <cellStyle name="Porcentaje 8 2 4 2 2" xfId="60047"/>
    <cellStyle name="Porcentaje 8 2 4 2 2 2" xfId="60048"/>
    <cellStyle name="Porcentaje 8 2 4 2 2 3" xfId="60049"/>
    <cellStyle name="Porcentaje 8 2 4 2 2 4" xfId="60050"/>
    <cellStyle name="Porcentaje 8 2 4 2 3" xfId="60051"/>
    <cellStyle name="Porcentaje 8 2 4 2 4" xfId="60052"/>
    <cellStyle name="Porcentaje 8 2 4 2 5" xfId="60053"/>
    <cellStyle name="Porcentaje 8 2 4 3" xfId="60054"/>
    <cellStyle name="Porcentaje 8 2 4 3 2" xfId="60055"/>
    <cellStyle name="Porcentaje 8 2 4 3 3" xfId="60056"/>
    <cellStyle name="Porcentaje 8 2 4 3 4" xfId="60057"/>
    <cellStyle name="Porcentaje 8 2 4 4" xfId="60058"/>
    <cellStyle name="Porcentaje 8 2 4 5" xfId="60059"/>
    <cellStyle name="Porcentaje 8 2 4 6" xfId="60060"/>
    <cellStyle name="Porcentaje 8 2 5" xfId="60061"/>
    <cellStyle name="Porcentaje 8 2 5 2" xfId="60062"/>
    <cellStyle name="Porcentaje 8 2 5 2 2" xfId="60063"/>
    <cellStyle name="Porcentaje 8 2 5 2 3" xfId="60064"/>
    <cellStyle name="Porcentaje 8 2 5 2 4" xfId="60065"/>
    <cellStyle name="Porcentaje 8 2 5 3" xfId="60066"/>
    <cellStyle name="Porcentaje 8 2 5 4" xfId="60067"/>
    <cellStyle name="Porcentaje 8 2 5 5" xfId="60068"/>
    <cellStyle name="Porcentaje 8 2 5 6" xfId="60069"/>
    <cellStyle name="Porcentaje 8 2 6" xfId="60070"/>
    <cellStyle name="Porcentaje 8 2 6 2" xfId="60071"/>
    <cellStyle name="Porcentaje 8 2 6 3" xfId="60072"/>
    <cellStyle name="Porcentaje 8 2 6 4" xfId="60073"/>
    <cellStyle name="Porcentaje 8 2 7" xfId="60074"/>
    <cellStyle name="Porcentaje 8 2 8" xfId="60075"/>
    <cellStyle name="Porcentaje 8 2 9" xfId="60076"/>
    <cellStyle name="Porcentaje 8 3" xfId="60077"/>
    <cellStyle name="Porcentaje 8 3 2" xfId="60078"/>
    <cellStyle name="Porcentaje 8 3 2 2" xfId="60079"/>
    <cellStyle name="Porcentaje 8 3 2 2 2" xfId="60080"/>
    <cellStyle name="Porcentaje 8 3 2 2 2 2" xfId="60081"/>
    <cellStyle name="Porcentaje 8 3 2 2 2 2 2" xfId="60082"/>
    <cellStyle name="Porcentaje 8 3 2 2 2 2 3" xfId="60083"/>
    <cellStyle name="Porcentaje 8 3 2 2 2 2 4" xfId="60084"/>
    <cellStyle name="Porcentaje 8 3 2 2 2 3" xfId="60085"/>
    <cellStyle name="Porcentaje 8 3 2 2 2 4" xfId="60086"/>
    <cellStyle name="Porcentaje 8 3 2 2 2 5" xfId="60087"/>
    <cellStyle name="Porcentaje 8 3 2 2 3" xfId="60088"/>
    <cellStyle name="Porcentaje 8 3 2 2 3 2" xfId="60089"/>
    <cellStyle name="Porcentaje 8 3 2 2 3 3" xfId="60090"/>
    <cellStyle name="Porcentaje 8 3 2 2 3 4" xfId="60091"/>
    <cellStyle name="Porcentaje 8 3 2 2 4" xfId="60092"/>
    <cellStyle name="Porcentaje 8 3 2 2 5" xfId="60093"/>
    <cellStyle name="Porcentaje 8 3 2 2 6" xfId="60094"/>
    <cellStyle name="Porcentaje 8 3 2 3" xfId="60095"/>
    <cellStyle name="Porcentaje 8 3 2 3 2" xfId="60096"/>
    <cellStyle name="Porcentaje 8 3 2 3 2 2" xfId="60097"/>
    <cellStyle name="Porcentaje 8 3 2 3 2 3" xfId="60098"/>
    <cellStyle name="Porcentaje 8 3 2 3 2 4" xfId="60099"/>
    <cellStyle name="Porcentaje 8 3 2 3 3" xfId="60100"/>
    <cellStyle name="Porcentaje 8 3 2 3 4" xfId="60101"/>
    <cellStyle name="Porcentaje 8 3 2 3 5" xfId="60102"/>
    <cellStyle name="Porcentaje 8 3 2 3 6" xfId="60103"/>
    <cellStyle name="Porcentaje 8 3 2 4" xfId="60104"/>
    <cellStyle name="Porcentaje 8 3 2 4 2" xfId="60105"/>
    <cellStyle name="Porcentaje 8 3 2 4 3" xfId="60106"/>
    <cellStyle name="Porcentaje 8 3 2 4 4" xfId="60107"/>
    <cellStyle name="Porcentaje 8 3 2 5" xfId="60108"/>
    <cellStyle name="Porcentaje 8 3 2 6" xfId="60109"/>
    <cellStyle name="Porcentaje 8 3 2 7" xfId="60110"/>
    <cellStyle name="Porcentaje 8 3 2 8" xfId="60111"/>
    <cellStyle name="Porcentaje 8 3 3" xfId="60112"/>
    <cellStyle name="Porcentaje 8 3 3 2" xfId="60113"/>
    <cellStyle name="Porcentaje 8 3 3 2 2" xfId="60114"/>
    <cellStyle name="Porcentaje 8 3 3 2 2 2" xfId="60115"/>
    <cellStyle name="Porcentaje 8 3 3 2 2 3" xfId="60116"/>
    <cellStyle name="Porcentaje 8 3 3 2 2 4" xfId="60117"/>
    <cellStyle name="Porcentaje 8 3 3 2 3" xfId="60118"/>
    <cellStyle name="Porcentaje 8 3 3 2 4" xfId="60119"/>
    <cellStyle name="Porcentaje 8 3 3 2 5" xfId="60120"/>
    <cellStyle name="Porcentaje 8 3 3 3" xfId="60121"/>
    <cellStyle name="Porcentaje 8 3 3 3 2" xfId="60122"/>
    <cellStyle name="Porcentaje 8 3 3 3 3" xfId="60123"/>
    <cellStyle name="Porcentaje 8 3 3 3 4" xfId="60124"/>
    <cellStyle name="Porcentaje 8 3 3 4" xfId="60125"/>
    <cellStyle name="Porcentaje 8 3 3 5" xfId="60126"/>
    <cellStyle name="Porcentaje 8 3 3 6" xfId="60127"/>
    <cellStyle name="Porcentaje 8 3 4" xfId="60128"/>
    <cellStyle name="Porcentaje 8 3 4 2" xfId="60129"/>
    <cellStyle name="Porcentaje 8 3 4 2 2" xfId="60130"/>
    <cellStyle name="Porcentaje 8 3 4 2 3" xfId="60131"/>
    <cellStyle name="Porcentaje 8 3 4 2 4" xfId="60132"/>
    <cellStyle name="Porcentaje 8 3 4 3" xfId="60133"/>
    <cellStyle name="Porcentaje 8 3 4 4" xfId="60134"/>
    <cellStyle name="Porcentaje 8 3 4 5" xfId="60135"/>
    <cellStyle name="Porcentaje 8 3 4 6" xfId="60136"/>
    <cellStyle name="Porcentaje 8 3 5" xfId="60137"/>
    <cellStyle name="Porcentaje 8 3 5 2" xfId="60138"/>
    <cellStyle name="Porcentaje 8 3 5 3" xfId="60139"/>
    <cellStyle name="Porcentaje 8 3 5 4" xfId="60140"/>
    <cellStyle name="Porcentaje 8 3 6" xfId="60141"/>
    <cellStyle name="Porcentaje 8 3 7" xfId="60142"/>
    <cellStyle name="Porcentaje 8 3 8" xfId="60143"/>
    <cellStyle name="Porcentaje 8 3 9" xfId="60144"/>
    <cellStyle name="Porcentaje 8 4" xfId="60145"/>
    <cellStyle name="Porcentaje 8 4 2" xfId="60146"/>
    <cellStyle name="Porcentaje 8 4 2 2" xfId="60147"/>
    <cellStyle name="Porcentaje 8 4 2 2 2" xfId="60148"/>
    <cellStyle name="Porcentaje 8 4 2 2 2 2" xfId="60149"/>
    <cellStyle name="Porcentaje 8 4 2 2 2 2 2" xfId="60150"/>
    <cellStyle name="Porcentaje 8 4 2 2 2 2 3" xfId="60151"/>
    <cellStyle name="Porcentaje 8 4 2 2 2 2 4" xfId="60152"/>
    <cellStyle name="Porcentaje 8 4 2 2 2 3" xfId="60153"/>
    <cellStyle name="Porcentaje 8 4 2 2 2 4" xfId="60154"/>
    <cellStyle name="Porcentaje 8 4 2 2 2 5" xfId="60155"/>
    <cellStyle name="Porcentaje 8 4 2 2 3" xfId="60156"/>
    <cellStyle name="Porcentaje 8 4 2 2 3 2" xfId="60157"/>
    <cellStyle name="Porcentaje 8 4 2 2 3 3" xfId="60158"/>
    <cellStyle name="Porcentaje 8 4 2 2 3 4" xfId="60159"/>
    <cellStyle name="Porcentaje 8 4 2 2 4" xfId="60160"/>
    <cellStyle name="Porcentaje 8 4 2 2 5" xfId="60161"/>
    <cellStyle name="Porcentaje 8 4 2 2 6" xfId="60162"/>
    <cellStyle name="Porcentaje 8 4 2 3" xfId="60163"/>
    <cellStyle name="Porcentaje 8 4 2 3 2" xfId="60164"/>
    <cellStyle name="Porcentaje 8 4 2 3 2 2" xfId="60165"/>
    <cellStyle name="Porcentaje 8 4 2 3 2 3" xfId="60166"/>
    <cellStyle name="Porcentaje 8 4 2 3 2 4" xfId="60167"/>
    <cellStyle name="Porcentaje 8 4 2 3 3" xfId="60168"/>
    <cellStyle name="Porcentaje 8 4 2 3 4" xfId="60169"/>
    <cellStyle name="Porcentaje 8 4 2 3 5" xfId="60170"/>
    <cellStyle name="Porcentaje 8 4 2 3 6" xfId="60171"/>
    <cellStyle name="Porcentaje 8 4 2 4" xfId="60172"/>
    <cellStyle name="Porcentaje 8 4 2 4 2" xfId="60173"/>
    <cellStyle name="Porcentaje 8 4 2 4 3" xfId="60174"/>
    <cellStyle name="Porcentaje 8 4 2 4 4" xfId="60175"/>
    <cellStyle name="Porcentaje 8 4 2 5" xfId="60176"/>
    <cellStyle name="Porcentaje 8 4 2 6" xfId="60177"/>
    <cellStyle name="Porcentaje 8 4 2 7" xfId="60178"/>
    <cellStyle name="Porcentaje 8 4 2 8" xfId="60179"/>
    <cellStyle name="Porcentaje 8 4 3" xfId="60180"/>
    <cellStyle name="Porcentaje 8 4 3 2" xfId="60181"/>
    <cellStyle name="Porcentaje 8 4 3 2 2" xfId="60182"/>
    <cellStyle name="Porcentaje 8 4 3 2 2 2" xfId="60183"/>
    <cellStyle name="Porcentaje 8 4 3 2 2 3" xfId="60184"/>
    <cellStyle name="Porcentaje 8 4 3 2 2 4" xfId="60185"/>
    <cellStyle name="Porcentaje 8 4 3 2 3" xfId="60186"/>
    <cellStyle name="Porcentaje 8 4 3 2 4" xfId="60187"/>
    <cellStyle name="Porcentaje 8 4 3 2 5" xfId="60188"/>
    <cellStyle name="Porcentaje 8 4 3 3" xfId="60189"/>
    <cellStyle name="Porcentaje 8 4 3 3 2" xfId="60190"/>
    <cellStyle name="Porcentaje 8 4 3 3 3" xfId="60191"/>
    <cellStyle name="Porcentaje 8 4 3 3 4" xfId="60192"/>
    <cellStyle name="Porcentaje 8 4 3 4" xfId="60193"/>
    <cellStyle name="Porcentaje 8 4 3 5" xfId="60194"/>
    <cellStyle name="Porcentaje 8 4 3 6" xfId="60195"/>
    <cellStyle name="Porcentaje 8 4 4" xfId="60196"/>
    <cellStyle name="Porcentaje 8 4 4 2" xfId="60197"/>
    <cellStyle name="Porcentaje 8 4 4 2 2" xfId="60198"/>
    <cellStyle name="Porcentaje 8 4 4 2 3" xfId="60199"/>
    <cellStyle name="Porcentaje 8 4 4 2 4" xfId="60200"/>
    <cellStyle name="Porcentaje 8 4 4 3" xfId="60201"/>
    <cellStyle name="Porcentaje 8 4 4 4" xfId="60202"/>
    <cellStyle name="Porcentaje 8 4 4 5" xfId="60203"/>
    <cellStyle name="Porcentaje 8 4 4 6" xfId="60204"/>
    <cellStyle name="Porcentaje 8 4 5" xfId="60205"/>
    <cellStyle name="Porcentaje 8 4 5 2" xfId="60206"/>
    <cellStyle name="Porcentaje 8 4 5 3" xfId="60207"/>
    <cellStyle name="Porcentaje 8 4 5 4" xfId="60208"/>
    <cellStyle name="Porcentaje 8 4 6" xfId="60209"/>
    <cellStyle name="Porcentaje 8 4 7" xfId="60210"/>
    <cellStyle name="Porcentaje 8 4 8" xfId="60211"/>
    <cellStyle name="Porcentaje 8 4 9" xfId="60212"/>
    <cellStyle name="Porcentaje 8 5" xfId="60213"/>
    <cellStyle name="Porcentaje 8 5 2" xfId="60214"/>
    <cellStyle name="Porcentaje 8 5 2 2" xfId="60215"/>
    <cellStyle name="Porcentaje 8 5 2 2 2" xfId="60216"/>
    <cellStyle name="Porcentaje 8 5 2 2 2 2" xfId="60217"/>
    <cellStyle name="Porcentaje 8 5 2 2 2 2 2" xfId="60218"/>
    <cellStyle name="Porcentaje 8 5 2 2 2 2 3" xfId="60219"/>
    <cellStyle name="Porcentaje 8 5 2 2 2 2 4" xfId="60220"/>
    <cellStyle name="Porcentaje 8 5 2 2 2 3" xfId="60221"/>
    <cellStyle name="Porcentaje 8 5 2 2 2 4" xfId="60222"/>
    <cellStyle name="Porcentaje 8 5 2 2 2 5" xfId="60223"/>
    <cellStyle name="Porcentaje 8 5 2 2 3" xfId="60224"/>
    <cellStyle name="Porcentaje 8 5 2 2 3 2" xfId="60225"/>
    <cellStyle name="Porcentaje 8 5 2 2 3 3" xfId="60226"/>
    <cellStyle name="Porcentaje 8 5 2 2 3 4" xfId="60227"/>
    <cellStyle name="Porcentaje 8 5 2 2 4" xfId="60228"/>
    <cellStyle name="Porcentaje 8 5 2 2 5" xfId="60229"/>
    <cellStyle name="Porcentaje 8 5 2 2 6" xfId="60230"/>
    <cellStyle name="Porcentaje 8 5 2 3" xfId="60231"/>
    <cellStyle name="Porcentaje 8 5 2 3 2" xfId="60232"/>
    <cellStyle name="Porcentaje 8 5 2 3 2 2" xfId="60233"/>
    <cellStyle name="Porcentaje 8 5 2 3 2 3" xfId="60234"/>
    <cellStyle name="Porcentaje 8 5 2 3 2 4" xfId="60235"/>
    <cellStyle name="Porcentaje 8 5 2 3 3" xfId="60236"/>
    <cellStyle name="Porcentaje 8 5 2 3 4" xfId="60237"/>
    <cellStyle name="Porcentaje 8 5 2 3 5" xfId="60238"/>
    <cellStyle name="Porcentaje 8 5 2 3 6" xfId="60239"/>
    <cellStyle name="Porcentaje 8 5 2 4" xfId="60240"/>
    <cellStyle name="Porcentaje 8 5 2 4 2" xfId="60241"/>
    <cellStyle name="Porcentaje 8 5 2 4 3" xfId="60242"/>
    <cellStyle name="Porcentaje 8 5 2 4 4" xfId="60243"/>
    <cellStyle name="Porcentaje 8 5 2 5" xfId="60244"/>
    <cellStyle name="Porcentaje 8 5 2 6" xfId="60245"/>
    <cellStyle name="Porcentaje 8 5 2 7" xfId="60246"/>
    <cellStyle name="Porcentaje 8 5 2 8" xfId="60247"/>
    <cellStyle name="Porcentaje 8 5 3" xfId="60248"/>
    <cellStyle name="Porcentaje 8 5 3 2" xfId="60249"/>
    <cellStyle name="Porcentaje 8 5 3 2 2" xfId="60250"/>
    <cellStyle name="Porcentaje 8 5 3 2 2 2" xfId="60251"/>
    <cellStyle name="Porcentaje 8 5 3 2 2 3" xfId="60252"/>
    <cellStyle name="Porcentaje 8 5 3 2 2 4" xfId="60253"/>
    <cellStyle name="Porcentaje 8 5 3 2 3" xfId="60254"/>
    <cellStyle name="Porcentaje 8 5 3 2 4" xfId="60255"/>
    <cellStyle name="Porcentaje 8 5 3 2 5" xfId="60256"/>
    <cellStyle name="Porcentaje 8 5 3 3" xfId="60257"/>
    <cellStyle name="Porcentaje 8 5 3 3 2" xfId="60258"/>
    <cellStyle name="Porcentaje 8 5 3 3 3" xfId="60259"/>
    <cellStyle name="Porcentaje 8 5 3 3 4" xfId="60260"/>
    <cellStyle name="Porcentaje 8 5 3 4" xfId="60261"/>
    <cellStyle name="Porcentaje 8 5 3 5" xfId="60262"/>
    <cellStyle name="Porcentaje 8 5 3 6" xfId="60263"/>
    <cellStyle name="Porcentaje 8 5 4" xfId="60264"/>
    <cellStyle name="Porcentaje 8 5 4 2" xfId="60265"/>
    <cellStyle name="Porcentaje 8 5 4 2 2" xfId="60266"/>
    <cellStyle name="Porcentaje 8 5 4 2 3" xfId="60267"/>
    <cellStyle name="Porcentaje 8 5 4 2 4" xfId="60268"/>
    <cellStyle name="Porcentaje 8 5 4 3" xfId="60269"/>
    <cellStyle name="Porcentaje 8 5 4 4" xfId="60270"/>
    <cellStyle name="Porcentaje 8 5 4 5" xfId="60271"/>
    <cellStyle name="Porcentaje 8 5 4 6" xfId="60272"/>
    <cellStyle name="Porcentaje 8 5 5" xfId="60273"/>
    <cellStyle name="Porcentaje 8 5 5 2" xfId="60274"/>
    <cellStyle name="Porcentaje 8 5 5 3" xfId="60275"/>
    <cellStyle name="Porcentaje 8 5 5 4" xfId="60276"/>
    <cellStyle name="Porcentaje 8 5 6" xfId="60277"/>
    <cellStyle name="Porcentaje 8 5 7" xfId="60278"/>
    <cellStyle name="Porcentaje 8 5 8" xfId="60279"/>
    <cellStyle name="Porcentaje 8 5 9" xfId="60280"/>
    <cellStyle name="Porcentaje 8 6" xfId="60281"/>
    <cellStyle name="Porcentaje 8 6 2" xfId="60282"/>
    <cellStyle name="Porcentaje 8 6 2 2" xfId="60283"/>
    <cellStyle name="Porcentaje 8 6 2 2 2" xfId="60284"/>
    <cellStyle name="Porcentaje 8 6 2 2 2 2" xfId="60285"/>
    <cellStyle name="Porcentaje 8 6 2 2 2 3" xfId="60286"/>
    <cellStyle name="Porcentaje 8 6 2 2 2 4" xfId="60287"/>
    <cellStyle name="Porcentaje 8 6 2 2 3" xfId="60288"/>
    <cellStyle name="Porcentaje 8 6 2 2 4" xfId="60289"/>
    <cellStyle name="Porcentaje 8 6 2 2 5" xfId="60290"/>
    <cellStyle name="Porcentaje 8 6 2 3" xfId="60291"/>
    <cellStyle name="Porcentaje 8 6 2 3 2" xfId="60292"/>
    <cellStyle name="Porcentaje 8 6 2 3 3" xfId="60293"/>
    <cellStyle name="Porcentaje 8 6 2 3 4" xfId="60294"/>
    <cellStyle name="Porcentaje 8 6 2 4" xfId="60295"/>
    <cellStyle name="Porcentaje 8 6 2 5" xfId="60296"/>
    <cellStyle name="Porcentaje 8 6 2 6" xfId="60297"/>
    <cellStyle name="Porcentaje 8 6 3" xfId="60298"/>
    <cellStyle name="Porcentaje 8 6 3 2" xfId="60299"/>
    <cellStyle name="Porcentaje 8 6 3 2 2" xfId="60300"/>
    <cellStyle name="Porcentaje 8 6 3 2 3" xfId="60301"/>
    <cellStyle name="Porcentaje 8 6 3 2 4" xfId="60302"/>
    <cellStyle name="Porcentaje 8 6 3 3" xfId="60303"/>
    <cellStyle name="Porcentaje 8 6 3 4" xfId="60304"/>
    <cellStyle name="Porcentaje 8 6 3 5" xfId="60305"/>
    <cellStyle name="Porcentaje 8 6 3 6" xfId="60306"/>
    <cellStyle name="Porcentaje 8 6 4" xfId="60307"/>
    <cellStyle name="Porcentaje 8 6 4 2" xfId="60308"/>
    <cellStyle name="Porcentaje 8 6 4 3" xfId="60309"/>
    <cellStyle name="Porcentaje 8 6 4 4" xfId="60310"/>
    <cellStyle name="Porcentaje 8 6 5" xfId="60311"/>
    <cellStyle name="Porcentaje 8 6 6" xfId="60312"/>
    <cellStyle name="Porcentaje 8 6 7" xfId="60313"/>
    <cellStyle name="Porcentaje 8 6 8" xfId="60314"/>
    <cellStyle name="Porcentaje 8 7" xfId="60315"/>
    <cellStyle name="Porcentaje 8 7 2" xfId="60316"/>
    <cellStyle name="Porcentaje 8 7 2 2" xfId="60317"/>
    <cellStyle name="Porcentaje 8 7 2 2 2" xfId="60318"/>
    <cellStyle name="Porcentaje 8 7 2 2 3" xfId="60319"/>
    <cellStyle name="Porcentaje 8 7 2 2 4" xfId="60320"/>
    <cellStyle name="Porcentaje 8 7 2 3" xfId="60321"/>
    <cellStyle name="Porcentaje 8 7 2 4" xfId="60322"/>
    <cellStyle name="Porcentaje 8 7 2 5" xfId="60323"/>
    <cellStyle name="Porcentaje 8 7 3" xfId="60324"/>
    <cellStyle name="Porcentaje 8 7 3 2" xfId="60325"/>
    <cellStyle name="Porcentaje 8 7 3 3" xfId="60326"/>
    <cellStyle name="Porcentaje 8 7 3 4" xfId="60327"/>
    <cellStyle name="Porcentaje 8 7 4" xfId="60328"/>
    <cellStyle name="Porcentaje 8 7 5" xfId="60329"/>
    <cellStyle name="Porcentaje 8 7 6" xfId="60330"/>
    <cellStyle name="Porcentaje 8 8" xfId="60331"/>
    <cellStyle name="Porcentaje 8 8 2" xfId="60332"/>
    <cellStyle name="Porcentaje 8 8 2 2" xfId="60333"/>
    <cellStyle name="Porcentaje 8 8 2 3" xfId="60334"/>
    <cellStyle name="Porcentaje 8 8 2 4" xfId="60335"/>
    <cellStyle name="Porcentaje 8 8 3" xfId="60336"/>
    <cellStyle name="Porcentaje 8 8 4" xfId="60337"/>
    <cellStyle name="Porcentaje 8 8 5" xfId="60338"/>
    <cellStyle name="Porcentaje 8 8 6" xfId="60339"/>
    <cellStyle name="Porcentaje 8 9" xfId="60340"/>
    <cellStyle name="Porcentaje 8 9 2" xfId="60341"/>
    <cellStyle name="Porcentaje 8 9 3" xfId="60342"/>
    <cellStyle name="Porcentaje 8 9 4" xfId="60343"/>
    <cellStyle name="Porcentaje 9" xfId="60344"/>
    <cellStyle name="Porcentaje 9 10" xfId="60345"/>
    <cellStyle name="Porcentaje 9 11" xfId="60346"/>
    <cellStyle name="Porcentaje 9 12" xfId="60347"/>
    <cellStyle name="Porcentaje 9 13" xfId="60348"/>
    <cellStyle name="Porcentaje 9 2" xfId="60349"/>
    <cellStyle name="Porcentaje 9 2 10" xfId="60350"/>
    <cellStyle name="Porcentaje 9 2 2" xfId="60351"/>
    <cellStyle name="Porcentaje 9 2 2 2" xfId="60352"/>
    <cellStyle name="Porcentaje 9 2 2 2 2" xfId="60353"/>
    <cellStyle name="Porcentaje 9 2 2 2 2 2" xfId="60354"/>
    <cellStyle name="Porcentaje 9 2 2 2 2 2 2" xfId="60355"/>
    <cellStyle name="Porcentaje 9 2 2 2 2 2 2 2" xfId="60356"/>
    <cellStyle name="Porcentaje 9 2 2 2 2 2 2 3" xfId="60357"/>
    <cellStyle name="Porcentaje 9 2 2 2 2 2 2 4" xfId="60358"/>
    <cellStyle name="Porcentaje 9 2 2 2 2 2 3" xfId="60359"/>
    <cellStyle name="Porcentaje 9 2 2 2 2 2 4" xfId="60360"/>
    <cellStyle name="Porcentaje 9 2 2 2 2 2 5" xfId="60361"/>
    <cellStyle name="Porcentaje 9 2 2 2 2 3" xfId="60362"/>
    <cellStyle name="Porcentaje 9 2 2 2 2 3 2" xfId="60363"/>
    <cellStyle name="Porcentaje 9 2 2 2 2 3 3" xfId="60364"/>
    <cellStyle name="Porcentaje 9 2 2 2 2 3 4" xfId="60365"/>
    <cellStyle name="Porcentaje 9 2 2 2 2 4" xfId="60366"/>
    <cellStyle name="Porcentaje 9 2 2 2 2 5" xfId="60367"/>
    <cellStyle name="Porcentaje 9 2 2 2 2 6" xfId="60368"/>
    <cellStyle name="Porcentaje 9 2 2 2 3" xfId="60369"/>
    <cellStyle name="Porcentaje 9 2 2 2 3 2" xfId="60370"/>
    <cellStyle name="Porcentaje 9 2 2 2 3 2 2" xfId="60371"/>
    <cellStyle name="Porcentaje 9 2 2 2 3 2 3" xfId="60372"/>
    <cellStyle name="Porcentaje 9 2 2 2 3 2 4" xfId="60373"/>
    <cellStyle name="Porcentaje 9 2 2 2 3 3" xfId="60374"/>
    <cellStyle name="Porcentaje 9 2 2 2 3 4" xfId="60375"/>
    <cellStyle name="Porcentaje 9 2 2 2 3 5" xfId="60376"/>
    <cellStyle name="Porcentaje 9 2 2 2 3 6" xfId="60377"/>
    <cellStyle name="Porcentaje 9 2 2 2 4" xfId="60378"/>
    <cellStyle name="Porcentaje 9 2 2 2 4 2" xfId="60379"/>
    <cellStyle name="Porcentaje 9 2 2 2 4 3" xfId="60380"/>
    <cellStyle name="Porcentaje 9 2 2 2 4 4" xfId="60381"/>
    <cellStyle name="Porcentaje 9 2 2 2 5" xfId="60382"/>
    <cellStyle name="Porcentaje 9 2 2 2 6" xfId="60383"/>
    <cellStyle name="Porcentaje 9 2 2 2 7" xfId="60384"/>
    <cellStyle name="Porcentaje 9 2 2 2 8" xfId="60385"/>
    <cellStyle name="Porcentaje 9 2 2 3" xfId="60386"/>
    <cellStyle name="Porcentaje 9 2 2 3 2" xfId="60387"/>
    <cellStyle name="Porcentaje 9 2 2 3 2 2" xfId="60388"/>
    <cellStyle name="Porcentaje 9 2 2 3 2 2 2" xfId="60389"/>
    <cellStyle name="Porcentaje 9 2 2 3 2 2 3" xfId="60390"/>
    <cellStyle name="Porcentaje 9 2 2 3 2 2 4" xfId="60391"/>
    <cellStyle name="Porcentaje 9 2 2 3 2 3" xfId="60392"/>
    <cellStyle name="Porcentaje 9 2 2 3 2 4" xfId="60393"/>
    <cellStyle name="Porcentaje 9 2 2 3 2 5" xfId="60394"/>
    <cellStyle name="Porcentaje 9 2 2 3 3" xfId="60395"/>
    <cellStyle name="Porcentaje 9 2 2 3 3 2" xfId="60396"/>
    <cellStyle name="Porcentaje 9 2 2 3 3 3" xfId="60397"/>
    <cellStyle name="Porcentaje 9 2 2 3 3 4" xfId="60398"/>
    <cellStyle name="Porcentaje 9 2 2 3 4" xfId="60399"/>
    <cellStyle name="Porcentaje 9 2 2 3 5" xfId="60400"/>
    <cellStyle name="Porcentaje 9 2 2 3 6" xfId="60401"/>
    <cellStyle name="Porcentaje 9 2 2 4" xfId="60402"/>
    <cellStyle name="Porcentaje 9 2 2 4 2" xfId="60403"/>
    <cellStyle name="Porcentaje 9 2 2 4 2 2" xfId="60404"/>
    <cellStyle name="Porcentaje 9 2 2 4 2 3" xfId="60405"/>
    <cellStyle name="Porcentaje 9 2 2 4 2 4" xfId="60406"/>
    <cellStyle name="Porcentaje 9 2 2 4 3" xfId="60407"/>
    <cellStyle name="Porcentaje 9 2 2 4 4" xfId="60408"/>
    <cellStyle name="Porcentaje 9 2 2 4 5" xfId="60409"/>
    <cellStyle name="Porcentaje 9 2 2 4 6" xfId="60410"/>
    <cellStyle name="Porcentaje 9 2 2 5" xfId="60411"/>
    <cellStyle name="Porcentaje 9 2 2 5 2" xfId="60412"/>
    <cellStyle name="Porcentaje 9 2 2 5 3" xfId="60413"/>
    <cellStyle name="Porcentaje 9 2 2 5 4" xfId="60414"/>
    <cellStyle name="Porcentaje 9 2 2 6" xfId="60415"/>
    <cellStyle name="Porcentaje 9 2 2 7" xfId="60416"/>
    <cellStyle name="Porcentaje 9 2 2 8" xfId="60417"/>
    <cellStyle name="Porcentaje 9 2 2 9" xfId="60418"/>
    <cellStyle name="Porcentaje 9 2 3" xfId="60419"/>
    <cellStyle name="Porcentaje 9 2 3 2" xfId="60420"/>
    <cellStyle name="Porcentaje 9 2 3 2 2" xfId="60421"/>
    <cellStyle name="Porcentaje 9 2 3 2 2 2" xfId="60422"/>
    <cellStyle name="Porcentaje 9 2 3 2 2 2 2" xfId="60423"/>
    <cellStyle name="Porcentaje 9 2 3 2 2 2 3" xfId="60424"/>
    <cellStyle name="Porcentaje 9 2 3 2 2 2 4" xfId="60425"/>
    <cellStyle name="Porcentaje 9 2 3 2 2 3" xfId="60426"/>
    <cellStyle name="Porcentaje 9 2 3 2 2 4" xfId="60427"/>
    <cellStyle name="Porcentaje 9 2 3 2 2 5" xfId="60428"/>
    <cellStyle name="Porcentaje 9 2 3 2 3" xfId="60429"/>
    <cellStyle name="Porcentaje 9 2 3 2 3 2" xfId="60430"/>
    <cellStyle name="Porcentaje 9 2 3 2 3 3" xfId="60431"/>
    <cellStyle name="Porcentaje 9 2 3 2 3 4" xfId="60432"/>
    <cellStyle name="Porcentaje 9 2 3 2 4" xfId="60433"/>
    <cellStyle name="Porcentaje 9 2 3 2 5" xfId="60434"/>
    <cellStyle name="Porcentaje 9 2 3 2 6" xfId="60435"/>
    <cellStyle name="Porcentaje 9 2 3 3" xfId="60436"/>
    <cellStyle name="Porcentaje 9 2 3 3 2" xfId="60437"/>
    <cellStyle name="Porcentaje 9 2 3 3 2 2" xfId="60438"/>
    <cellStyle name="Porcentaje 9 2 3 3 2 3" xfId="60439"/>
    <cellStyle name="Porcentaje 9 2 3 3 2 4" xfId="60440"/>
    <cellStyle name="Porcentaje 9 2 3 3 3" xfId="60441"/>
    <cellStyle name="Porcentaje 9 2 3 3 4" xfId="60442"/>
    <cellStyle name="Porcentaje 9 2 3 3 5" xfId="60443"/>
    <cellStyle name="Porcentaje 9 2 3 3 6" xfId="60444"/>
    <cellStyle name="Porcentaje 9 2 3 4" xfId="60445"/>
    <cellStyle name="Porcentaje 9 2 3 4 2" xfId="60446"/>
    <cellStyle name="Porcentaje 9 2 3 4 3" xfId="60447"/>
    <cellStyle name="Porcentaje 9 2 3 4 4" xfId="60448"/>
    <cellStyle name="Porcentaje 9 2 3 5" xfId="60449"/>
    <cellStyle name="Porcentaje 9 2 3 6" xfId="60450"/>
    <cellStyle name="Porcentaje 9 2 3 7" xfId="60451"/>
    <cellStyle name="Porcentaje 9 2 3 8" xfId="60452"/>
    <cellStyle name="Porcentaje 9 2 4" xfId="60453"/>
    <cellStyle name="Porcentaje 9 2 4 2" xfId="60454"/>
    <cellStyle name="Porcentaje 9 2 4 2 2" xfId="60455"/>
    <cellStyle name="Porcentaje 9 2 4 2 2 2" xfId="60456"/>
    <cellStyle name="Porcentaje 9 2 4 2 2 3" xfId="60457"/>
    <cellStyle name="Porcentaje 9 2 4 2 2 4" xfId="60458"/>
    <cellStyle name="Porcentaje 9 2 4 2 3" xfId="60459"/>
    <cellStyle name="Porcentaje 9 2 4 2 4" xfId="60460"/>
    <cellStyle name="Porcentaje 9 2 4 2 5" xfId="60461"/>
    <cellStyle name="Porcentaje 9 2 4 3" xfId="60462"/>
    <cellStyle name="Porcentaje 9 2 4 3 2" xfId="60463"/>
    <cellStyle name="Porcentaje 9 2 4 3 3" xfId="60464"/>
    <cellStyle name="Porcentaje 9 2 4 3 4" xfId="60465"/>
    <cellStyle name="Porcentaje 9 2 4 4" xfId="60466"/>
    <cellStyle name="Porcentaje 9 2 4 5" xfId="60467"/>
    <cellStyle name="Porcentaje 9 2 4 6" xfId="60468"/>
    <cellStyle name="Porcentaje 9 2 5" xfId="60469"/>
    <cellStyle name="Porcentaje 9 2 5 2" xfId="60470"/>
    <cellStyle name="Porcentaje 9 2 5 2 2" xfId="60471"/>
    <cellStyle name="Porcentaje 9 2 5 2 3" xfId="60472"/>
    <cellStyle name="Porcentaje 9 2 5 2 4" xfId="60473"/>
    <cellStyle name="Porcentaje 9 2 5 3" xfId="60474"/>
    <cellStyle name="Porcentaje 9 2 5 4" xfId="60475"/>
    <cellStyle name="Porcentaje 9 2 5 5" xfId="60476"/>
    <cellStyle name="Porcentaje 9 2 5 6" xfId="60477"/>
    <cellStyle name="Porcentaje 9 2 6" xfId="60478"/>
    <cellStyle name="Porcentaje 9 2 6 2" xfId="60479"/>
    <cellStyle name="Porcentaje 9 2 6 3" xfId="60480"/>
    <cellStyle name="Porcentaje 9 2 6 4" xfId="60481"/>
    <cellStyle name="Porcentaje 9 2 7" xfId="60482"/>
    <cellStyle name="Porcentaje 9 2 8" xfId="60483"/>
    <cellStyle name="Porcentaje 9 2 9" xfId="60484"/>
    <cellStyle name="Porcentaje 9 3" xfId="60485"/>
    <cellStyle name="Porcentaje 9 3 2" xfId="60486"/>
    <cellStyle name="Porcentaje 9 3 2 2" xfId="60487"/>
    <cellStyle name="Porcentaje 9 3 2 2 2" xfId="60488"/>
    <cellStyle name="Porcentaje 9 3 2 2 2 2" xfId="60489"/>
    <cellStyle name="Porcentaje 9 3 2 2 2 2 2" xfId="60490"/>
    <cellStyle name="Porcentaje 9 3 2 2 2 2 3" xfId="60491"/>
    <cellStyle name="Porcentaje 9 3 2 2 2 2 4" xfId="60492"/>
    <cellStyle name="Porcentaje 9 3 2 2 2 3" xfId="60493"/>
    <cellStyle name="Porcentaje 9 3 2 2 2 4" xfId="60494"/>
    <cellStyle name="Porcentaje 9 3 2 2 2 5" xfId="60495"/>
    <cellStyle name="Porcentaje 9 3 2 2 3" xfId="60496"/>
    <cellStyle name="Porcentaje 9 3 2 2 3 2" xfId="60497"/>
    <cellStyle name="Porcentaje 9 3 2 2 3 3" xfId="60498"/>
    <cellStyle name="Porcentaje 9 3 2 2 3 4" xfId="60499"/>
    <cellStyle name="Porcentaje 9 3 2 2 4" xfId="60500"/>
    <cellStyle name="Porcentaje 9 3 2 2 5" xfId="60501"/>
    <cellStyle name="Porcentaje 9 3 2 2 6" xfId="60502"/>
    <cellStyle name="Porcentaje 9 3 2 3" xfId="60503"/>
    <cellStyle name="Porcentaje 9 3 2 3 2" xfId="60504"/>
    <cellStyle name="Porcentaje 9 3 2 3 2 2" xfId="60505"/>
    <cellStyle name="Porcentaje 9 3 2 3 2 3" xfId="60506"/>
    <cellStyle name="Porcentaje 9 3 2 3 2 4" xfId="60507"/>
    <cellStyle name="Porcentaje 9 3 2 3 3" xfId="60508"/>
    <cellStyle name="Porcentaje 9 3 2 3 4" xfId="60509"/>
    <cellStyle name="Porcentaje 9 3 2 3 5" xfId="60510"/>
    <cellStyle name="Porcentaje 9 3 2 3 6" xfId="60511"/>
    <cellStyle name="Porcentaje 9 3 2 4" xfId="60512"/>
    <cellStyle name="Porcentaje 9 3 2 4 2" xfId="60513"/>
    <cellStyle name="Porcentaje 9 3 2 4 3" xfId="60514"/>
    <cellStyle name="Porcentaje 9 3 2 4 4" xfId="60515"/>
    <cellStyle name="Porcentaje 9 3 2 5" xfId="60516"/>
    <cellStyle name="Porcentaje 9 3 2 6" xfId="60517"/>
    <cellStyle name="Porcentaje 9 3 2 7" xfId="60518"/>
    <cellStyle name="Porcentaje 9 3 2 8" xfId="60519"/>
    <cellStyle name="Porcentaje 9 3 3" xfId="60520"/>
    <cellStyle name="Porcentaje 9 3 3 2" xfId="60521"/>
    <cellStyle name="Porcentaje 9 3 3 2 2" xfId="60522"/>
    <cellStyle name="Porcentaje 9 3 3 2 2 2" xfId="60523"/>
    <cellStyle name="Porcentaje 9 3 3 2 2 3" xfId="60524"/>
    <cellStyle name="Porcentaje 9 3 3 2 2 4" xfId="60525"/>
    <cellStyle name="Porcentaje 9 3 3 2 3" xfId="60526"/>
    <cellStyle name="Porcentaje 9 3 3 2 4" xfId="60527"/>
    <cellStyle name="Porcentaje 9 3 3 2 5" xfId="60528"/>
    <cellStyle name="Porcentaje 9 3 3 3" xfId="60529"/>
    <cellStyle name="Porcentaje 9 3 3 3 2" xfId="60530"/>
    <cellStyle name="Porcentaje 9 3 3 3 3" xfId="60531"/>
    <cellStyle name="Porcentaje 9 3 3 3 4" xfId="60532"/>
    <cellStyle name="Porcentaje 9 3 3 4" xfId="60533"/>
    <cellStyle name="Porcentaje 9 3 3 5" xfId="60534"/>
    <cellStyle name="Porcentaje 9 3 3 6" xfId="60535"/>
    <cellStyle name="Porcentaje 9 3 4" xfId="60536"/>
    <cellStyle name="Porcentaje 9 3 4 2" xfId="60537"/>
    <cellStyle name="Porcentaje 9 3 4 2 2" xfId="60538"/>
    <cellStyle name="Porcentaje 9 3 4 2 3" xfId="60539"/>
    <cellStyle name="Porcentaje 9 3 4 2 4" xfId="60540"/>
    <cellStyle name="Porcentaje 9 3 4 3" xfId="60541"/>
    <cellStyle name="Porcentaje 9 3 4 4" xfId="60542"/>
    <cellStyle name="Porcentaje 9 3 4 5" xfId="60543"/>
    <cellStyle name="Porcentaje 9 3 4 6" xfId="60544"/>
    <cellStyle name="Porcentaje 9 3 5" xfId="60545"/>
    <cellStyle name="Porcentaje 9 3 5 2" xfId="60546"/>
    <cellStyle name="Porcentaje 9 3 5 3" xfId="60547"/>
    <cellStyle name="Porcentaje 9 3 5 4" xfId="60548"/>
    <cellStyle name="Porcentaje 9 3 6" xfId="60549"/>
    <cellStyle name="Porcentaje 9 3 7" xfId="60550"/>
    <cellStyle name="Porcentaje 9 3 8" xfId="60551"/>
    <cellStyle name="Porcentaje 9 3 9" xfId="60552"/>
    <cellStyle name="Porcentaje 9 4" xfId="60553"/>
    <cellStyle name="Porcentaje 9 4 2" xfId="60554"/>
    <cellStyle name="Porcentaje 9 4 2 2" xfId="60555"/>
    <cellStyle name="Porcentaje 9 4 2 2 2" xfId="60556"/>
    <cellStyle name="Porcentaje 9 4 2 2 2 2" xfId="60557"/>
    <cellStyle name="Porcentaje 9 4 2 2 2 2 2" xfId="60558"/>
    <cellStyle name="Porcentaje 9 4 2 2 2 2 3" xfId="60559"/>
    <cellStyle name="Porcentaje 9 4 2 2 2 2 4" xfId="60560"/>
    <cellStyle name="Porcentaje 9 4 2 2 2 3" xfId="60561"/>
    <cellStyle name="Porcentaje 9 4 2 2 2 4" xfId="60562"/>
    <cellStyle name="Porcentaje 9 4 2 2 2 5" xfId="60563"/>
    <cellStyle name="Porcentaje 9 4 2 2 3" xfId="60564"/>
    <cellStyle name="Porcentaje 9 4 2 2 3 2" xfId="60565"/>
    <cellStyle name="Porcentaje 9 4 2 2 3 3" xfId="60566"/>
    <cellStyle name="Porcentaje 9 4 2 2 3 4" xfId="60567"/>
    <cellStyle name="Porcentaje 9 4 2 2 4" xfId="60568"/>
    <cellStyle name="Porcentaje 9 4 2 2 5" xfId="60569"/>
    <cellStyle name="Porcentaje 9 4 2 2 6" xfId="60570"/>
    <cellStyle name="Porcentaje 9 4 2 3" xfId="60571"/>
    <cellStyle name="Porcentaje 9 4 2 3 2" xfId="60572"/>
    <cellStyle name="Porcentaje 9 4 2 3 2 2" xfId="60573"/>
    <cellStyle name="Porcentaje 9 4 2 3 2 3" xfId="60574"/>
    <cellStyle name="Porcentaje 9 4 2 3 2 4" xfId="60575"/>
    <cellStyle name="Porcentaje 9 4 2 3 3" xfId="60576"/>
    <cellStyle name="Porcentaje 9 4 2 3 4" xfId="60577"/>
    <cellStyle name="Porcentaje 9 4 2 3 5" xfId="60578"/>
    <cellStyle name="Porcentaje 9 4 2 3 6" xfId="60579"/>
    <cellStyle name="Porcentaje 9 4 2 4" xfId="60580"/>
    <cellStyle name="Porcentaje 9 4 2 4 2" xfId="60581"/>
    <cellStyle name="Porcentaje 9 4 2 4 3" xfId="60582"/>
    <cellStyle name="Porcentaje 9 4 2 4 4" xfId="60583"/>
    <cellStyle name="Porcentaje 9 4 2 5" xfId="60584"/>
    <cellStyle name="Porcentaje 9 4 2 6" xfId="60585"/>
    <cellStyle name="Porcentaje 9 4 2 7" xfId="60586"/>
    <cellStyle name="Porcentaje 9 4 2 8" xfId="60587"/>
    <cellStyle name="Porcentaje 9 4 3" xfId="60588"/>
    <cellStyle name="Porcentaje 9 4 3 2" xfId="60589"/>
    <cellStyle name="Porcentaje 9 4 3 2 2" xfId="60590"/>
    <cellStyle name="Porcentaje 9 4 3 2 2 2" xfId="60591"/>
    <cellStyle name="Porcentaje 9 4 3 2 2 3" xfId="60592"/>
    <cellStyle name="Porcentaje 9 4 3 2 2 4" xfId="60593"/>
    <cellStyle name="Porcentaje 9 4 3 2 3" xfId="60594"/>
    <cellStyle name="Porcentaje 9 4 3 2 4" xfId="60595"/>
    <cellStyle name="Porcentaje 9 4 3 2 5" xfId="60596"/>
    <cellStyle name="Porcentaje 9 4 3 3" xfId="60597"/>
    <cellStyle name="Porcentaje 9 4 3 3 2" xfId="60598"/>
    <cellStyle name="Porcentaje 9 4 3 3 3" xfId="60599"/>
    <cellStyle name="Porcentaje 9 4 3 3 4" xfId="60600"/>
    <cellStyle name="Porcentaje 9 4 3 4" xfId="60601"/>
    <cellStyle name="Porcentaje 9 4 3 5" xfId="60602"/>
    <cellStyle name="Porcentaje 9 4 3 6" xfId="60603"/>
    <cellStyle name="Porcentaje 9 4 4" xfId="60604"/>
    <cellStyle name="Porcentaje 9 4 4 2" xfId="60605"/>
    <cellStyle name="Porcentaje 9 4 4 2 2" xfId="60606"/>
    <cellStyle name="Porcentaje 9 4 4 2 3" xfId="60607"/>
    <cellStyle name="Porcentaje 9 4 4 2 4" xfId="60608"/>
    <cellStyle name="Porcentaje 9 4 4 3" xfId="60609"/>
    <cellStyle name="Porcentaje 9 4 4 4" xfId="60610"/>
    <cellStyle name="Porcentaje 9 4 4 5" xfId="60611"/>
    <cellStyle name="Porcentaje 9 4 4 6" xfId="60612"/>
    <cellStyle name="Porcentaje 9 4 5" xfId="60613"/>
    <cellStyle name="Porcentaje 9 4 5 2" xfId="60614"/>
    <cellStyle name="Porcentaje 9 4 5 3" xfId="60615"/>
    <cellStyle name="Porcentaje 9 4 5 4" xfId="60616"/>
    <cellStyle name="Porcentaje 9 4 6" xfId="60617"/>
    <cellStyle name="Porcentaje 9 4 7" xfId="60618"/>
    <cellStyle name="Porcentaje 9 4 8" xfId="60619"/>
    <cellStyle name="Porcentaje 9 4 9" xfId="60620"/>
    <cellStyle name="Porcentaje 9 5" xfId="60621"/>
    <cellStyle name="Porcentaje 9 5 2" xfId="60622"/>
    <cellStyle name="Porcentaje 9 5 2 2" xfId="60623"/>
    <cellStyle name="Porcentaje 9 5 2 2 2" xfId="60624"/>
    <cellStyle name="Porcentaje 9 5 2 2 2 2" xfId="60625"/>
    <cellStyle name="Porcentaje 9 5 2 2 2 2 2" xfId="60626"/>
    <cellStyle name="Porcentaje 9 5 2 2 2 2 3" xfId="60627"/>
    <cellStyle name="Porcentaje 9 5 2 2 2 2 4" xfId="60628"/>
    <cellStyle name="Porcentaje 9 5 2 2 2 3" xfId="60629"/>
    <cellStyle name="Porcentaje 9 5 2 2 2 4" xfId="60630"/>
    <cellStyle name="Porcentaje 9 5 2 2 2 5" xfId="60631"/>
    <cellStyle name="Porcentaje 9 5 2 2 3" xfId="60632"/>
    <cellStyle name="Porcentaje 9 5 2 2 3 2" xfId="60633"/>
    <cellStyle name="Porcentaje 9 5 2 2 3 3" xfId="60634"/>
    <cellStyle name="Porcentaje 9 5 2 2 3 4" xfId="60635"/>
    <cellStyle name="Porcentaje 9 5 2 2 4" xfId="60636"/>
    <cellStyle name="Porcentaje 9 5 2 2 5" xfId="60637"/>
    <cellStyle name="Porcentaje 9 5 2 2 6" xfId="60638"/>
    <cellStyle name="Porcentaje 9 5 2 3" xfId="60639"/>
    <cellStyle name="Porcentaje 9 5 2 3 2" xfId="60640"/>
    <cellStyle name="Porcentaje 9 5 2 3 2 2" xfId="60641"/>
    <cellStyle name="Porcentaje 9 5 2 3 2 3" xfId="60642"/>
    <cellStyle name="Porcentaje 9 5 2 3 2 4" xfId="60643"/>
    <cellStyle name="Porcentaje 9 5 2 3 3" xfId="60644"/>
    <cellStyle name="Porcentaje 9 5 2 3 4" xfId="60645"/>
    <cellStyle name="Porcentaje 9 5 2 3 5" xfId="60646"/>
    <cellStyle name="Porcentaje 9 5 2 3 6" xfId="60647"/>
    <cellStyle name="Porcentaje 9 5 2 4" xfId="60648"/>
    <cellStyle name="Porcentaje 9 5 2 4 2" xfId="60649"/>
    <cellStyle name="Porcentaje 9 5 2 4 3" xfId="60650"/>
    <cellStyle name="Porcentaje 9 5 2 4 4" xfId="60651"/>
    <cellStyle name="Porcentaje 9 5 2 5" xfId="60652"/>
    <cellStyle name="Porcentaje 9 5 2 6" xfId="60653"/>
    <cellStyle name="Porcentaje 9 5 2 7" xfId="60654"/>
    <cellStyle name="Porcentaje 9 5 2 8" xfId="60655"/>
    <cellStyle name="Porcentaje 9 5 3" xfId="60656"/>
    <cellStyle name="Porcentaje 9 5 3 2" xfId="60657"/>
    <cellStyle name="Porcentaje 9 5 3 2 2" xfId="60658"/>
    <cellStyle name="Porcentaje 9 5 3 2 2 2" xfId="60659"/>
    <cellStyle name="Porcentaje 9 5 3 2 2 3" xfId="60660"/>
    <cellStyle name="Porcentaje 9 5 3 2 2 4" xfId="60661"/>
    <cellStyle name="Porcentaje 9 5 3 2 3" xfId="60662"/>
    <cellStyle name="Porcentaje 9 5 3 2 4" xfId="60663"/>
    <cellStyle name="Porcentaje 9 5 3 2 5" xfId="60664"/>
    <cellStyle name="Porcentaje 9 5 3 3" xfId="60665"/>
    <cellStyle name="Porcentaje 9 5 3 3 2" xfId="60666"/>
    <cellStyle name="Porcentaje 9 5 3 3 3" xfId="60667"/>
    <cellStyle name="Porcentaje 9 5 3 3 4" xfId="60668"/>
    <cellStyle name="Porcentaje 9 5 3 4" xfId="60669"/>
    <cellStyle name="Porcentaje 9 5 3 5" xfId="60670"/>
    <cellStyle name="Porcentaje 9 5 3 6" xfId="60671"/>
    <cellStyle name="Porcentaje 9 5 4" xfId="60672"/>
    <cellStyle name="Porcentaje 9 5 4 2" xfId="60673"/>
    <cellStyle name="Porcentaje 9 5 4 2 2" xfId="60674"/>
    <cellStyle name="Porcentaje 9 5 4 2 3" xfId="60675"/>
    <cellStyle name="Porcentaje 9 5 4 2 4" xfId="60676"/>
    <cellStyle name="Porcentaje 9 5 4 3" xfId="60677"/>
    <cellStyle name="Porcentaje 9 5 4 4" xfId="60678"/>
    <cellStyle name="Porcentaje 9 5 4 5" xfId="60679"/>
    <cellStyle name="Porcentaje 9 5 4 6" xfId="60680"/>
    <cellStyle name="Porcentaje 9 5 5" xfId="60681"/>
    <cellStyle name="Porcentaje 9 5 5 2" xfId="60682"/>
    <cellStyle name="Porcentaje 9 5 5 3" xfId="60683"/>
    <cellStyle name="Porcentaje 9 5 5 4" xfId="60684"/>
    <cellStyle name="Porcentaje 9 5 6" xfId="60685"/>
    <cellStyle name="Porcentaje 9 5 7" xfId="60686"/>
    <cellStyle name="Porcentaje 9 5 8" xfId="60687"/>
    <cellStyle name="Porcentaje 9 5 9" xfId="60688"/>
    <cellStyle name="Porcentaje 9 6" xfId="60689"/>
    <cellStyle name="Porcentaje 9 6 2" xfId="60690"/>
    <cellStyle name="Porcentaje 9 6 2 2" xfId="60691"/>
    <cellStyle name="Porcentaje 9 6 2 2 2" xfId="60692"/>
    <cellStyle name="Porcentaje 9 6 2 2 2 2" xfId="60693"/>
    <cellStyle name="Porcentaje 9 6 2 2 2 3" xfId="60694"/>
    <cellStyle name="Porcentaje 9 6 2 2 2 4" xfId="60695"/>
    <cellStyle name="Porcentaje 9 6 2 2 3" xfId="60696"/>
    <cellStyle name="Porcentaje 9 6 2 2 4" xfId="60697"/>
    <cellStyle name="Porcentaje 9 6 2 2 5" xfId="60698"/>
    <cellStyle name="Porcentaje 9 6 2 3" xfId="60699"/>
    <cellStyle name="Porcentaje 9 6 2 3 2" xfId="60700"/>
    <cellStyle name="Porcentaje 9 6 2 3 3" xfId="60701"/>
    <cellStyle name="Porcentaje 9 6 2 3 4" xfId="60702"/>
    <cellStyle name="Porcentaje 9 6 2 4" xfId="60703"/>
    <cellStyle name="Porcentaje 9 6 2 5" xfId="60704"/>
    <cellStyle name="Porcentaje 9 6 2 6" xfId="60705"/>
    <cellStyle name="Porcentaje 9 6 3" xfId="60706"/>
    <cellStyle name="Porcentaje 9 6 3 2" xfId="60707"/>
    <cellStyle name="Porcentaje 9 6 3 2 2" xfId="60708"/>
    <cellStyle name="Porcentaje 9 6 3 2 3" xfId="60709"/>
    <cellStyle name="Porcentaje 9 6 3 2 4" xfId="60710"/>
    <cellStyle name="Porcentaje 9 6 3 3" xfId="60711"/>
    <cellStyle name="Porcentaje 9 6 3 4" xfId="60712"/>
    <cellStyle name="Porcentaje 9 6 3 5" xfId="60713"/>
    <cellStyle name="Porcentaje 9 6 3 6" xfId="60714"/>
    <cellStyle name="Porcentaje 9 6 4" xfId="60715"/>
    <cellStyle name="Porcentaje 9 6 4 2" xfId="60716"/>
    <cellStyle name="Porcentaje 9 6 4 3" xfId="60717"/>
    <cellStyle name="Porcentaje 9 6 4 4" xfId="60718"/>
    <cellStyle name="Porcentaje 9 6 5" xfId="60719"/>
    <cellStyle name="Porcentaje 9 6 6" xfId="60720"/>
    <cellStyle name="Porcentaje 9 6 7" xfId="60721"/>
    <cellStyle name="Porcentaje 9 6 8" xfId="60722"/>
    <cellStyle name="Porcentaje 9 7" xfId="60723"/>
    <cellStyle name="Porcentaje 9 7 2" xfId="60724"/>
    <cellStyle name="Porcentaje 9 7 2 2" xfId="60725"/>
    <cellStyle name="Porcentaje 9 7 2 2 2" xfId="60726"/>
    <cellStyle name="Porcentaje 9 7 2 2 3" xfId="60727"/>
    <cellStyle name="Porcentaje 9 7 2 2 4" xfId="60728"/>
    <cellStyle name="Porcentaje 9 7 2 3" xfId="60729"/>
    <cellStyle name="Porcentaje 9 7 2 4" xfId="60730"/>
    <cellStyle name="Porcentaje 9 7 2 5" xfId="60731"/>
    <cellStyle name="Porcentaje 9 7 3" xfId="60732"/>
    <cellStyle name="Porcentaje 9 7 3 2" xfId="60733"/>
    <cellStyle name="Porcentaje 9 7 3 3" xfId="60734"/>
    <cellStyle name="Porcentaje 9 7 3 4" xfId="60735"/>
    <cellStyle name="Porcentaje 9 7 4" xfId="60736"/>
    <cellStyle name="Porcentaje 9 7 5" xfId="60737"/>
    <cellStyle name="Porcentaje 9 7 6" xfId="60738"/>
    <cellStyle name="Porcentaje 9 8" xfId="60739"/>
    <cellStyle name="Porcentaje 9 8 2" xfId="60740"/>
    <cellStyle name="Porcentaje 9 8 2 2" xfId="60741"/>
    <cellStyle name="Porcentaje 9 8 2 3" xfId="60742"/>
    <cellStyle name="Porcentaje 9 8 2 4" xfId="60743"/>
    <cellStyle name="Porcentaje 9 8 3" xfId="60744"/>
    <cellStyle name="Porcentaje 9 8 4" xfId="60745"/>
    <cellStyle name="Porcentaje 9 8 5" xfId="60746"/>
    <cellStyle name="Porcentaje 9 8 6" xfId="60747"/>
    <cellStyle name="Porcentaje 9 9" xfId="60748"/>
    <cellStyle name="Porcentaje 9 9 2" xfId="60749"/>
    <cellStyle name="Porcentaje 9 9 3" xfId="60750"/>
    <cellStyle name="Porcentaje 9 9 4" xfId="60751"/>
    <cellStyle name="Porcentual 2" xfId="60752"/>
    <cellStyle name="Porcentual 2 2" xfId="60753"/>
    <cellStyle name="Porcentual 2 3" xfId="60754"/>
    <cellStyle name="Porcentual 2 4" xfId="60755"/>
    <cellStyle name="Porcentual 2 5" xfId="60756"/>
    <cellStyle name="Porcentual 2 6" xfId="60757"/>
    <cellStyle name="Porcentual 2 6 2" xfId="60758"/>
    <cellStyle name="Porcentual 2 6 2 2" xfId="60759"/>
    <cellStyle name="Porcentual 3" xfId="60760"/>
    <cellStyle name="Porcentual 3 2" xfId="60761"/>
    <cellStyle name="Porcentual 3 2 2" xfId="63595"/>
    <cellStyle name="Porcentual 3 3" xfId="60762"/>
    <cellStyle name="Porcentual 3 4" xfId="60763"/>
    <cellStyle name="Porcentual 3 5" xfId="60764"/>
    <cellStyle name="Porcentual 3 6" xfId="63596"/>
    <cellStyle name="Porcentual 3 7" xfId="63597"/>
    <cellStyle name="Porcentual 4" xfId="60765"/>
    <cellStyle name="Porcentual 5" xfId="60766"/>
    <cellStyle name="Porcentual 5 2" xfId="60767"/>
    <cellStyle name="Porcentual 5 2 2" xfId="60768"/>
    <cellStyle name="Porcentual 5 2 2 2" xfId="60769"/>
    <cellStyle name="Porcentual 5 2 2 2 2" xfId="60770"/>
    <cellStyle name="Porcentual 5 2 2 2 2 2" xfId="60771"/>
    <cellStyle name="Porcentual 5 2 2 2 2 3" xfId="60772"/>
    <cellStyle name="Porcentual 5 2 2 2 2 4" xfId="60773"/>
    <cellStyle name="Porcentual 5 2 2 2 3" xfId="60774"/>
    <cellStyle name="Porcentual 5 2 2 2 4" xfId="60775"/>
    <cellStyle name="Porcentual 5 2 2 2 5" xfId="60776"/>
    <cellStyle name="Porcentual 5 2 2 3" xfId="60777"/>
    <cellStyle name="Porcentual 5 2 2 3 2" xfId="60778"/>
    <cellStyle name="Porcentual 5 2 2 3 3" xfId="60779"/>
    <cellStyle name="Porcentual 5 2 2 3 4" xfId="60780"/>
    <cellStyle name="Porcentual 5 2 2 4" xfId="60781"/>
    <cellStyle name="Porcentual 5 2 2 5" xfId="60782"/>
    <cellStyle name="Porcentual 5 2 2 6" xfId="60783"/>
    <cellStyle name="Porcentual 5 2 3" xfId="60784"/>
    <cellStyle name="Porcentual 5 2 3 2" xfId="60785"/>
    <cellStyle name="Porcentual 5 2 3 2 2" xfId="60786"/>
    <cellStyle name="Porcentual 5 2 3 2 3" xfId="60787"/>
    <cellStyle name="Porcentual 5 2 3 2 4" xfId="60788"/>
    <cellStyle name="Porcentual 5 2 3 3" xfId="60789"/>
    <cellStyle name="Porcentual 5 2 3 4" xfId="60790"/>
    <cellStyle name="Porcentual 5 2 3 5" xfId="60791"/>
    <cellStyle name="Porcentual 5 2 3 6" xfId="60792"/>
    <cellStyle name="Porcentual 5 2 4" xfId="60793"/>
    <cellStyle name="Porcentual 5 2 4 2" xfId="60794"/>
    <cellStyle name="Porcentual 5 2 4 3" xfId="60795"/>
    <cellStyle name="Porcentual 5 2 4 4" xfId="60796"/>
    <cellStyle name="Porcentual 5 2 5" xfId="60797"/>
    <cellStyle name="Porcentual 5 2 6" xfId="60798"/>
    <cellStyle name="Porcentual 5 2 7" xfId="60799"/>
    <cellStyle name="Porcentual 5 2 8" xfId="60800"/>
    <cellStyle name="Porcentual 5 3" xfId="60801"/>
    <cellStyle name="Porcentual 5 3 2" xfId="60802"/>
    <cellStyle name="Porcentual 5 3 2 2" xfId="60803"/>
    <cellStyle name="Porcentual 5 3 2 2 2" xfId="60804"/>
    <cellStyle name="Porcentual 5 3 2 2 3" xfId="60805"/>
    <cellStyle name="Porcentual 5 3 2 2 4" xfId="60806"/>
    <cellStyle name="Porcentual 5 3 2 3" xfId="60807"/>
    <cellStyle name="Porcentual 5 3 2 4" xfId="60808"/>
    <cellStyle name="Porcentual 5 3 2 5" xfId="60809"/>
    <cellStyle name="Porcentual 5 3 3" xfId="60810"/>
    <cellStyle name="Porcentual 5 3 3 2" xfId="60811"/>
    <cellStyle name="Porcentual 5 3 3 3" xfId="60812"/>
    <cellStyle name="Porcentual 5 3 3 4" xfId="60813"/>
    <cellStyle name="Porcentual 5 3 4" xfId="60814"/>
    <cellStyle name="Porcentual 5 3 5" xfId="60815"/>
    <cellStyle name="Porcentual 5 3 6" xfId="60816"/>
    <cellStyle name="Porcentual 5 4" xfId="60817"/>
    <cellStyle name="Porcentual 5 4 2" xfId="60818"/>
    <cellStyle name="Porcentual 5 4 2 2" xfId="60819"/>
    <cellStyle name="Porcentual 5 4 2 3" xfId="60820"/>
    <cellStyle name="Porcentual 5 4 2 4" xfId="60821"/>
    <cellStyle name="Porcentual 5 4 3" xfId="60822"/>
    <cellStyle name="Porcentual 5 4 4" xfId="60823"/>
    <cellStyle name="Porcentual 5 4 5" xfId="60824"/>
    <cellStyle name="Porcentual 5 4 6" xfId="60825"/>
    <cellStyle name="Porcentual 5 5" xfId="60826"/>
    <cellStyle name="Porcentual 5 5 2" xfId="60827"/>
    <cellStyle name="Porcentual 5 5 3" xfId="60828"/>
    <cellStyle name="Porcentual 5 5 4" xfId="60829"/>
    <cellStyle name="Porcentual 5 6" xfId="60830"/>
    <cellStyle name="Porcentual 5 7" xfId="60831"/>
    <cellStyle name="Porcentual 5 8" xfId="60832"/>
    <cellStyle name="Porcentual 5 9" xfId="60833"/>
    <cellStyle name="Porcentual 6" xfId="60834"/>
    <cellStyle name="Porcentual 6 2" xfId="60835"/>
    <cellStyle name="Porcentual 7" xfId="60836"/>
    <cellStyle name="Porcentual 8" xfId="60837"/>
    <cellStyle name="Porcentual 9" xfId="60838"/>
    <cellStyle name="Porcentual_frmReportePDF" xfId="63598"/>
    <cellStyle name="Salida 2" xfId="60839"/>
    <cellStyle name="Salida 2 2" xfId="63599"/>
    <cellStyle name="Salida 3" xfId="60840"/>
    <cellStyle name="Salida 3 2" xfId="63600"/>
    <cellStyle name="Salida 4" xfId="60841"/>
    <cellStyle name="Salida 4 2" xfId="63601"/>
    <cellStyle name="Salida 5" xfId="60842"/>
    <cellStyle name="Salida 6" xfId="60843"/>
    <cellStyle name="Texto de advertencia 2" xfId="60844"/>
    <cellStyle name="Texto de advertencia 3" xfId="60845"/>
    <cellStyle name="Texto de advertencia 4" xfId="60846"/>
    <cellStyle name="Texto explicativo 2" xfId="60847"/>
    <cellStyle name="Texto explicativo 3" xfId="60848"/>
    <cellStyle name="Texto explicativo 4" xfId="60849"/>
    <cellStyle name="Title" xfId="60850"/>
    <cellStyle name="Título 1 2" xfId="60851"/>
    <cellStyle name="Título 1 3" xfId="60852"/>
    <cellStyle name="Título 1 4" xfId="60853"/>
    <cellStyle name="Título 1 5" xfId="60854"/>
    <cellStyle name="Título 2 2" xfId="60855"/>
    <cellStyle name="Título 2 3" xfId="60856"/>
    <cellStyle name="Título 2 4" xfId="60857"/>
    <cellStyle name="Título 2 5" xfId="60858"/>
    <cellStyle name="Título 2 6" xfId="60859"/>
    <cellStyle name="Título 3 10" xfId="60860"/>
    <cellStyle name="Título 3 2" xfId="60861"/>
    <cellStyle name="Título 3 2 2" xfId="60862"/>
    <cellStyle name="Título 3 2 2 2" xfId="60863"/>
    <cellStyle name="Título 3 2 2 2 2" xfId="60864"/>
    <cellStyle name="Título 3 2 2 3" xfId="60865"/>
    <cellStyle name="Título 3 2 2 3 2" xfId="60866"/>
    <cellStyle name="Título 3 2 2 4" xfId="60867"/>
    <cellStyle name="Título 3 2 3" xfId="60868"/>
    <cellStyle name="Título 3 2 3 2" xfId="60869"/>
    <cellStyle name="Título 3 2 3 2 2" xfId="60870"/>
    <cellStyle name="Título 3 2 3 3" xfId="60871"/>
    <cellStyle name="Título 3 2 4" xfId="60872"/>
    <cellStyle name="Título 3 2 4 2" xfId="60873"/>
    <cellStyle name="Título 3 2_Rec Tributaria" xfId="60874"/>
    <cellStyle name="Título 3 3" xfId="60875"/>
    <cellStyle name="Título 3 3 2" xfId="60876"/>
    <cellStyle name="Título 3 3 2 2" xfId="60877"/>
    <cellStyle name="Título 3 3 3" xfId="60878"/>
    <cellStyle name="Título 3 3 3 2" xfId="60879"/>
    <cellStyle name="Título 3 3 4" xfId="60880"/>
    <cellStyle name="Título 3 4" xfId="60881"/>
    <cellStyle name="Título 3 4 2" xfId="60882"/>
    <cellStyle name="Título 3 4 2 2" xfId="60883"/>
    <cellStyle name="Título 3 4 2 2 2" xfId="63602"/>
    <cellStyle name="Título 3 4 2 3" xfId="63603"/>
    <cellStyle name="Título 3 4 3" xfId="60884"/>
    <cellStyle name="Título 3 4 3 2" xfId="60885"/>
    <cellStyle name="Título 3 4 4" xfId="60886"/>
    <cellStyle name="Título 3 5" xfId="60887"/>
    <cellStyle name="Título 3 5 2" xfId="60888"/>
    <cellStyle name="Título 3 5 2 2" xfId="60889"/>
    <cellStyle name="Título 3 5 2 2 2" xfId="63604"/>
    <cellStyle name="Título 3 5 2 3" xfId="63605"/>
    <cellStyle name="Título 3 5 3" xfId="60890"/>
    <cellStyle name="Título 3 5 3 2" xfId="60891"/>
    <cellStyle name="Título 3 5 4" xfId="60892"/>
    <cellStyle name="Título 3 6" xfId="60893"/>
    <cellStyle name="Título 3 6 2" xfId="60894"/>
    <cellStyle name="Título 3 7" xfId="60895"/>
    <cellStyle name="Título 3 7 2" xfId="60896"/>
    <cellStyle name="Título 3 8" xfId="60897"/>
    <cellStyle name="Título 3 9" xfId="60898"/>
    <cellStyle name="Título 4" xfId="60899"/>
    <cellStyle name="Título 5" xfId="60900"/>
    <cellStyle name="Título 6" xfId="60901"/>
    <cellStyle name="Título 7" xfId="60902"/>
    <cellStyle name="Título 8" xfId="60903"/>
    <cellStyle name="Título 9" xfId="60904"/>
    <cellStyle name="Total 10" xfId="60905"/>
    <cellStyle name="Total 11" xfId="60906"/>
    <cellStyle name="Total 12" xfId="60907"/>
    <cellStyle name="Total 13" xfId="60908"/>
    <cellStyle name="Total 14" xfId="60909"/>
    <cellStyle name="Total 15" xfId="60910"/>
    <cellStyle name="Total 16" xfId="60911"/>
    <cellStyle name="Total 17" xfId="60912"/>
    <cellStyle name="Total 18" xfId="60913"/>
    <cellStyle name="Total 19" xfId="60914"/>
    <cellStyle name="Total 2" xfId="60915"/>
    <cellStyle name="Total 2 2" xfId="60916"/>
    <cellStyle name="Total 2 2 2" xfId="60917"/>
    <cellStyle name="Total 2 3" xfId="60918"/>
    <cellStyle name="Total 2 4" xfId="60919"/>
    <cellStyle name="Total 2 5" xfId="60920"/>
    <cellStyle name="Total 2 6" xfId="60921"/>
    <cellStyle name="Total 2 7" xfId="60922"/>
    <cellStyle name="Total 2 8" xfId="60923"/>
    <cellStyle name="Total 2 8 2" xfId="63606"/>
    <cellStyle name="Total 2_Rec Tributaria" xfId="60924"/>
    <cellStyle name="Total 20" xfId="60925"/>
    <cellStyle name="Total 21" xfId="60926"/>
    <cellStyle name="Total 22" xfId="60927"/>
    <cellStyle name="Total 23" xfId="60928"/>
    <cellStyle name="Total 24" xfId="60929"/>
    <cellStyle name="Total 25" xfId="60930"/>
    <cellStyle name="Total 26" xfId="60931"/>
    <cellStyle name="Total 27" xfId="60932"/>
    <cellStyle name="Total 28" xfId="60933"/>
    <cellStyle name="Total 29" xfId="60934"/>
    <cellStyle name="Total 3" xfId="60935"/>
    <cellStyle name="Total 3 2" xfId="60936"/>
    <cellStyle name="Total 3 2 2" xfId="60937"/>
    <cellStyle name="Total 3 3" xfId="60938"/>
    <cellStyle name="Total 3 4" xfId="60939"/>
    <cellStyle name="Total 3 5" xfId="60940"/>
    <cellStyle name="Total 3 6" xfId="60941"/>
    <cellStyle name="Total 30" xfId="60942"/>
    <cellStyle name="Total 31" xfId="60943"/>
    <cellStyle name="Total 32" xfId="60944"/>
    <cellStyle name="Total 33" xfId="60945"/>
    <cellStyle name="Total 34" xfId="60946"/>
    <cellStyle name="Total 35" xfId="60947"/>
    <cellStyle name="Total 36" xfId="60948"/>
    <cellStyle name="Total 37" xfId="60949"/>
    <cellStyle name="Total 38" xfId="60950"/>
    <cellStyle name="Total 39" xfId="60951"/>
    <cellStyle name="Total 4" xfId="60952"/>
    <cellStyle name="Total 40" xfId="60953"/>
    <cellStyle name="Total 41" xfId="60954"/>
    <cellStyle name="Total 42" xfId="60955"/>
    <cellStyle name="Total 43" xfId="60956"/>
    <cellStyle name="Total 44" xfId="60957"/>
    <cellStyle name="Total 45" xfId="60958"/>
    <cellStyle name="Total 46" xfId="60959"/>
    <cellStyle name="Total 47" xfId="60960"/>
    <cellStyle name="Total 48" xfId="60961"/>
    <cellStyle name="Total 49" xfId="60962"/>
    <cellStyle name="Total 5" xfId="60963"/>
    <cellStyle name="Total 50" xfId="60964"/>
    <cellStyle name="Total 51" xfId="60965"/>
    <cellStyle name="Total 52" xfId="60966"/>
    <cellStyle name="Total 53" xfId="60967"/>
    <cellStyle name="Total 54" xfId="60968"/>
    <cellStyle name="Total 55" xfId="60969"/>
    <cellStyle name="Total 56" xfId="60970"/>
    <cellStyle name="Total 57" xfId="60971"/>
    <cellStyle name="Total 58" xfId="60972"/>
    <cellStyle name="Total 59" xfId="60973"/>
    <cellStyle name="Total 6" xfId="60974"/>
    <cellStyle name="Total 60" xfId="60975"/>
    <cellStyle name="Total 61" xfId="60976"/>
    <cellStyle name="Total 62" xfId="60977"/>
    <cellStyle name="Total 63" xfId="60978"/>
    <cellStyle name="Total 63 2" xfId="63607"/>
    <cellStyle name="Total 64" xfId="60979"/>
    <cellStyle name="Total 64 2" xfId="63608"/>
    <cellStyle name="Total 65" xfId="60980"/>
    <cellStyle name="Total 65 2" xfId="63609"/>
    <cellStyle name="Total 66" xfId="60981"/>
    <cellStyle name="Total 66 2" xfId="63610"/>
    <cellStyle name="Total 67" xfId="60982"/>
    <cellStyle name="Total 68" xfId="60983"/>
    <cellStyle name="Total 69" xfId="60984"/>
    <cellStyle name="Total 7" xfId="60985"/>
    <cellStyle name="Total 70" xfId="60986"/>
    <cellStyle name="Total 71" xfId="60987"/>
    <cellStyle name="Total 72" xfId="60988"/>
    <cellStyle name="Total 73" xfId="60989"/>
    <cellStyle name="Total 74" xfId="60990"/>
    <cellStyle name="Total 75" xfId="60991"/>
    <cellStyle name="Total 76" xfId="60992"/>
    <cellStyle name="Total 77" xfId="60993"/>
    <cellStyle name="Total 78" xfId="60994"/>
    <cellStyle name="Total 8" xfId="60995"/>
    <cellStyle name="Total 9" xfId="60996"/>
    <cellStyle name="Warning Text" xfId="60997"/>
    <cellStyle name="惋⑄悸냰惋변惙두惋⑄悸륈惋瑰Ǐ" xfId="60998"/>
    <cellStyle name="惋⑄悸냰惋변惙두惋⑄悸륈惋瑰Ǐ 2" xfId="60999"/>
    <cellStyle name="惋⑄悸냰惋변惙두惋⑄悸륈惋瑰Ǐ 3" xfId="61000"/>
    <cellStyle name="惋⑄悸냰惋변惙두惋⑄悸륈惋瑰Ǐ 4" xfId="610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connections" Target="connections.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G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0811898512686E-2"/>
          <c:y val="0.11854466467553626"/>
          <c:w val="0.86756955380577427"/>
          <c:h val="0.6005642742932995"/>
        </c:manualLayout>
      </c:layout>
      <c:barChart>
        <c:barDir val="col"/>
        <c:grouping val="stacked"/>
        <c:varyColors val="0"/>
        <c:ser>
          <c:idx val="0"/>
          <c:order val="0"/>
          <c:spPr>
            <a:solidFill>
              <a:schemeClr val="accent1"/>
            </a:solidFill>
            <a:ln w="12700">
              <a:noFill/>
            </a:ln>
            <a:effectLst>
              <a:innerShdw blurRad="63500" dist="50800" dir="16200000">
                <a:schemeClr val="accent2">
                  <a:alpha val="50000"/>
                </a:schemeClr>
              </a:innerShdw>
            </a:effectLst>
            <a:scene3d>
              <a:camera prst="orthographicFront"/>
              <a:lightRig rig="threePt" dir="t"/>
            </a:scene3d>
            <a:sp3d>
              <a:bevelT/>
            </a:sp3d>
          </c:spPr>
          <c:invertIfNegative val="0"/>
          <c:dPt>
            <c:idx val="6"/>
            <c:invertIfNegative val="0"/>
            <c:bubble3D val="0"/>
            <c:spPr>
              <a:solidFill>
                <a:schemeClr val="tx2">
                  <a:lumMod val="50000"/>
                </a:schemeClr>
              </a:solidFill>
              <a:ln w="12700">
                <a:noFill/>
              </a:ln>
              <a:effectLst>
                <a:innerShdw blurRad="63500" dist="50800" dir="16200000">
                  <a:schemeClr val="accent2">
                    <a:alpha val="50000"/>
                  </a:schemeClr>
                </a:inn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4-6D05-4DB9-82CC-557018E833C3}"/>
              </c:ext>
            </c:extLst>
          </c:dPt>
          <c:dPt>
            <c:idx val="8"/>
            <c:invertIfNegative val="0"/>
            <c:bubble3D val="0"/>
            <c:extLst xmlns:c16r2="http://schemas.microsoft.com/office/drawing/2015/06/chart">
              <c:ext xmlns:c16="http://schemas.microsoft.com/office/drawing/2014/chart" uri="{C3380CC4-5D6E-409C-BE32-E72D297353CC}">
                <c16:uniqueId val="{00000000-954F-4502-BCC6-730C2FB5E6AA}"/>
              </c:ext>
            </c:extLst>
          </c:dPt>
          <c:dPt>
            <c:idx val="11"/>
            <c:invertIfNegative val="0"/>
            <c:bubble3D val="0"/>
            <c:extLst xmlns:c16r2="http://schemas.microsoft.com/office/drawing/2015/06/chart">
              <c:ext xmlns:c16="http://schemas.microsoft.com/office/drawing/2014/chart" uri="{C3380CC4-5D6E-409C-BE32-E72D297353CC}">
                <c16:uniqueId val="{00000001-954F-4502-BCC6-730C2FB5E6AA}"/>
              </c:ext>
            </c:extLst>
          </c:dPt>
          <c:dPt>
            <c:idx val="12"/>
            <c:invertIfNegative val="0"/>
            <c:bubble3D val="0"/>
            <c:spPr>
              <a:solidFill>
                <a:schemeClr val="tx2"/>
              </a:solidFill>
              <a:ln w="12700">
                <a:noFill/>
              </a:ln>
              <a:effectLst>
                <a:innerShdw blurRad="63500" dist="50800" dir="16200000">
                  <a:schemeClr val="accent2">
                    <a:alpha val="50000"/>
                  </a:schemeClr>
                </a:inn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954F-4502-BCC6-730C2FB5E6AA}"/>
              </c:ext>
            </c:extLst>
          </c:dPt>
          <c:dLbls>
            <c:dLbl>
              <c:idx val="6"/>
              <c:spPr>
                <a:noFill/>
                <a:ln>
                  <a:noFill/>
                </a:ln>
                <a:effectLst/>
              </c:spPr>
              <c:txPr>
                <a:bodyPr/>
                <a:lstStyle/>
                <a:p>
                  <a:pPr>
                    <a:defRPr b="1">
                      <a:solidFill>
                        <a:schemeClr val="bg1"/>
                      </a:solidFill>
                    </a:defRPr>
                  </a:pPr>
                  <a:endParaRPr lang="es-GT"/>
                </a:p>
              </c:txPr>
              <c:dLblPos val="inEnd"/>
              <c:showLegendKey val="0"/>
              <c:showVal val="1"/>
              <c:showCatName val="0"/>
              <c:showSerName val="0"/>
              <c:showPercent val="0"/>
              <c:showBubbleSize val="0"/>
            </c:dLbl>
            <c:spPr>
              <a:noFill/>
              <a:ln>
                <a:noFill/>
              </a:ln>
              <a:effectLst/>
            </c:spPr>
            <c:txPr>
              <a:bodyPr/>
              <a:lstStyle/>
              <a:p>
                <a:pPr>
                  <a:defRPr b="1"/>
                </a:pPr>
                <a:endParaRPr lang="es-GT"/>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'PIB Nacional'!$B$13:$B$19</c:f>
              <c:strCache>
                <c:ptCount val="7"/>
                <c:pt idx="0">
                  <c:v>2014</c:v>
                </c:pt>
                <c:pt idx="1">
                  <c:v>2015</c:v>
                </c:pt>
                <c:pt idx="2">
                  <c:v>2016</c:v>
                </c:pt>
                <c:pt idx="3">
                  <c:v>2017 p/</c:v>
                </c:pt>
                <c:pt idx="4">
                  <c:v>2018 p/</c:v>
                </c:pt>
                <c:pt idx="5">
                  <c:v>2019 p/</c:v>
                </c:pt>
                <c:pt idx="6">
                  <c:v>2020 py/</c:v>
                </c:pt>
              </c:strCache>
            </c:strRef>
          </c:cat>
          <c:val>
            <c:numRef>
              <c:f>'PIB Nacional'!$D$13:$D$19</c:f>
              <c:numCache>
                <c:formatCode>#,##0.0</c:formatCode>
                <c:ptCount val="7"/>
                <c:pt idx="0">
                  <c:v>4.4000000000000004</c:v>
                </c:pt>
                <c:pt idx="1">
                  <c:v>4.0999999999999996</c:v>
                </c:pt>
                <c:pt idx="2">
                  <c:v>2.7</c:v>
                </c:pt>
                <c:pt idx="3">
                  <c:v>3</c:v>
                </c:pt>
                <c:pt idx="4">
                  <c:v>3.1</c:v>
                </c:pt>
                <c:pt idx="5">
                  <c:v>3.5</c:v>
                </c:pt>
                <c:pt idx="6">
                  <c:v>3.6</c:v>
                </c:pt>
              </c:numCache>
            </c:numRef>
          </c:val>
          <c:extLst xmlns:c16r2="http://schemas.microsoft.com/office/drawing/2015/06/chart">
            <c:ext xmlns:c16="http://schemas.microsoft.com/office/drawing/2014/chart" uri="{C3380CC4-5D6E-409C-BE32-E72D297353CC}">
              <c16:uniqueId val="{0000000E-954F-4502-BCC6-730C2FB5E6AA}"/>
            </c:ext>
          </c:extLst>
        </c:ser>
        <c:dLbls>
          <c:showLegendKey val="0"/>
          <c:showVal val="0"/>
          <c:showCatName val="0"/>
          <c:showSerName val="0"/>
          <c:showPercent val="0"/>
          <c:showBubbleSize val="0"/>
        </c:dLbls>
        <c:gapWidth val="21"/>
        <c:overlap val="-61"/>
        <c:axId val="181771648"/>
        <c:axId val="181777536"/>
      </c:barChart>
      <c:catAx>
        <c:axId val="181771648"/>
        <c:scaling>
          <c:orientation val="minMax"/>
        </c:scaling>
        <c:delete val="0"/>
        <c:axPos val="b"/>
        <c:numFmt formatCode="0" sourceLinked="0"/>
        <c:majorTickMark val="none"/>
        <c:minorTickMark val="none"/>
        <c:tickLblPos val="nextTo"/>
        <c:spPr>
          <a:ln w="12700"/>
          <a:effectLst>
            <a:softEdge rad="12700"/>
          </a:effectLst>
        </c:spPr>
        <c:crossAx val="181777536"/>
        <c:crosses val="autoZero"/>
        <c:auto val="1"/>
        <c:lblAlgn val="ctr"/>
        <c:lblOffset val="100"/>
        <c:noMultiLvlLbl val="0"/>
      </c:catAx>
      <c:valAx>
        <c:axId val="181777536"/>
        <c:scaling>
          <c:orientation val="minMax"/>
        </c:scaling>
        <c:delete val="0"/>
        <c:axPos val="l"/>
        <c:title>
          <c:tx>
            <c:rich>
              <a:bodyPr rot="0" vert="horz"/>
              <a:lstStyle/>
              <a:p>
                <a:pPr>
                  <a:defRPr/>
                </a:pPr>
                <a:r>
                  <a:rPr lang="es-GT"/>
                  <a:t>Porcentaje</a:t>
                </a:r>
              </a:p>
            </c:rich>
          </c:tx>
          <c:layout>
            <c:manualLayout>
              <c:xMode val="edge"/>
              <c:yMode val="edge"/>
              <c:x val="1.4466071741032371E-2"/>
              <c:y val="3.6667209702235491E-2"/>
            </c:manualLayout>
          </c:layout>
          <c:overlay val="0"/>
        </c:title>
        <c:numFmt formatCode="#,##0.0" sourceLinked="0"/>
        <c:majorTickMark val="none"/>
        <c:minorTickMark val="none"/>
        <c:tickLblPos val="nextTo"/>
        <c:crossAx val="181771648"/>
        <c:crossesAt val="1"/>
        <c:crossBetween val="between"/>
      </c:valAx>
      <c:spPr>
        <a:noFill/>
        <a:ln>
          <a:noFill/>
        </a:ln>
        <a:effectLst>
          <a:glow rad="101600">
            <a:schemeClr val="accent5">
              <a:satMod val="175000"/>
              <a:alpha val="40000"/>
            </a:schemeClr>
          </a:glow>
          <a:innerShdw blurRad="63500" dist="50800" dir="16200000">
            <a:prstClr val="black">
              <a:alpha val="50000"/>
            </a:prstClr>
          </a:innerShdw>
        </a:effectLst>
        <a:scene3d>
          <a:camera prst="orthographicFront"/>
          <a:lightRig rig="threePt" dir="t"/>
        </a:scene3d>
        <a:sp3d>
          <a:bevelT/>
        </a:sp3d>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s-GT"/>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2045305251948"/>
          <c:y val="0.11739582637060011"/>
          <c:w val="0.81085520318780435"/>
          <c:h val="0.74889581077408396"/>
        </c:manualLayout>
      </c:layout>
      <c:lineChart>
        <c:grouping val="standard"/>
        <c:varyColors val="0"/>
        <c:ser>
          <c:idx val="0"/>
          <c:order val="0"/>
          <c:tx>
            <c:strRef>
              <c:f>'Carga tributaria'!$B$7</c:f>
              <c:strCache>
                <c:ptCount val="1"/>
                <c:pt idx="0">
                  <c:v>Carga Tributaria</c:v>
                </c:pt>
              </c:strCache>
            </c:strRef>
          </c:tx>
          <c:spPr>
            <a:ln w="38100">
              <a:solidFill>
                <a:schemeClr val="tx2">
                  <a:lumMod val="50000"/>
                </a:schemeClr>
              </a:solidFill>
            </a:ln>
          </c:spPr>
          <c:marker>
            <c:spPr>
              <a:solidFill>
                <a:schemeClr val="tx2">
                  <a:lumMod val="50000"/>
                </a:schemeClr>
              </a:solidFill>
            </c:spPr>
          </c:marker>
          <c:dLbls>
            <c:dLbl>
              <c:idx val="0"/>
              <c:layout>
                <c:manualLayout>
                  <c:x val="-3.9111111111111152E-2"/>
                  <c:y val="4.301075268817204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127-440F-92FA-2841859B19FB}"/>
                </c:ext>
              </c:extLst>
            </c:dLbl>
            <c:dLbl>
              <c:idx val="1"/>
              <c:layout>
                <c:manualLayout>
                  <c:x val="-3.0222222222222251E-2"/>
                  <c:y val="-4.074702886247879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127-440F-92FA-2841859B19FB}"/>
                </c:ext>
              </c:extLst>
            </c:dLbl>
            <c:dLbl>
              <c:idx val="2"/>
              <c:layout>
                <c:manualLayout>
                  <c:x val="-3.7333333333333406E-2"/>
                  <c:y val="3.39558573853989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127-440F-92FA-2841859B19FB}"/>
                </c:ext>
              </c:extLst>
            </c:dLbl>
            <c:dLbl>
              <c:idx val="3"/>
              <c:layout>
                <c:manualLayout>
                  <c:x val="-5.1929838358220199E-4"/>
                  <c:y val="-2.716486415428971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127-440F-92FA-2841859B19FB}"/>
                </c:ext>
              </c:extLst>
            </c:dLbl>
            <c:dLbl>
              <c:idx val="4"/>
              <c:layout>
                <c:manualLayout>
                  <c:x val="-3.487150104031924E-2"/>
                  <c:y val="3.848312679081498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127-440F-92FA-2841859B19FB}"/>
                </c:ext>
              </c:extLst>
            </c:dLbl>
            <c:dLbl>
              <c:idx val="5"/>
              <c:layout>
                <c:manualLayout>
                  <c:x val="-4.9440253264924024E-2"/>
                  <c:y val="-3.62195812110922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127-440F-92FA-2841859B19FB}"/>
                </c:ext>
              </c:extLst>
            </c:dLbl>
            <c:dLbl>
              <c:idx val="6"/>
              <c:layout>
                <c:manualLayout>
                  <c:x val="-4.4444444444444502E-2"/>
                  <c:y val="4.074702886247879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127-440F-92FA-2841859B19FB}"/>
                </c:ext>
              </c:extLst>
            </c:dLbl>
            <c:dLbl>
              <c:idx val="7"/>
              <c:layout>
                <c:manualLayout>
                  <c:x val="-4.1614648356221404E-2"/>
                  <c:y val="-4.75383785855290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127-440F-92FA-2841859B19FB}"/>
                </c:ext>
              </c:extLst>
            </c:dLbl>
            <c:dLbl>
              <c:idx val="8"/>
              <c:layout>
                <c:manualLayout>
                  <c:x val="-3.5668799826987917E-2"/>
                  <c:y val="4.753820033955863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127-440F-92FA-2841859B19FB}"/>
                </c:ext>
              </c:extLst>
            </c:dLbl>
            <c:dLbl>
              <c:idx val="9"/>
              <c:layout>
                <c:manualLayout>
                  <c:x val="-2.2012510608458602E-2"/>
                  <c:y val="-3.39558573853989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127-440F-92FA-2841859B19FB}"/>
                </c:ext>
              </c:extLst>
            </c:dLbl>
            <c:dLbl>
              <c:idx val="10"/>
              <c:layout>
                <c:manualLayout>
                  <c:x val="-3.8187905673863536E-2"/>
                  <c:y val="2.490096208262591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127-440F-92FA-2841859B19FB}"/>
                </c:ext>
              </c:extLst>
            </c:dLbl>
            <c:dLbl>
              <c:idx val="11"/>
              <c:layout>
                <c:manualLayout>
                  <c:x val="-3.750381257469608E-2"/>
                  <c:y val="-2.716468590831922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127-440F-92FA-2841859B19FB}"/>
                </c:ext>
              </c:extLst>
            </c:dLbl>
            <c:dLbl>
              <c:idx val="12"/>
              <c:layout>
                <c:manualLayout>
                  <c:x val="-4.4486308009734833E-2"/>
                  <c:y val="3.621958121109224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127-440F-92FA-2841859B19FB}"/>
                </c:ext>
              </c:extLst>
            </c:dLbl>
            <c:dLbl>
              <c:idx val="13"/>
              <c:layout>
                <c:manualLayout>
                  <c:x val="-3.3811098860712971E-2"/>
                  <c:y val="-3.395585738539902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A68-4C22-9DAD-E9144B28AD4B}"/>
                </c:ext>
              </c:extLst>
            </c:dLbl>
            <c:spPr>
              <a:noFill/>
              <a:ln>
                <a:noFill/>
              </a:ln>
              <a:effectLst/>
            </c:spPr>
            <c:txPr>
              <a:bodyPr/>
              <a:lstStyle/>
              <a:p>
                <a:pPr>
                  <a:defRPr sz="1050" b="1"/>
                </a:pPr>
                <a:endParaRPr lang="es-G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'Carga tributaria'!$D$3:$R$3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'Carga tributaria'!$D$8:$R$8</c:f>
              <c:numCache>
                <c:formatCode>0.0%</c:formatCode>
                <c:ptCount val="15"/>
                <c:pt idx="0">
                  <c:v>0.11221378521534557</c:v>
                </c:pt>
                <c:pt idx="1">
                  <c:v>0.11851104065945253</c:v>
                </c:pt>
                <c:pt idx="2">
                  <c:v>0.12050474292518228</c:v>
                </c:pt>
                <c:pt idx="3">
                  <c:v>0.11274538958544503</c:v>
                </c:pt>
                <c:pt idx="4">
                  <c:v>0.10329604425687723</c:v>
                </c:pt>
                <c:pt idx="5">
                  <c:v>0.10439101115705084</c:v>
                </c:pt>
                <c:pt idx="6">
                  <c:v>0.10860079291757997</c:v>
                </c:pt>
                <c:pt idx="7">
                  <c:v>0.10848070129792285</c:v>
                </c:pt>
                <c:pt idx="8">
                  <c:v>0.11128101557307478</c:v>
                </c:pt>
                <c:pt idx="9">
                  <c:v>0.10975635860671258</c:v>
                </c:pt>
                <c:pt idx="10">
                  <c:v>0.10447132107290816</c:v>
                </c:pt>
                <c:pt idx="11">
                  <c:v>0.10778007632786704</c:v>
                </c:pt>
                <c:pt idx="12">
                  <c:v>0.10780762604144295</c:v>
                </c:pt>
                <c:pt idx="13" formatCode="0.00%">
                  <c:v>0.10729098990938435</c:v>
                </c:pt>
                <c:pt idx="14" formatCode="0.00%">
                  <c:v>0.10711299711851782</c:v>
                </c:pt>
              </c:numCache>
            </c:numRef>
          </c:val>
          <c:smooth val="1"/>
          <c:extLst xmlns:c16r2="http://schemas.microsoft.com/office/drawing/2015/06/chart">
            <c:ext xmlns:c16="http://schemas.microsoft.com/office/drawing/2014/chart" uri="{C3380CC4-5D6E-409C-BE32-E72D297353CC}">
              <c16:uniqueId val="{0000000D-8127-440F-92FA-2841859B19FB}"/>
            </c:ext>
          </c:extLst>
        </c:ser>
        <c:dLbls>
          <c:showLegendKey val="0"/>
          <c:showVal val="0"/>
          <c:showCatName val="0"/>
          <c:showSerName val="0"/>
          <c:showPercent val="0"/>
          <c:showBubbleSize val="0"/>
        </c:dLbls>
        <c:marker val="1"/>
        <c:smooth val="0"/>
        <c:axId val="173744896"/>
        <c:axId val="173746432"/>
      </c:lineChart>
      <c:catAx>
        <c:axId val="173744896"/>
        <c:scaling>
          <c:orientation val="minMax"/>
        </c:scaling>
        <c:delete val="0"/>
        <c:axPos val="b"/>
        <c:numFmt formatCode="General" sourceLinked="1"/>
        <c:majorTickMark val="out"/>
        <c:minorTickMark val="none"/>
        <c:tickLblPos val="nextTo"/>
        <c:txPr>
          <a:bodyPr rot="-5400000" vert="horz"/>
          <a:lstStyle/>
          <a:p>
            <a:pPr>
              <a:defRPr sz="1050" b="1"/>
            </a:pPr>
            <a:endParaRPr lang="es-GT"/>
          </a:p>
        </c:txPr>
        <c:crossAx val="173746432"/>
        <c:crosses val="autoZero"/>
        <c:auto val="1"/>
        <c:lblAlgn val="ctr"/>
        <c:lblOffset val="100"/>
        <c:noMultiLvlLbl val="0"/>
      </c:catAx>
      <c:valAx>
        <c:axId val="173746432"/>
        <c:scaling>
          <c:orientation val="minMax"/>
          <c:min val="6.0000000000000032E-2"/>
        </c:scaling>
        <c:delete val="0"/>
        <c:axPos val="l"/>
        <c:title>
          <c:tx>
            <c:rich>
              <a:bodyPr rot="-5400000" vert="horz"/>
              <a:lstStyle/>
              <a:p>
                <a:pPr>
                  <a:defRPr sz="1100"/>
                </a:pPr>
                <a:r>
                  <a:rPr lang="en-US" sz="1100"/>
                  <a:t>Carga Tributaria</a:t>
                </a:r>
              </a:p>
            </c:rich>
          </c:tx>
          <c:layout>
            <c:manualLayout>
              <c:xMode val="edge"/>
              <c:yMode val="edge"/>
              <c:x val="1.3451478565179361E-2"/>
              <c:y val="0.41850246647861788"/>
            </c:manualLayout>
          </c:layout>
          <c:overlay val="0"/>
        </c:title>
        <c:numFmt formatCode="0.0%" sourceLinked="1"/>
        <c:majorTickMark val="out"/>
        <c:minorTickMark val="none"/>
        <c:tickLblPos val="nextTo"/>
        <c:txPr>
          <a:bodyPr/>
          <a:lstStyle/>
          <a:p>
            <a:pPr>
              <a:defRPr sz="1050" b="1"/>
            </a:pPr>
            <a:endParaRPr lang="es-GT"/>
          </a:p>
        </c:txPr>
        <c:crossAx val="173744896"/>
        <c:crosses val="autoZero"/>
        <c:crossBetween val="between"/>
      </c:valAx>
    </c:plotArea>
    <c:plotVisOnly val="1"/>
    <c:dispBlanksAs val="gap"/>
    <c:showDLblsOverMax val="0"/>
  </c:chart>
  <c:spPr>
    <a:ln>
      <a:noFill/>
    </a:ln>
  </c:spPr>
  <c:printSettings>
    <c:headerFooter/>
    <c:pageMargins b="0.75000000000000255" l="0.70000000000000062" r="0.70000000000000062" t="0.75000000000000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32045305251948"/>
          <c:y val="0.11739582637060011"/>
          <c:w val="0.81085520318780435"/>
          <c:h val="0.74889581077408396"/>
        </c:manualLayout>
      </c:layout>
      <c:barChart>
        <c:barDir val="col"/>
        <c:grouping val="clustered"/>
        <c:varyColors val="0"/>
        <c:ser>
          <c:idx val="1"/>
          <c:order val="1"/>
          <c:tx>
            <c:strRef>
              <c:f>'Carga tributaria'!$B$4</c:f>
              <c:strCache>
                <c:ptCount val="1"/>
                <c:pt idx="0">
                  <c:v>recaudación acumulada</c:v>
                </c:pt>
              </c:strCache>
            </c:strRef>
          </c:tx>
          <c:invertIfNegative val="0"/>
          <c:dLbls>
            <c:spPr>
              <a:noFill/>
              <a:ln>
                <a:noFill/>
              </a:ln>
              <a:effectLst/>
            </c:spPr>
            <c:txPr>
              <a:bodyPr wrap="square" lIns="38100" tIns="19050" rIns="38100" bIns="19050" anchor="ctr">
                <a:spAutoFit/>
              </a:bodyPr>
              <a:lstStyle/>
              <a:p>
                <a:pPr>
                  <a:defRPr sz="1100" b="1" i="1"/>
                </a:pPr>
                <a:endParaRPr lang="es-GT"/>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val>
            <c:numRef>
              <c:f>'Carga tributaria'!$H$4:$R$4</c:f>
              <c:numCache>
                <c:formatCode>#,##0.0</c:formatCode>
                <c:ptCount val="11"/>
                <c:pt idx="0">
                  <c:v>31811.731543240006</c:v>
                </c:pt>
                <c:pt idx="1">
                  <c:v>34771.956835739998</c:v>
                </c:pt>
                <c:pt idx="2">
                  <c:v>40292.15394162001</c:v>
                </c:pt>
                <c:pt idx="3">
                  <c:v>42819.827858420002</c:v>
                </c:pt>
                <c:pt idx="4">
                  <c:v>46335.547626800006</c:v>
                </c:pt>
                <c:pt idx="5">
                  <c:v>49096.908672850004</c:v>
                </c:pt>
                <c:pt idx="6">
                  <c:v>49730.732999869986</c:v>
                </c:pt>
                <c:pt idx="7">
                  <c:v>54109.456394309993</c:v>
                </c:pt>
                <c:pt idx="8">
                  <c:v>56684.07362535</c:v>
                </c:pt>
                <c:pt idx="9">
                  <c:v>58835.5919698</c:v>
                </c:pt>
                <c:pt idx="10">
                  <c:v>62593.557858349988</c:v>
                </c:pt>
              </c:numCache>
            </c:numRef>
          </c:val>
          <c:extLst xmlns:c16r2="http://schemas.microsoft.com/office/drawing/2015/06/chart">
            <c:ext xmlns:c16="http://schemas.microsoft.com/office/drawing/2014/chart" uri="{C3380CC4-5D6E-409C-BE32-E72D297353CC}">
              <c16:uniqueId val="{0000000F-EA13-46E6-9356-649F549266C7}"/>
            </c:ext>
          </c:extLst>
        </c:ser>
        <c:dLbls>
          <c:showLegendKey val="0"/>
          <c:showVal val="0"/>
          <c:showCatName val="0"/>
          <c:showSerName val="0"/>
          <c:showPercent val="0"/>
          <c:showBubbleSize val="0"/>
        </c:dLbls>
        <c:gapWidth val="14"/>
        <c:axId val="190268544"/>
        <c:axId val="190254464"/>
      </c:barChart>
      <c:lineChart>
        <c:grouping val="standard"/>
        <c:varyColors val="0"/>
        <c:ser>
          <c:idx val="0"/>
          <c:order val="0"/>
          <c:tx>
            <c:strRef>
              <c:f>'Carga tributaria'!$B$7</c:f>
              <c:strCache>
                <c:ptCount val="1"/>
                <c:pt idx="0">
                  <c:v>Carga Tributaria</c:v>
                </c:pt>
              </c:strCache>
            </c:strRef>
          </c:tx>
          <c:spPr>
            <a:ln w="38100">
              <a:solidFill>
                <a:schemeClr val="tx2">
                  <a:lumMod val="50000"/>
                </a:schemeClr>
              </a:solidFill>
            </a:ln>
          </c:spPr>
          <c:marker>
            <c:spPr>
              <a:solidFill>
                <a:schemeClr val="tx2">
                  <a:lumMod val="50000"/>
                </a:schemeClr>
              </a:solidFill>
            </c:spPr>
          </c:marker>
          <c:dLbls>
            <c:dLbl>
              <c:idx val="0"/>
              <c:layout>
                <c:manualLayout>
                  <c:x val="-3.9264976111723644E-2"/>
                  <c:y val="3.076400679117147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A13-46E6-9356-649F549266C7}"/>
                </c:ext>
              </c:extLst>
            </c:dLbl>
            <c:dLbl>
              <c:idx val="1"/>
              <c:layout>
                <c:manualLayout>
                  <c:x val="-3.044468945240723E-2"/>
                  <c:y val="4.434634974533106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A13-46E6-9356-649F549266C7}"/>
                </c:ext>
              </c:extLst>
            </c:dLbl>
            <c:dLbl>
              <c:idx val="3"/>
              <c:layout>
                <c:manualLayout>
                  <c:x val="-3.6324880558618211E-2"/>
                  <c:y val="3.302773061686470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A13-46E6-9356-649F549266C7}"/>
                </c:ext>
              </c:extLst>
            </c:dLbl>
            <c:dLbl>
              <c:idx val="5"/>
              <c:layout>
                <c:manualLayout>
                  <c:x val="9.2613009922822486E-4"/>
                  <c:y val="-9.9830220713072997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A13-46E6-9356-649F549266C7}"/>
                </c:ext>
              </c:extLst>
            </c:dLbl>
            <c:dLbl>
              <c:idx val="6"/>
              <c:layout>
                <c:manualLayout>
                  <c:x val="-3.8765159867695805E-2"/>
                  <c:y val="2.623655913978486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EA13-46E6-9356-649F549266C7}"/>
                </c:ext>
              </c:extLst>
            </c:dLbl>
            <c:dLbl>
              <c:idx val="8"/>
              <c:layout>
                <c:manualLayout>
                  <c:x val="-3.87651598676957E-2"/>
                  <c:y val="3.302773061686470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A13-46E6-9356-649F549266C7}"/>
                </c:ext>
              </c:extLst>
            </c:dLbl>
            <c:spPr>
              <a:noFill/>
              <a:ln>
                <a:noFill/>
              </a:ln>
              <a:effectLst/>
            </c:spPr>
            <c:txPr>
              <a:bodyPr/>
              <a:lstStyle/>
              <a:p>
                <a:pPr>
                  <a:defRPr sz="1050" b="1"/>
                </a:pPr>
                <a:endParaRPr lang="es-GT"/>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'Carga tributaria'!$H$3:$R$3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'Carga tributaria'!$H$8:$R$8</c:f>
              <c:numCache>
                <c:formatCode>0.0%</c:formatCode>
                <c:ptCount val="11"/>
                <c:pt idx="0">
                  <c:v>0.10329604425687723</c:v>
                </c:pt>
                <c:pt idx="1">
                  <c:v>0.10439101115705084</c:v>
                </c:pt>
                <c:pt idx="2">
                  <c:v>0.10860079291757997</c:v>
                </c:pt>
                <c:pt idx="3">
                  <c:v>0.10848070129792285</c:v>
                </c:pt>
                <c:pt idx="4">
                  <c:v>0.11128101557307478</c:v>
                </c:pt>
                <c:pt idx="5">
                  <c:v>0.10975635860671258</c:v>
                </c:pt>
                <c:pt idx="6">
                  <c:v>0.10447132107290816</c:v>
                </c:pt>
                <c:pt idx="7">
                  <c:v>0.10778007632786704</c:v>
                </c:pt>
                <c:pt idx="8">
                  <c:v>0.10780762604144295</c:v>
                </c:pt>
                <c:pt idx="9" formatCode="0.00%">
                  <c:v>0.10729098990938435</c:v>
                </c:pt>
                <c:pt idx="10" formatCode="0.00%">
                  <c:v>0.10711299711851782</c:v>
                </c:pt>
              </c:numCache>
            </c:numRef>
          </c:val>
          <c:smooth val="0"/>
          <c:extLst xmlns:c16r2="http://schemas.microsoft.com/office/drawing/2015/06/chart">
            <c:ext xmlns:c16="http://schemas.microsoft.com/office/drawing/2014/chart" uri="{C3380CC4-5D6E-409C-BE32-E72D297353CC}">
              <c16:uniqueId val="{0000000E-EA13-46E6-9356-649F549266C7}"/>
            </c:ext>
          </c:extLst>
        </c:ser>
        <c:dLbls>
          <c:showLegendKey val="0"/>
          <c:showVal val="0"/>
          <c:showCatName val="0"/>
          <c:showSerName val="0"/>
          <c:showPercent val="0"/>
          <c:showBubbleSize val="0"/>
        </c:dLbls>
        <c:marker val="1"/>
        <c:smooth val="0"/>
        <c:axId val="190252928"/>
        <c:axId val="190251392"/>
      </c:lineChart>
      <c:valAx>
        <c:axId val="190251392"/>
        <c:scaling>
          <c:orientation val="minMax"/>
        </c:scaling>
        <c:delete val="0"/>
        <c:axPos val="r"/>
        <c:numFmt formatCode="0.0%" sourceLinked="1"/>
        <c:majorTickMark val="out"/>
        <c:minorTickMark val="none"/>
        <c:tickLblPos val="nextTo"/>
        <c:txPr>
          <a:bodyPr/>
          <a:lstStyle/>
          <a:p>
            <a:pPr>
              <a:defRPr sz="1100" b="1"/>
            </a:pPr>
            <a:endParaRPr lang="es-GT"/>
          </a:p>
        </c:txPr>
        <c:crossAx val="190252928"/>
        <c:crosses val="max"/>
        <c:crossBetween val="between"/>
      </c:valAx>
      <c:catAx>
        <c:axId val="190252928"/>
        <c:scaling>
          <c:orientation val="minMax"/>
        </c:scaling>
        <c:delete val="1"/>
        <c:axPos val="b"/>
        <c:numFmt formatCode="General" sourceLinked="1"/>
        <c:majorTickMark val="out"/>
        <c:minorTickMark val="none"/>
        <c:tickLblPos val="nextTo"/>
        <c:crossAx val="190251392"/>
        <c:crosses val="autoZero"/>
        <c:auto val="1"/>
        <c:lblAlgn val="ctr"/>
        <c:lblOffset val="100"/>
        <c:noMultiLvlLbl val="0"/>
      </c:catAx>
      <c:valAx>
        <c:axId val="190254464"/>
        <c:scaling>
          <c:orientation val="minMax"/>
        </c:scaling>
        <c:delete val="0"/>
        <c:axPos val="l"/>
        <c:numFmt formatCode="#,##0.0" sourceLinked="1"/>
        <c:majorTickMark val="out"/>
        <c:minorTickMark val="none"/>
        <c:tickLblPos val="nextTo"/>
        <c:txPr>
          <a:bodyPr/>
          <a:lstStyle/>
          <a:p>
            <a:pPr>
              <a:defRPr sz="1100" b="1" i="1"/>
            </a:pPr>
            <a:endParaRPr lang="es-GT"/>
          </a:p>
        </c:txPr>
        <c:crossAx val="190268544"/>
        <c:crosses val="autoZero"/>
        <c:crossBetween val="between"/>
      </c:valAx>
      <c:catAx>
        <c:axId val="190268544"/>
        <c:scaling>
          <c:orientation val="minMax"/>
        </c:scaling>
        <c:delete val="1"/>
        <c:axPos val="b"/>
        <c:majorTickMark val="out"/>
        <c:minorTickMark val="none"/>
        <c:tickLblPos val="nextTo"/>
        <c:crossAx val="190254464"/>
        <c:crosses val="autoZero"/>
        <c:auto val="1"/>
        <c:lblAlgn val="ctr"/>
        <c:lblOffset val="100"/>
        <c:noMultiLvlLbl val="0"/>
      </c:catAx>
    </c:plotArea>
    <c:plotVisOnly val="1"/>
    <c:dispBlanksAs val="gap"/>
    <c:showDLblsOverMax val="0"/>
  </c:chart>
  <c:spPr>
    <a:ln>
      <a:noFill/>
    </a:ln>
  </c:spPr>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a:t>Saldo de la Deuda Publica, como Porcentaje del PIB, 2008 -2019</a:t>
            </a:r>
          </a:p>
        </c:rich>
      </c:tx>
      <c:layout>
        <c:manualLayout>
          <c:xMode val="edge"/>
          <c:yMode val="edge"/>
          <c:x val="0.15519444444444444"/>
          <c:y val="2.7777777777777776E-2"/>
        </c:manualLayout>
      </c:layout>
      <c:overlay val="0"/>
    </c:title>
    <c:autoTitleDeleted val="0"/>
    <c:plotArea>
      <c:layout>
        <c:manualLayout>
          <c:layoutTarget val="inner"/>
          <c:xMode val="edge"/>
          <c:yMode val="edge"/>
          <c:x val="7.1988407699037624E-2"/>
          <c:y val="9.5543878652752642E-2"/>
          <c:w val="0.89745603674540686"/>
          <c:h val="0.82657069874643563"/>
        </c:manualLayout>
      </c:layout>
      <c:barChart>
        <c:barDir val="col"/>
        <c:grouping val="clustered"/>
        <c:varyColors val="0"/>
        <c:ser>
          <c:idx val="0"/>
          <c:order val="0"/>
          <c:spPr>
            <a:ln>
              <a:solidFill>
                <a:schemeClr val="accent1">
                  <a:alpha val="48000"/>
                </a:schemeClr>
              </a:solidFill>
            </a:ln>
            <a:effectLst>
              <a:glow>
                <a:schemeClr val="accent1">
                  <a:alpha val="38000"/>
                </a:schemeClr>
              </a:glow>
              <a:softEdge rad="139700"/>
            </a:effectLst>
            <a:scene3d>
              <a:camera prst="orthographicFront"/>
              <a:lightRig rig="threePt" dir="t"/>
            </a:scene3d>
            <a:sp3d>
              <a:bevelT w="95250" h="101600"/>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'Deuda y déficit'!$O$55:$O$66</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'Deuda y déficit'!$P$55:$P$66</c:f>
              <c:numCache>
                <c:formatCode>0.0</c:formatCode>
                <c:ptCount val="12"/>
                <c:pt idx="0">
                  <c:v>20.399999999999999</c:v>
                </c:pt>
                <c:pt idx="1">
                  <c:v>23.3</c:v>
                </c:pt>
                <c:pt idx="2">
                  <c:v>24.427658295611433</c:v>
                </c:pt>
                <c:pt idx="3">
                  <c:v>23.936397667404155</c:v>
                </c:pt>
                <c:pt idx="4">
                  <c:v>24.802319891357094</c:v>
                </c:pt>
                <c:pt idx="5">
                  <c:v>25.179671033797714</c:v>
                </c:pt>
                <c:pt idx="6">
                  <c:v>24.792687127942177</c:v>
                </c:pt>
                <c:pt idx="7">
                  <c:v>24.920180293885085</c:v>
                </c:pt>
                <c:pt idx="8">
                  <c:v>25.033453789550464</c:v>
                </c:pt>
                <c:pt idx="9">
                  <c:v>25.190630615963698</c:v>
                </c:pt>
                <c:pt idx="10">
                  <c:v>26.627921819779932</c:v>
                </c:pt>
                <c:pt idx="11">
                  <c:v>26.904288622915573</c:v>
                </c:pt>
              </c:numCache>
            </c:numRef>
          </c:val>
          <c:extLst xmlns:c16r2="http://schemas.microsoft.com/office/drawing/2015/06/chart">
            <c:ext xmlns:c16="http://schemas.microsoft.com/office/drawing/2014/chart" uri="{C3380CC4-5D6E-409C-BE32-E72D297353CC}">
              <c16:uniqueId val="{00000000-6733-4CE5-8B38-89D1575247F2}"/>
            </c:ext>
          </c:extLst>
        </c:ser>
        <c:dLbls>
          <c:showLegendKey val="0"/>
          <c:showVal val="0"/>
          <c:showCatName val="0"/>
          <c:showSerName val="0"/>
          <c:showPercent val="0"/>
          <c:showBubbleSize val="0"/>
        </c:dLbls>
        <c:gapWidth val="27"/>
        <c:axId val="190586880"/>
        <c:axId val="190588416"/>
      </c:barChart>
      <c:lineChart>
        <c:grouping val="standard"/>
        <c:varyColors val="0"/>
        <c:ser>
          <c:idx val="1"/>
          <c:order val="1"/>
          <c:spPr>
            <a:ln>
              <a:solidFill>
                <a:srgbClr val="FF0000"/>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tx>
                <c:rich>
                  <a:bodyPr wrap="square" lIns="38100" tIns="19050" rIns="38100" bIns="19050" anchor="ctr">
                    <a:spAutoFit/>
                  </a:bodyPr>
                  <a:lstStyle/>
                  <a:p>
                    <a:pPr>
                      <a:defRPr b="1"/>
                    </a:pPr>
                    <a:fld id="{FAFFA120-92DE-466D-8E91-3244398E0575}" type="VALUE">
                      <a:rPr lang="en-US" b="1">
                        <a:solidFill>
                          <a:srgbClr val="FF0000"/>
                        </a:solidFill>
                      </a:rPr>
                      <a:pPr>
                        <a:defRPr b="1"/>
                      </a:pPr>
                      <a:t>[VALOR]</a:t>
                    </a:fld>
                    <a:endParaRPr lang="es-GT"/>
                  </a:p>
                </c:rich>
              </c:tx>
              <c:numFmt formatCode="#,##0.0" sourceLinked="0"/>
              <c:spPr>
                <a:noFill/>
                <a:ln>
                  <a:noFill/>
                </a:ln>
                <a:effectLst/>
              </c:spPr>
              <c:dLblPos val="ctr"/>
              <c:showLegendKey val="0"/>
              <c:showVal val="1"/>
              <c:showCatName val="0"/>
              <c:showSerName val="0"/>
              <c:showPercent val="0"/>
              <c:showBubbleSize val="0"/>
            </c:dLbl>
            <c:numFmt formatCode="#,##0.00" sourceLinked="0"/>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'Deuda y déficit'!$O$55:$O$66</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'Deuda y déficit'!$Q$55:$Q$66</c:f>
              <c:numCache>
                <c:formatCode>0.0</c:formatCode>
                <c:ptCount val="12"/>
                <c:pt idx="0">
                  <c:v>24.626267429850611</c:v>
                </c:pt>
                <c:pt idx="1">
                  <c:v>24.626267429850611</c:v>
                </c:pt>
                <c:pt idx="2">
                  <c:v>24.626267429850611</c:v>
                </c:pt>
                <c:pt idx="3">
                  <c:v>24.626267429850611</c:v>
                </c:pt>
                <c:pt idx="4">
                  <c:v>24.626267429850611</c:v>
                </c:pt>
                <c:pt idx="5">
                  <c:v>24.626267429850611</c:v>
                </c:pt>
                <c:pt idx="6">
                  <c:v>24.626267429850611</c:v>
                </c:pt>
                <c:pt idx="7">
                  <c:v>24.626267429850611</c:v>
                </c:pt>
                <c:pt idx="8">
                  <c:v>24.626267429850611</c:v>
                </c:pt>
                <c:pt idx="9">
                  <c:v>24.626267429850611</c:v>
                </c:pt>
                <c:pt idx="10">
                  <c:v>24.626267429850611</c:v>
                </c:pt>
                <c:pt idx="11">
                  <c:v>24.626267429850611</c:v>
                </c:pt>
              </c:numCache>
            </c:numRef>
          </c:val>
          <c:smooth val="0"/>
          <c:extLst xmlns:c16r2="http://schemas.microsoft.com/office/drawing/2015/06/chart">
            <c:ext xmlns:c16="http://schemas.microsoft.com/office/drawing/2014/chart" uri="{C3380CC4-5D6E-409C-BE32-E72D297353CC}">
              <c16:uniqueId val="{00000000-27DD-449A-97C1-76B23743C074}"/>
            </c:ext>
          </c:extLst>
        </c:ser>
        <c:dLbls>
          <c:showLegendKey val="0"/>
          <c:showVal val="0"/>
          <c:showCatName val="0"/>
          <c:showSerName val="0"/>
          <c:showPercent val="0"/>
          <c:showBubbleSize val="0"/>
        </c:dLbls>
        <c:marker val="1"/>
        <c:smooth val="0"/>
        <c:axId val="190586880"/>
        <c:axId val="190588416"/>
      </c:lineChart>
      <c:catAx>
        <c:axId val="190586880"/>
        <c:scaling>
          <c:orientation val="minMax"/>
        </c:scaling>
        <c:delete val="0"/>
        <c:axPos val="b"/>
        <c:numFmt formatCode="General" sourceLinked="1"/>
        <c:majorTickMark val="out"/>
        <c:minorTickMark val="none"/>
        <c:tickLblPos val="nextTo"/>
        <c:crossAx val="190588416"/>
        <c:crosses val="autoZero"/>
        <c:auto val="1"/>
        <c:lblAlgn val="ctr"/>
        <c:lblOffset val="100"/>
        <c:noMultiLvlLbl val="0"/>
      </c:catAx>
      <c:valAx>
        <c:axId val="190588416"/>
        <c:scaling>
          <c:orientation val="minMax"/>
        </c:scaling>
        <c:delete val="0"/>
        <c:axPos val="l"/>
        <c:numFmt formatCode="0.0" sourceLinked="1"/>
        <c:majorTickMark val="out"/>
        <c:minorTickMark val="none"/>
        <c:tickLblPos val="nextTo"/>
        <c:crossAx val="190586880"/>
        <c:crosses val="autoZero"/>
        <c:crossBetween val="between"/>
        <c:minorUnit val="0.5"/>
      </c:valAx>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s-G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732658681973498E-2"/>
          <c:y val="0.15134020568288412"/>
          <c:w val="0.88409124756042212"/>
          <c:h val="0.74009024301494319"/>
        </c:manualLayout>
      </c:layout>
      <c:lineChart>
        <c:grouping val="standard"/>
        <c:varyColors val="0"/>
        <c:ser>
          <c:idx val="0"/>
          <c:order val="0"/>
          <c:marker>
            <c:symbol val="none"/>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'Deuda y déficit'!#REF!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'Deuda y déficit'!#REF!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'Deuda y déficit'!#REF!</c15:sqref>
                        </c15:formulaRef>
                      </c:ext>
                    </c:extLst>
                  </c:multiLvlStrRef>
                </c15:cat>
              </c15:filteredCategoryTitle>
            </c:ext>
            <c:ext xmlns:c16="http://schemas.microsoft.com/office/drawing/2014/chart" uri="{C3380CC4-5D6E-409C-BE32-E72D297353CC}">
              <c16:uniqueId val="{00000000-EE57-417F-A37C-528350DA59D0}"/>
            </c:ext>
          </c:extLst>
        </c:ser>
        <c:ser>
          <c:idx val="1"/>
          <c:order val="1"/>
          <c:marker>
            <c:symbol val="none"/>
          </c:marker>
          <c:val>
            <c:numRef>
              <c:f>'Deuda y déficit'!#REF!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'Deuda y déficit'!#REF!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'Deuda y déficit'!#REF!</c15:sqref>
                        </c15:formulaRef>
                      </c:ext>
                    </c:extLst>
                  </c:multiLvlStrRef>
                </c15:cat>
              </c15:filteredCategoryTitle>
            </c:ext>
            <c:ext xmlns:c16="http://schemas.microsoft.com/office/drawing/2014/chart" uri="{C3380CC4-5D6E-409C-BE32-E72D297353CC}">
              <c16:uniqueId val="{00000001-EE57-417F-A37C-528350DA59D0}"/>
            </c:ext>
          </c:extLst>
        </c:ser>
        <c:dLbls>
          <c:showLegendKey val="0"/>
          <c:showVal val="0"/>
          <c:showCatName val="0"/>
          <c:showSerName val="0"/>
          <c:showPercent val="0"/>
          <c:showBubbleSize val="0"/>
        </c:dLbls>
        <c:marker val="1"/>
        <c:smooth val="0"/>
        <c:axId val="190618624"/>
        <c:axId val="190620416"/>
      </c:lineChart>
      <c:catAx>
        <c:axId val="190618624"/>
        <c:scaling>
          <c:orientation val="minMax"/>
        </c:scaling>
        <c:delete val="0"/>
        <c:axPos val="b"/>
        <c:majorTickMark val="out"/>
        <c:minorTickMark val="none"/>
        <c:tickLblPos val="nextTo"/>
        <c:crossAx val="190620416"/>
        <c:crosses val="autoZero"/>
        <c:auto val="1"/>
        <c:lblAlgn val="ctr"/>
        <c:lblOffset val="100"/>
        <c:noMultiLvlLbl val="0"/>
      </c:catAx>
      <c:valAx>
        <c:axId val="190620416"/>
        <c:scaling>
          <c:orientation val="minMax"/>
        </c:scaling>
        <c:delete val="0"/>
        <c:axPos val="l"/>
        <c:numFmt formatCode="General" sourceLinked="1"/>
        <c:majorTickMark val="out"/>
        <c:minorTickMark val="none"/>
        <c:tickLblPos val="nextTo"/>
        <c:crossAx val="190618624"/>
        <c:crosses val="autoZero"/>
        <c:crossBetween val="between"/>
      </c:valAx>
    </c:plotArea>
    <c:legend>
      <c:legendPos val="r"/>
      <c:layout>
        <c:manualLayout>
          <c:xMode val="edge"/>
          <c:yMode val="edge"/>
          <c:x val="0.75597761359414373"/>
          <c:y val="0.32987342238833217"/>
          <c:w val="0.17244548669392776"/>
          <c:h val="7.1733841955699845E-2"/>
        </c:manualLayout>
      </c:layout>
      <c:overlay val="0"/>
      <c:txPr>
        <a:bodyPr/>
        <a:lstStyle/>
        <a:p>
          <a:pPr>
            <a:defRPr b="1"/>
          </a:pPr>
          <a:endParaRPr lang="es-GT"/>
        </a:p>
      </c:txPr>
    </c:legend>
    <c:plotVisOnly val="1"/>
    <c:dispBlanksAs val="gap"/>
    <c:showDLblsOverMax val="0"/>
  </c:chart>
  <c:txPr>
    <a:bodyPr/>
    <a:lstStyle/>
    <a:p>
      <a:pPr>
        <a:defRPr sz="900"/>
      </a:pPr>
      <a:endParaRPr lang="es-GT"/>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3766225651759634"/>
          <c:y val="1.2831729367162458E-3"/>
          <c:w val="0.46079709509316347"/>
          <c:h val="0.94180473054903224"/>
        </c:manualLayout>
      </c:layout>
      <c:pieChart>
        <c:varyColors val="1"/>
        <c:ser>
          <c:idx val="0"/>
          <c:order val="0"/>
          <c:tx>
            <c:strRef>
              <c:f>Deuda!$C$4</c:f>
              <c:strCache>
                <c:ptCount val="1"/>
              </c:strCache>
            </c:strRef>
          </c:tx>
          <c:explosion val="25"/>
          <c:dLbls>
            <c:dLbl>
              <c:idx val="1"/>
              <c:layout>
                <c:manualLayout>
                  <c:x val="0.14797980647572176"/>
                  <c:y val="2.97284769228407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B6C-4E97-82DC-8B843B6BDC88}"/>
                </c:ext>
              </c:extLst>
            </c:dLbl>
            <c:spPr>
              <a:noFill/>
              <a:ln>
                <a:noFill/>
              </a:ln>
              <a:effectLst/>
            </c:spPr>
            <c:txPr>
              <a:bodyPr/>
              <a:lstStyle/>
              <a:p>
                <a:pPr>
                  <a:defRPr sz="1200" b="1"/>
                </a:pPr>
                <a:endParaRPr lang="es-G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Deuda!#REF!</c:f>
              <c:numCache>
                <c:formatCode>General</c:formatCode>
                <c:ptCount val="1"/>
                <c:pt idx="0">
                  <c:v>1</c:v>
                </c:pt>
              </c:numCache>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Deuda!#REF!</c15:sqref>
                        </c15:formulaRef>
                      </c:ext>
                    </c:extLst>
                  </c:multiLvlStrRef>
                </c15:cat>
              </c15:filteredCategoryTitle>
            </c:ext>
            <c:ext xmlns:c16="http://schemas.microsoft.com/office/drawing/2014/chart" uri="{C3380CC4-5D6E-409C-BE32-E72D297353CC}">
              <c16:uniqueId val="{00000001-9B6C-4E97-82DC-8B843B6BDC8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0987993948911801"/>
          <c:y val="0.25592362358213994"/>
          <c:w val="0.34337522394193071"/>
          <c:h val="0.43063467943700012"/>
        </c:manualLayout>
      </c:layout>
      <c:overlay val="0"/>
      <c:txPr>
        <a:bodyPr/>
        <a:lstStyle/>
        <a:p>
          <a:pPr rtl="0">
            <a:defRPr b="1"/>
          </a:pPr>
          <a:endParaRPr lang="es-GT"/>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cene3d>
              <a:camera prst="orthographicFront"/>
              <a:lightRig rig="threePt" dir="t"/>
            </a:scene3d>
            <a:sp3d>
              <a:bevelT/>
            </a:sp3d>
          </c:spPr>
          <c:explosion val="6"/>
          <c:dPt>
            <c:idx val="0"/>
            <c:bubble3D val="0"/>
            <c:spPr>
              <a:solidFill>
                <a:schemeClr val="accent1"/>
              </a:solidFill>
              <a:ln w="19050">
                <a:solidFill>
                  <a:schemeClr val="lt1"/>
                </a:solid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0C3E-4C33-8203-5FD7360F4197}"/>
              </c:ext>
            </c:extLst>
          </c:dPt>
          <c:dPt>
            <c:idx val="1"/>
            <c:bubble3D val="0"/>
            <c:spPr>
              <a:solidFill>
                <a:schemeClr val="accent2"/>
              </a:solidFill>
              <a:ln w="19050">
                <a:solidFill>
                  <a:schemeClr val="lt1"/>
                </a:solid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0C3E-4C33-8203-5FD7360F4197}"/>
              </c:ext>
            </c:extLst>
          </c:dPt>
          <c:dLbls>
            <c:dLbl>
              <c:idx val="0"/>
              <c:layout>
                <c:manualLayout>
                  <c:x val="-0.19505728798513963"/>
                  <c:y val="-0.1687110111508988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C3E-4C33-8203-5FD7360F4197}"/>
                </c:ext>
              </c:extLst>
            </c:dLbl>
            <c:dLbl>
              <c:idx val="1"/>
              <c:layout>
                <c:manualLayout>
                  <c:x val="0.1930360166357076"/>
                  <c:y val="0.14388209873695088"/>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C3E-4C33-8203-5FD7360F419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s-GT"/>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[9]Deuda!$B$24:$B$25</c:f>
              <c:strCache>
                <c:ptCount val="2"/>
                <c:pt idx="0">
                  <c:v>Interna</c:v>
                </c:pt>
                <c:pt idx="1">
                  <c:v>Externa</c:v>
                </c:pt>
              </c:strCache>
            </c:strRef>
          </c:cat>
          <c:val>
            <c:numRef>
              <c:f>[9]Deuda!$C$24:$C$25</c:f>
              <c:numCache>
                <c:formatCode>General</c:formatCode>
                <c:ptCount val="2"/>
                <c:pt idx="0">
                  <c:v>0.55415062787959557</c:v>
                </c:pt>
                <c:pt idx="1">
                  <c:v>0.44584937212040449</c:v>
                </c:pt>
              </c:numCache>
            </c:numRef>
          </c:val>
          <c:extLst xmlns:c16r2="http://schemas.microsoft.com/office/drawing/2015/06/chart">
            <c:ext xmlns:c16="http://schemas.microsoft.com/office/drawing/2014/chart" uri="{C3380CC4-5D6E-409C-BE32-E72D297353CC}">
              <c16:uniqueId val="{00000004-0C3E-4C33-8203-5FD7360F4197}"/>
            </c:ext>
          </c:extLst>
        </c:ser>
        <c:dLbls>
          <c:dLblPos val="inEnd"/>
          <c:showLegendKey val="0"/>
          <c:showVal val="0"/>
          <c:showCatName val="1"/>
          <c:showSerName val="0"/>
          <c:showPercent val="1"/>
          <c:showBubbleSize val="0"/>
          <c:showLeaderLines val="1"/>
        </c:dLbls>
        <c:firstSliceAng val="21"/>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cene3d>
              <a:camera prst="orthographicFront"/>
              <a:lightRig rig="threePt" dir="t"/>
            </a:scene3d>
            <a:sp3d>
              <a:bevelT/>
            </a:sp3d>
          </c:spPr>
          <c:explosion val="21"/>
          <c:dPt>
            <c:idx val="0"/>
            <c:bubble3D val="0"/>
            <c:spPr>
              <a:solidFill>
                <a:schemeClr val="accent1"/>
              </a:solidFill>
              <a:ln w="19050">
                <a:solidFill>
                  <a:schemeClr val="lt1"/>
                </a:solid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47F4-4B60-8171-3E2649C20E5E}"/>
              </c:ext>
            </c:extLst>
          </c:dPt>
          <c:dPt>
            <c:idx val="1"/>
            <c:bubble3D val="0"/>
            <c:spPr>
              <a:solidFill>
                <a:schemeClr val="accent2"/>
              </a:solidFill>
              <a:ln w="19050">
                <a:solidFill>
                  <a:schemeClr val="lt1"/>
                </a:solid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47F4-4B60-8171-3E2649C20E5E}"/>
              </c:ext>
            </c:extLst>
          </c:dPt>
          <c:dLbls>
            <c:dLbl>
              <c:idx val="0"/>
              <c:layout>
                <c:manualLayout>
                  <c:x val="0.20478251539312303"/>
                  <c:y val="4.6513697506561681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7F4-4B60-8171-3E2649C20E5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s-GT"/>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[9]Deuda!$B$32:$B$33</c:f>
              <c:strCache>
                <c:ptCount val="2"/>
                <c:pt idx="0">
                  <c:v>Fija</c:v>
                </c:pt>
                <c:pt idx="1">
                  <c:v>Variable</c:v>
                </c:pt>
              </c:strCache>
            </c:strRef>
          </c:cat>
          <c:val>
            <c:numRef>
              <c:f>[9]Deuda!$C$32:$C$33</c:f>
              <c:numCache>
                <c:formatCode>General</c:formatCode>
                <c:ptCount val="2"/>
                <c:pt idx="0">
                  <c:v>0.7887324821589663</c:v>
                </c:pt>
                <c:pt idx="1">
                  <c:v>0.21126751784103376</c:v>
                </c:pt>
              </c:numCache>
            </c:numRef>
          </c:val>
          <c:extLst xmlns:c16r2="http://schemas.microsoft.com/office/drawing/2015/06/chart">
            <c:ext xmlns:c16="http://schemas.microsoft.com/office/drawing/2014/chart" uri="{C3380CC4-5D6E-409C-BE32-E72D297353CC}">
              <c16:uniqueId val="{00000004-47F4-4B60-8171-3E2649C20E5E}"/>
            </c:ext>
          </c:extLst>
        </c:ser>
        <c:dLbls>
          <c:dLblPos val="inEnd"/>
          <c:showLegendKey val="0"/>
          <c:showVal val="0"/>
          <c:showCatName val="1"/>
          <c:showSerName val="0"/>
          <c:showPercent val="1"/>
          <c:showBubbleSize val="0"/>
          <c:showLeaderLines val="1"/>
        </c:dLbls>
        <c:firstSliceAng val="159"/>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cene3d>
              <a:camera prst="orthographicFront"/>
              <a:lightRig rig="threePt" dir="t"/>
            </a:scene3d>
            <a:sp3d>
              <a:bevelT/>
            </a:sp3d>
          </c:spPr>
          <c:explosion val="6"/>
          <c:dPt>
            <c:idx val="0"/>
            <c:bubble3D val="0"/>
            <c:spPr>
              <a:solidFill>
                <a:schemeClr val="accent1"/>
              </a:solidFill>
              <a:ln w="19050">
                <a:solidFill>
                  <a:schemeClr val="lt1"/>
                </a:solid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1CFD-4929-8FC8-A54AB91F54C2}"/>
              </c:ext>
            </c:extLst>
          </c:dPt>
          <c:dPt>
            <c:idx val="1"/>
            <c:bubble3D val="0"/>
            <c:spPr>
              <a:solidFill>
                <a:schemeClr val="accent2"/>
              </a:solidFill>
              <a:ln w="19050">
                <a:solidFill>
                  <a:schemeClr val="lt1"/>
                </a:solid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1CFD-4929-8FC8-A54AB91F54C2}"/>
              </c:ext>
            </c:extLst>
          </c:dPt>
          <c:dLbls>
            <c:dLbl>
              <c:idx val="0"/>
              <c:layout>
                <c:manualLayout>
                  <c:x val="-0.19964326564442603"/>
                  <c:y val="-0.11676738963586239"/>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CFD-4929-8FC8-A54AB91F54C2}"/>
                </c:ext>
              </c:extLst>
            </c:dLbl>
            <c:dLbl>
              <c:idx val="1"/>
              <c:layout>
                <c:manualLayout>
                  <c:x val="0.21060035916563061"/>
                  <c:y val="6.9493732056056176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CFD-4929-8FC8-A54AB91F54C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s-GT"/>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[9]Deuda!$B$38:$B$39</c:f>
              <c:strCache>
                <c:ptCount val="2"/>
                <c:pt idx="0">
                  <c:v>Nacional</c:v>
                </c:pt>
                <c:pt idx="1">
                  <c:v>Extranjera</c:v>
                </c:pt>
              </c:strCache>
            </c:strRef>
          </c:cat>
          <c:val>
            <c:numRef>
              <c:f>[9]Deuda!$C$38:$C$39</c:f>
              <c:numCache>
                <c:formatCode>General</c:formatCode>
                <c:ptCount val="2"/>
                <c:pt idx="0">
                  <c:v>0.51373333056863735</c:v>
                </c:pt>
                <c:pt idx="1">
                  <c:v>0.48626666943136276</c:v>
                </c:pt>
              </c:numCache>
            </c:numRef>
          </c:val>
          <c:extLst xmlns:c16r2="http://schemas.microsoft.com/office/drawing/2015/06/chart">
            <c:ext xmlns:c16="http://schemas.microsoft.com/office/drawing/2014/chart" uri="{C3380CC4-5D6E-409C-BE32-E72D297353CC}">
              <c16:uniqueId val="{00000004-1CFD-4929-8FC8-A54AB91F54C2}"/>
            </c:ext>
          </c:extLst>
        </c:ser>
        <c:dLbls>
          <c:dLblPos val="inEnd"/>
          <c:showLegendKey val="0"/>
          <c:showVal val="0"/>
          <c:showCatName val="1"/>
          <c:showSerName val="0"/>
          <c:showPercent val="1"/>
          <c:showBubbleSize val="0"/>
          <c:showLeaderLines val="1"/>
        </c:dLbls>
        <c:firstSliceAng val="21"/>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cene3d>
              <a:camera prst="orthographicFront"/>
              <a:lightRig rig="threePt" dir="t"/>
            </a:scene3d>
            <a:sp3d>
              <a:bevelT/>
              <a:bevelB/>
            </a:sp3d>
          </c:spPr>
          <c:explosion val="12"/>
          <c:dPt>
            <c:idx val="0"/>
            <c:bubble3D val="0"/>
            <c:spPr>
              <a:solidFill>
                <a:schemeClr val="accent1"/>
              </a:solidFill>
              <a:ln w="19050">
                <a:solidFill>
                  <a:schemeClr val="lt1"/>
                </a:solid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B56C-4ACD-A7AB-97165E6C0E12}"/>
              </c:ext>
            </c:extLst>
          </c:dPt>
          <c:dPt>
            <c:idx val="1"/>
            <c:bubble3D val="0"/>
            <c:spPr>
              <a:solidFill>
                <a:schemeClr val="accent2"/>
              </a:solidFill>
              <a:ln w="19050">
                <a:solidFill>
                  <a:schemeClr val="lt1"/>
                </a:solid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B56C-4ACD-A7AB-97165E6C0E12}"/>
              </c:ext>
            </c:extLst>
          </c:dPt>
          <c:dLbls>
            <c:dLbl>
              <c:idx val="1"/>
              <c:layout>
                <c:manualLayout>
                  <c:x val="0.22067333355482463"/>
                  <c:y val="-9.3568030958587511E-2"/>
                </c:manualLayout>
              </c:layout>
              <c:dLblPos val="bestFit"/>
              <c:showLegendKey val="0"/>
              <c:showVal val="1"/>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56C-4ACD-A7AB-97165E6C0E1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s-GT"/>
              </a:p>
            </c:txPr>
            <c:dLblPos val="in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[9]Deuda!$B$45:$B$46</c:f>
              <c:strCache>
                <c:ptCount val="2"/>
                <c:pt idx="0">
                  <c:v>Préstamos</c:v>
                </c:pt>
                <c:pt idx="1">
                  <c:v>Bonos</c:v>
                </c:pt>
              </c:strCache>
            </c:strRef>
          </c:cat>
          <c:val>
            <c:numRef>
              <c:f>[9]Deuda!$C$45:$C$46</c:f>
              <c:numCache>
                <c:formatCode>General</c:formatCode>
                <c:ptCount val="2"/>
                <c:pt idx="0">
                  <c:v>0.24351250025203469</c:v>
                </c:pt>
                <c:pt idx="1">
                  <c:v>0.75648749974796536</c:v>
                </c:pt>
              </c:numCache>
            </c:numRef>
          </c:val>
          <c:extLst xmlns:c16r2="http://schemas.microsoft.com/office/drawing/2015/06/chart">
            <c:ext xmlns:c16="http://schemas.microsoft.com/office/drawing/2014/chart" uri="{C3380CC4-5D6E-409C-BE32-E72D297353CC}">
              <c16:uniqueId val="{00000004-B56C-4ACD-A7AB-97165E6C0E12}"/>
            </c:ext>
          </c:extLst>
        </c:ser>
        <c:dLbls>
          <c:dLblPos val="inEnd"/>
          <c:showLegendKey val="0"/>
          <c:showVal val="0"/>
          <c:showCatName val="1"/>
          <c:showSerName val="0"/>
          <c:showPercent val="1"/>
          <c:showBubbleSize val="0"/>
          <c:showLeaderLines val="1"/>
        </c:dLbls>
        <c:firstSliceAng val="57"/>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Gasto Total como porcentaje del PIB</a:t>
            </a:r>
          </a:p>
          <a:p>
            <a:pPr>
              <a:defRPr sz="1400"/>
            </a:pPr>
            <a:r>
              <a:rPr lang="en-US" sz="1400"/>
              <a:t>2008-2019</a:t>
            </a:r>
          </a:p>
        </c:rich>
      </c:tx>
      <c:layout>
        <c:manualLayout>
          <c:xMode val="edge"/>
          <c:yMode val="edge"/>
          <c:x val="0.25702219533584358"/>
          <c:y val="1.2728719172633254E-2"/>
        </c:manualLayout>
      </c:layout>
      <c:overlay val="0"/>
    </c:title>
    <c:autoTitleDeleted val="0"/>
    <c:plotArea>
      <c:layout/>
      <c:barChart>
        <c:barDir val="col"/>
        <c:grouping val="clustered"/>
        <c:varyColors val="0"/>
        <c:ser>
          <c:idx val="0"/>
          <c:order val="0"/>
          <c:tx>
            <c:strRef>
              <c:f>'Series Gasto'!$E$10</c:f>
              <c:strCache>
                <c:ptCount val="1"/>
                <c:pt idx="0">
                  <c:v>% del PIB</c:v>
                </c:pt>
              </c:strCache>
            </c:strRef>
          </c:tx>
          <c:spPr>
            <a:solidFill>
              <a:schemeClr val="accent1"/>
            </a:solidFill>
            <a:scene3d>
              <a:camera prst="orthographicFront"/>
              <a:lightRig rig="threePt" dir="t"/>
            </a:scene3d>
            <a:sp3d>
              <a:bevelT/>
            </a:sp3d>
          </c:spPr>
          <c:invertIfNegative val="0"/>
          <c:dPt>
            <c:idx val="0"/>
            <c:invertIfNegative val="0"/>
            <c:bubble3D val="0"/>
            <c:extLst xmlns:c16r2="http://schemas.microsoft.com/office/drawing/2015/06/chart">
              <c:ext xmlns:c16="http://schemas.microsoft.com/office/drawing/2014/chart" uri="{C3380CC4-5D6E-409C-BE32-E72D297353CC}">
                <c16:uniqueId val="{00000000-E37F-426D-9A3B-90FDBF4D0A98}"/>
              </c:ext>
            </c:extLst>
          </c:dPt>
          <c:dPt>
            <c:idx val="1"/>
            <c:invertIfNegative val="0"/>
            <c:bubble3D val="0"/>
            <c:extLst xmlns:c16r2="http://schemas.microsoft.com/office/drawing/2015/06/chart">
              <c:ext xmlns:c16="http://schemas.microsoft.com/office/drawing/2014/chart" uri="{C3380CC4-5D6E-409C-BE32-E72D297353CC}">
                <c16:uniqueId val="{00000001-E37F-426D-9A3B-90FDBF4D0A98}"/>
              </c:ext>
            </c:extLst>
          </c:dPt>
          <c:dPt>
            <c:idx val="2"/>
            <c:invertIfNegative val="0"/>
            <c:bubble3D val="0"/>
            <c:extLst xmlns:c16r2="http://schemas.microsoft.com/office/drawing/2015/06/chart">
              <c:ext xmlns:c16="http://schemas.microsoft.com/office/drawing/2014/chart" uri="{C3380CC4-5D6E-409C-BE32-E72D297353CC}">
                <c16:uniqueId val="{00000002-E37F-426D-9A3B-90FDBF4D0A98}"/>
              </c:ext>
            </c:extLst>
          </c:dPt>
          <c:dPt>
            <c:idx val="3"/>
            <c:invertIfNegative val="0"/>
            <c:bubble3D val="0"/>
            <c:extLst xmlns:c16r2="http://schemas.microsoft.com/office/drawing/2015/06/chart">
              <c:ext xmlns:c16="http://schemas.microsoft.com/office/drawing/2014/chart" uri="{C3380CC4-5D6E-409C-BE32-E72D297353CC}">
                <c16:uniqueId val="{00000003-E37F-426D-9A3B-90FDBF4D0A98}"/>
              </c:ext>
            </c:extLst>
          </c:dPt>
          <c:dPt>
            <c:idx val="4"/>
            <c:invertIfNegative val="0"/>
            <c:bubble3D val="0"/>
            <c:extLst xmlns:c16r2="http://schemas.microsoft.com/office/drawing/2015/06/chart">
              <c:ext xmlns:c16="http://schemas.microsoft.com/office/drawing/2014/chart" uri="{C3380CC4-5D6E-409C-BE32-E72D297353CC}">
                <c16:uniqueId val="{00000004-E37F-426D-9A3B-90FDBF4D0A98}"/>
              </c:ext>
            </c:extLst>
          </c:dPt>
          <c:dPt>
            <c:idx val="5"/>
            <c:invertIfNegative val="0"/>
            <c:bubble3D val="0"/>
            <c:extLst xmlns:c16r2="http://schemas.microsoft.com/office/drawing/2015/06/chart">
              <c:ext xmlns:c16="http://schemas.microsoft.com/office/drawing/2014/chart" uri="{C3380CC4-5D6E-409C-BE32-E72D297353CC}">
                <c16:uniqueId val="{00000005-E37F-426D-9A3B-90FDBF4D0A98}"/>
              </c:ext>
            </c:extLst>
          </c:dPt>
          <c:dPt>
            <c:idx val="6"/>
            <c:invertIfNegative val="0"/>
            <c:bubble3D val="0"/>
            <c:extLst xmlns:c16r2="http://schemas.microsoft.com/office/drawing/2015/06/chart">
              <c:ext xmlns:c16="http://schemas.microsoft.com/office/drawing/2014/chart" uri="{C3380CC4-5D6E-409C-BE32-E72D297353CC}">
                <c16:uniqueId val="{00000006-E37F-426D-9A3B-90FDBF4D0A98}"/>
              </c:ext>
            </c:extLst>
          </c:dPt>
          <c:dPt>
            <c:idx val="7"/>
            <c:invertIfNegative val="0"/>
            <c:bubble3D val="0"/>
            <c:extLst xmlns:c16r2="http://schemas.microsoft.com/office/drawing/2015/06/chart">
              <c:ext xmlns:c16="http://schemas.microsoft.com/office/drawing/2014/chart" uri="{C3380CC4-5D6E-409C-BE32-E72D297353CC}">
                <c16:uniqueId val="{00000007-E37F-426D-9A3B-90FDBF4D0A98}"/>
              </c:ext>
            </c:extLst>
          </c:dPt>
          <c:dLbls>
            <c:numFmt formatCode="0.0%" sourceLinked="0"/>
            <c:spPr>
              <a:noFill/>
              <a:ln>
                <a:noFill/>
              </a:ln>
              <a:effectLst/>
            </c:spPr>
            <c:txPr>
              <a:bodyPr/>
              <a:lstStyle/>
              <a:p>
                <a:pPr>
                  <a:defRPr sz="900">
                    <a:solidFill>
                      <a:schemeClr val="bg1"/>
                    </a:solidFill>
                  </a:defRPr>
                </a:pPr>
                <a:endParaRPr lang="es-GT"/>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'Series Gasto'!$D$11:$D$22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'Series Gasto'!$E$11:$E$22</c:f>
              <c:numCache>
                <c:formatCode>0.0%</c:formatCode>
                <c:ptCount val="12"/>
                <c:pt idx="0">
                  <c:v>0.13639502846428264</c:v>
                </c:pt>
                <c:pt idx="1">
                  <c:v>0.14192720341855256</c:v>
                </c:pt>
                <c:pt idx="2">
                  <c:v>0.14526069337537156</c:v>
                </c:pt>
                <c:pt idx="3">
                  <c:v>0.14422992892995798</c:v>
                </c:pt>
                <c:pt idx="4">
                  <c:v>0.1415068281615145</c:v>
                </c:pt>
                <c:pt idx="5">
                  <c:v>0.13994068949563765</c:v>
                </c:pt>
                <c:pt idx="6">
                  <c:v>0.13596038852332176</c:v>
                </c:pt>
                <c:pt idx="7">
                  <c:v>0.12581575364125416</c:v>
                </c:pt>
                <c:pt idx="8">
                  <c:v>0.12564906837197665</c:v>
                </c:pt>
                <c:pt idx="9">
                  <c:v>0.12795004056069251</c:v>
                </c:pt>
                <c:pt idx="10">
                  <c:v>0.13259307290900008</c:v>
                </c:pt>
                <c:pt idx="11">
                  <c:v>0.13661982128359221</c:v>
                </c:pt>
              </c:numCache>
            </c:numRef>
          </c:val>
          <c:extLst xmlns:c16r2="http://schemas.microsoft.com/office/drawing/2015/06/chart">
            <c:ext xmlns:c16="http://schemas.microsoft.com/office/drawing/2014/chart" uri="{C3380CC4-5D6E-409C-BE32-E72D297353CC}">
              <c16:uniqueId val="{00000008-E37F-426D-9A3B-90FDBF4D0A98}"/>
            </c:ext>
          </c:extLst>
        </c:ser>
        <c:dLbls>
          <c:showLegendKey val="0"/>
          <c:showVal val="0"/>
          <c:showCatName val="0"/>
          <c:showSerName val="0"/>
          <c:showPercent val="0"/>
          <c:showBubbleSize val="0"/>
        </c:dLbls>
        <c:gapWidth val="25"/>
        <c:axId val="190846080"/>
        <c:axId val="190847616"/>
      </c:barChart>
      <c:catAx>
        <c:axId val="190846080"/>
        <c:scaling>
          <c:orientation val="minMax"/>
        </c:scaling>
        <c:delete val="0"/>
        <c:axPos val="b"/>
        <c:numFmt formatCode="General" sourceLinked="1"/>
        <c:majorTickMark val="out"/>
        <c:minorTickMark val="none"/>
        <c:tickLblPos val="nextTo"/>
        <c:crossAx val="190847616"/>
        <c:crosses val="autoZero"/>
        <c:auto val="1"/>
        <c:lblAlgn val="ctr"/>
        <c:lblOffset val="100"/>
        <c:noMultiLvlLbl val="0"/>
      </c:catAx>
      <c:valAx>
        <c:axId val="190847616"/>
        <c:scaling>
          <c:orientation val="minMax"/>
        </c:scaling>
        <c:delete val="0"/>
        <c:axPos val="l"/>
        <c:numFmt formatCode="0.0%" sourceLinked="1"/>
        <c:majorTickMark val="out"/>
        <c:minorTickMark val="none"/>
        <c:tickLblPos val="nextTo"/>
        <c:crossAx val="190846080"/>
        <c:crosses val="autoZero"/>
        <c:crossBetween val="between"/>
      </c:valAx>
    </c:plotArea>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s-GT"/>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013940474421839E-2"/>
          <c:y val="4.1198501872659173E-2"/>
          <c:w val="0.93097348090922594"/>
          <c:h val="0.91571647645167953"/>
        </c:manualLayout>
      </c:layout>
      <c:lineChart>
        <c:grouping val="standard"/>
        <c:varyColors val="0"/>
        <c:ser>
          <c:idx val="0"/>
          <c:order val="0"/>
          <c:tx>
            <c:strRef>
              <c:f>IMAE!$B$3</c:f>
              <c:strCache>
                <c:ptCount val="1"/>
              </c:strCache>
            </c:strRef>
          </c:tx>
          <c:marker>
            <c:symbol val="none"/>
          </c:marker>
          <c:dLbls>
            <c:dLbl>
              <c:idx val="47"/>
              <c:layout>
                <c:manualLayout>
                  <c:x val="-1.4062000639181848E-2"/>
                  <c:y val="-2.99625527072562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40F-43E4-A25A-E13B1C9C19D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IMAE!$A$16:$A$63</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IMAE!$B$16:$B$63</c:f>
              <c:numCache>
                <c:formatCode>0.0</c:formatCode>
                <c:ptCount val="48"/>
                <c:pt idx="0">
                  <c:v>67</c:v>
                </c:pt>
                <c:pt idx="1">
                  <c:v>60.7</c:v>
                </c:pt>
                <c:pt idx="2">
                  <c:v>61.5</c:v>
                </c:pt>
                <c:pt idx="3">
                  <c:v>62.5</c:v>
                </c:pt>
                <c:pt idx="4">
                  <c:v>61.7</c:v>
                </c:pt>
                <c:pt idx="5">
                  <c:v>50.9</c:v>
                </c:pt>
                <c:pt idx="6">
                  <c:v>45</c:v>
                </c:pt>
                <c:pt idx="7">
                  <c:v>37.5</c:v>
                </c:pt>
                <c:pt idx="8">
                  <c:v>38.9</c:v>
                </c:pt>
                <c:pt idx="9">
                  <c:v>45.1</c:v>
                </c:pt>
                <c:pt idx="10">
                  <c:v>43.5</c:v>
                </c:pt>
                <c:pt idx="11">
                  <c:v>57</c:v>
                </c:pt>
                <c:pt idx="12">
                  <c:v>58.04</c:v>
                </c:pt>
                <c:pt idx="13">
                  <c:v>55</c:v>
                </c:pt>
                <c:pt idx="14">
                  <c:v>50</c:v>
                </c:pt>
                <c:pt idx="15">
                  <c:v>54.17</c:v>
                </c:pt>
                <c:pt idx="16">
                  <c:v>53.58</c:v>
                </c:pt>
                <c:pt idx="17">
                  <c:v>50</c:v>
                </c:pt>
                <c:pt idx="18">
                  <c:v>46.67</c:v>
                </c:pt>
                <c:pt idx="19">
                  <c:v>44.45</c:v>
                </c:pt>
                <c:pt idx="20">
                  <c:v>25</c:v>
                </c:pt>
                <c:pt idx="21">
                  <c:v>20.84</c:v>
                </c:pt>
                <c:pt idx="22">
                  <c:v>30.15</c:v>
                </c:pt>
                <c:pt idx="23">
                  <c:v>33.340000000000003</c:v>
                </c:pt>
                <c:pt idx="24" formatCode="General">
                  <c:v>49.22</c:v>
                </c:pt>
                <c:pt idx="25" formatCode="General">
                  <c:v>46.83</c:v>
                </c:pt>
                <c:pt idx="26" formatCode="General">
                  <c:v>47.31</c:v>
                </c:pt>
                <c:pt idx="27" formatCode="General">
                  <c:v>42.88</c:v>
                </c:pt>
                <c:pt idx="28" formatCode="General">
                  <c:v>41.25</c:v>
                </c:pt>
                <c:pt idx="29" formatCode="General">
                  <c:v>44.28</c:v>
                </c:pt>
                <c:pt idx="30" formatCode="General">
                  <c:v>39.58</c:v>
                </c:pt>
                <c:pt idx="31" formatCode="General">
                  <c:v>44.17</c:v>
                </c:pt>
                <c:pt idx="32" formatCode="General">
                  <c:v>44</c:v>
                </c:pt>
                <c:pt idx="33" formatCode="General">
                  <c:v>44.82</c:v>
                </c:pt>
                <c:pt idx="34" formatCode="General">
                  <c:v>45.27</c:v>
                </c:pt>
                <c:pt idx="35" formatCode="General">
                  <c:v>48.81</c:v>
                </c:pt>
                <c:pt idx="36" formatCode="General">
                  <c:v>47.76</c:v>
                </c:pt>
                <c:pt idx="37" formatCode="General">
                  <c:v>43.29</c:v>
                </c:pt>
                <c:pt idx="38" formatCode="General">
                  <c:v>44.58</c:v>
                </c:pt>
                <c:pt idx="39" formatCode="General">
                  <c:v>44.61</c:v>
                </c:pt>
                <c:pt idx="40" formatCode="General">
                  <c:v>46.96</c:v>
                </c:pt>
                <c:pt idx="41" formatCode="General">
                  <c:v>37.520000000000003</c:v>
                </c:pt>
                <c:pt idx="42" formatCode="General">
                  <c:v>42.5</c:v>
                </c:pt>
                <c:pt idx="43" formatCode="General">
                  <c:v>46.7</c:v>
                </c:pt>
                <c:pt idx="44" formatCode="General">
                  <c:v>47.08</c:v>
                </c:pt>
                <c:pt idx="45" formatCode="General">
                  <c:v>52.92</c:v>
                </c:pt>
                <c:pt idx="46" formatCode="General">
                  <c:v>58.16</c:v>
                </c:pt>
                <c:pt idx="47" formatCode="General">
                  <c:v>59.27</c:v>
                </c:pt>
              </c:numCache>
            </c:numRef>
          </c:val>
          <c:smooth val="0"/>
          <c:extLst xmlns:c16r2="http://schemas.microsoft.com/office/drawing/2015/06/chart">
            <c:ext xmlns:c16="http://schemas.microsoft.com/office/drawing/2014/chart" uri="{C3380CC4-5D6E-409C-BE32-E72D297353CC}">
              <c16:uniqueId val="{00000000-1121-4003-9671-FB73490ED418}"/>
            </c:ext>
          </c:extLst>
        </c:ser>
        <c:ser>
          <c:idx val="1"/>
          <c:order val="1"/>
          <c:tx>
            <c:strRef>
              <c:f>IMAE!$C$3</c:f>
              <c:strCache>
                <c:ptCount val="1"/>
              </c:strCache>
            </c:strRef>
          </c:tx>
          <c:marker>
            <c:symbol val="none"/>
          </c:marker>
          <c:dLbls>
            <c:dLbl>
              <c:idx val="35"/>
              <c:layout>
                <c:manualLayout>
                  <c:x val="-1.9175455417066251E-2"/>
                  <c:y val="-2.496879392271352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40F-43E4-A25A-E13B1C9C19D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IMAE!$A$16:$A$63</c:f>
              <c:numCache>
                <c:formatCode>mmm\-yy</c:formatCode>
                <c:ptCount val="4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numCache>
            </c:numRef>
          </c:cat>
          <c:val>
            <c:numRef>
              <c:f>IMAE!$C$4:$C$63</c:f>
              <c:numCache>
                <c:formatCode>General</c:formatCode>
                <c:ptCount val="60"/>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numCache>
            </c:numRef>
          </c:val>
          <c:smooth val="0"/>
          <c:extLst xmlns:c16r2="http://schemas.microsoft.com/office/drawing/2015/06/chart">
            <c:ext xmlns:c16="http://schemas.microsoft.com/office/drawing/2014/chart" uri="{C3380CC4-5D6E-409C-BE32-E72D297353CC}">
              <c16:uniqueId val="{00000001-1121-4003-9671-FB73490ED418}"/>
            </c:ext>
          </c:extLst>
        </c:ser>
        <c:dLbls>
          <c:showLegendKey val="0"/>
          <c:showVal val="0"/>
          <c:showCatName val="0"/>
          <c:showSerName val="0"/>
          <c:showPercent val="0"/>
          <c:showBubbleSize val="0"/>
        </c:dLbls>
        <c:marker val="1"/>
        <c:smooth val="0"/>
        <c:axId val="181935488"/>
        <c:axId val="181949568"/>
      </c:lineChart>
      <c:dateAx>
        <c:axId val="181935488"/>
        <c:scaling>
          <c:orientation val="minMax"/>
        </c:scaling>
        <c:delete val="0"/>
        <c:axPos val="b"/>
        <c:numFmt formatCode="mmm\-yy" sourceLinked="1"/>
        <c:majorTickMark val="out"/>
        <c:minorTickMark val="none"/>
        <c:tickLblPos val="nextTo"/>
        <c:txPr>
          <a:bodyPr rot="-5400000" vert="horz"/>
          <a:lstStyle/>
          <a:p>
            <a:pPr>
              <a:defRPr/>
            </a:pPr>
            <a:endParaRPr lang="es-GT"/>
          </a:p>
        </c:txPr>
        <c:crossAx val="181949568"/>
        <c:crosses val="autoZero"/>
        <c:auto val="1"/>
        <c:lblOffset val="100"/>
        <c:baseTimeUnit val="months"/>
      </c:dateAx>
      <c:valAx>
        <c:axId val="181949568"/>
        <c:scaling>
          <c:orientation val="minMax"/>
          <c:max val="80"/>
        </c:scaling>
        <c:delete val="0"/>
        <c:axPos val="l"/>
        <c:numFmt formatCode="0.0" sourceLinked="1"/>
        <c:majorTickMark val="out"/>
        <c:minorTickMark val="none"/>
        <c:tickLblPos val="nextTo"/>
        <c:crossAx val="181935488"/>
        <c:crosses val="autoZero"/>
        <c:crossBetween val="between"/>
        <c:majorUnit val="15"/>
      </c:valAx>
    </c:plotArea>
    <c:plotVisOnly val="1"/>
    <c:dispBlanksAs val="gap"/>
    <c:showDLblsOverMax val="0"/>
  </c:chart>
  <c:spPr>
    <a:ln>
      <a:noFill/>
    </a:ln>
  </c:spPr>
  <c:txPr>
    <a:bodyPr/>
    <a:lstStyle/>
    <a:p>
      <a:pPr>
        <a:defRPr sz="900">
          <a:latin typeface="Times New Roman" pitchFamily="18" charset="0"/>
          <a:cs typeface="Times New Roman" pitchFamily="18" charset="0"/>
        </a:defRPr>
      </a:pPr>
      <a:endParaRPr lang="es-G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Porcentaje de Ejecución Presupuestaria</a:t>
            </a:r>
          </a:p>
          <a:p>
            <a:pPr>
              <a:defRPr sz="1400"/>
            </a:pPr>
            <a:r>
              <a:rPr lang="es-GT" sz="1400"/>
              <a:t>2008 - 2019</a:t>
            </a:r>
          </a:p>
        </c:rich>
      </c:tx>
      <c:layout/>
      <c:overlay val="0"/>
    </c:title>
    <c:autoTitleDeleted val="0"/>
    <c:plotArea>
      <c:layout/>
      <c:barChart>
        <c:barDir val="col"/>
        <c:grouping val="clustered"/>
        <c:varyColors val="0"/>
        <c:ser>
          <c:idx val="0"/>
          <c:order val="0"/>
          <c:tx>
            <c:strRef>
              <c:f>'Series Gasto'!$D$31</c:f>
              <c:strCache>
                <c:ptCount val="1"/>
                <c:pt idx="0">
                  <c:v>% de Ejec</c:v>
                </c:pt>
              </c:strCache>
            </c:strRef>
          </c:tx>
          <c:spPr>
            <a:solidFill>
              <a:schemeClr val="accent1"/>
            </a:solidFill>
            <a:scene3d>
              <a:camera prst="orthographicFront"/>
              <a:lightRig rig="threePt" dir="t"/>
            </a:scene3d>
            <a:sp3d>
              <a:bevelT/>
            </a:sp3d>
          </c:spPr>
          <c:invertIfNegative val="0"/>
          <c:dPt>
            <c:idx val="0"/>
            <c:invertIfNegative val="0"/>
            <c:bubble3D val="0"/>
            <c:extLst xmlns:c16r2="http://schemas.microsoft.com/office/drawing/2015/06/chart">
              <c:ext xmlns:c16="http://schemas.microsoft.com/office/drawing/2014/chart" uri="{C3380CC4-5D6E-409C-BE32-E72D297353CC}">
                <c16:uniqueId val="{00000000-9D17-420D-941A-4DEE1E17E9D4}"/>
              </c:ext>
            </c:extLst>
          </c:dPt>
          <c:dPt>
            <c:idx val="1"/>
            <c:invertIfNegative val="0"/>
            <c:bubble3D val="0"/>
            <c:spPr>
              <a:solidFill>
                <a:schemeClr val="accent1"/>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2-9D17-420D-941A-4DEE1E17E9D4}"/>
              </c:ext>
            </c:extLst>
          </c:dPt>
          <c:dPt>
            <c:idx val="2"/>
            <c:invertIfNegative val="0"/>
            <c:bubble3D val="0"/>
            <c:spPr>
              <a:solidFill>
                <a:schemeClr val="accent1"/>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4-9D17-420D-941A-4DEE1E17E9D4}"/>
              </c:ext>
            </c:extLst>
          </c:dPt>
          <c:dPt>
            <c:idx val="3"/>
            <c:invertIfNegative val="0"/>
            <c:bubble3D val="0"/>
            <c:spPr>
              <a:solidFill>
                <a:schemeClr val="accent1"/>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6-9D17-420D-941A-4DEE1E17E9D4}"/>
              </c:ext>
            </c:extLst>
          </c:dPt>
          <c:dPt>
            <c:idx val="8"/>
            <c:invertIfNegative val="0"/>
            <c:bubble3D val="0"/>
            <c:spPr>
              <a:solidFill>
                <a:schemeClr val="accent1"/>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8-9D17-420D-941A-4DEE1E17E9D4}"/>
              </c:ext>
            </c:extLst>
          </c:dPt>
          <c:dPt>
            <c:idx val="9"/>
            <c:invertIfNegative val="0"/>
            <c:bubble3D val="0"/>
            <c:spPr>
              <a:solidFill>
                <a:schemeClr val="accent1"/>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A-9D17-420D-941A-4DEE1E17E9D4}"/>
              </c:ext>
            </c:extLst>
          </c:dPt>
          <c:dPt>
            <c:idx val="10"/>
            <c:invertIfNegative val="0"/>
            <c:bubble3D val="0"/>
            <c:spPr>
              <a:solidFill>
                <a:schemeClr val="accent1"/>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C-9D17-420D-941A-4DEE1E17E9D4}"/>
              </c:ext>
            </c:extLst>
          </c:dPt>
          <c:dLbls>
            <c:numFmt formatCode="0.0%" sourceLinked="0"/>
            <c:spPr>
              <a:noFill/>
              <a:ln>
                <a:noFill/>
              </a:ln>
              <a:effectLst/>
            </c:spPr>
            <c:txPr>
              <a:bodyPr/>
              <a:lstStyle/>
              <a:p>
                <a:pPr>
                  <a:defRPr>
                    <a:solidFill>
                      <a:schemeClr val="bg1"/>
                    </a:solidFill>
                  </a:defRPr>
                </a:pPr>
                <a:endParaRPr lang="es-GT"/>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'Series Gasto'!$B$32:$B$43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'Series Gasto'!$D$32:$D$43</c:f>
              <c:numCache>
                <c:formatCode>0.0%</c:formatCode>
                <c:ptCount val="12"/>
                <c:pt idx="0">
                  <c:v>0.97100400013480181</c:v>
                </c:pt>
                <c:pt idx="1">
                  <c:v>0.91670054123711997</c:v>
                </c:pt>
                <c:pt idx="2">
                  <c:v>0.92913056812002626</c:v>
                </c:pt>
                <c:pt idx="3">
                  <c:v>0.93989184934042602</c:v>
                </c:pt>
                <c:pt idx="4">
                  <c:v>0.96127386255162028</c:v>
                </c:pt>
                <c:pt idx="5">
                  <c:v>0.90368701970863785</c:v>
                </c:pt>
                <c:pt idx="6">
                  <c:v>0.91946188193788991</c:v>
                </c:pt>
                <c:pt idx="7">
                  <c:v>0.88382828330416796</c:v>
                </c:pt>
                <c:pt idx="8">
                  <c:v>0.92079526198855721</c:v>
                </c:pt>
                <c:pt idx="9">
                  <c:v>0.9174855765156813</c:v>
                </c:pt>
                <c:pt idx="10">
                  <c:v>0.96030535561856489</c:v>
                </c:pt>
                <c:pt idx="11">
                  <c:v>0.93786344124794574</c:v>
                </c:pt>
              </c:numCache>
            </c:numRef>
          </c:val>
          <c:extLst xmlns:c16r2="http://schemas.microsoft.com/office/drawing/2015/06/chart">
            <c:ext xmlns:c16="http://schemas.microsoft.com/office/drawing/2014/chart" uri="{C3380CC4-5D6E-409C-BE32-E72D297353CC}">
              <c16:uniqueId val="{0000000D-9D17-420D-941A-4DEE1E17E9D4}"/>
            </c:ext>
          </c:extLst>
        </c:ser>
        <c:dLbls>
          <c:showLegendKey val="0"/>
          <c:showVal val="0"/>
          <c:showCatName val="0"/>
          <c:showSerName val="0"/>
          <c:showPercent val="0"/>
          <c:showBubbleSize val="0"/>
        </c:dLbls>
        <c:gapWidth val="17"/>
        <c:overlap val="-25"/>
        <c:axId val="190987648"/>
        <c:axId val="190989440"/>
      </c:barChart>
      <c:lineChart>
        <c:grouping val="standard"/>
        <c:varyColors val="0"/>
        <c:ser>
          <c:idx val="1"/>
          <c:order val="1"/>
          <c:tx>
            <c:strRef>
              <c:f>'Series Gasto'!$E$31</c:f>
              <c:strCache>
                <c:ptCount val="1"/>
                <c:pt idx="0">
                  <c:v>Promedio</c:v>
                </c:pt>
              </c:strCache>
            </c:strRef>
          </c:tx>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9D17-420D-941A-4DEE1E17E9D4}"/>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9D17-420D-941A-4DEE1E17E9D4}"/>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9D17-420D-941A-4DEE1E17E9D4}"/>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9D17-420D-941A-4DEE1E17E9D4}"/>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9D17-420D-941A-4DEE1E17E9D4}"/>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9D17-420D-941A-4DEE1E17E9D4}"/>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9D17-420D-941A-4DEE1E17E9D4}"/>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9D17-420D-941A-4DEE1E17E9D4}"/>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9D17-420D-941A-4DEE1E17E9D4}"/>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9D17-420D-941A-4DEE1E17E9D4}"/>
                </c:ext>
              </c:extLst>
            </c:dLbl>
            <c:dLbl>
              <c:idx val="10"/>
              <c:layout>
                <c:manualLayout>
                  <c:x val="-0.11388910761154854"/>
                  <c:y val="-3.2407407407407413E-2"/>
                </c:manualLayout>
              </c:layout>
              <c:numFmt formatCode="0.0%" sourceLinked="0"/>
              <c:spPr>
                <a:noFill/>
                <a:ln>
                  <a:noFill/>
                </a:ln>
                <a:effectLst/>
              </c:spPr>
              <c:txPr>
                <a:bodyPr wrap="square" lIns="38100" tIns="19050" rIns="38100" bIns="19050" anchor="ctr">
                  <a:spAutoFit/>
                </a:bodyPr>
                <a:lstStyle/>
                <a:p>
                  <a:pPr>
                    <a:defRPr>
                      <a:solidFill>
                        <a:srgbClr val="FF0000"/>
                      </a:solidFill>
                    </a:defRPr>
                  </a:pPr>
                  <a:endParaRPr lang="es-GT"/>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9D17-420D-941A-4DEE1E17E9D4}"/>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920E-4944-B703-E15516B3BC92}"/>
                </c:ext>
              </c:extLst>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'Series Gasto'!$B$32:$B$43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'Series Gasto'!$E$32:$E$43</c:f>
              <c:numCache>
                <c:formatCode>0.0%</c:formatCode>
                <c:ptCount val="12"/>
                <c:pt idx="0">
                  <c:v>0.93011897014211986</c:v>
                </c:pt>
                <c:pt idx="1">
                  <c:v>0.93011897014211986</c:v>
                </c:pt>
                <c:pt idx="2">
                  <c:v>0.93011897014211986</c:v>
                </c:pt>
                <c:pt idx="3">
                  <c:v>0.93011897014211986</c:v>
                </c:pt>
                <c:pt idx="4">
                  <c:v>0.93011897014211986</c:v>
                </c:pt>
                <c:pt idx="5">
                  <c:v>0.93011897014211986</c:v>
                </c:pt>
                <c:pt idx="6">
                  <c:v>0.93011897014211986</c:v>
                </c:pt>
                <c:pt idx="7">
                  <c:v>0.93011897014211986</c:v>
                </c:pt>
                <c:pt idx="8">
                  <c:v>0.93011897014211986</c:v>
                </c:pt>
                <c:pt idx="9">
                  <c:v>0.93011897014211986</c:v>
                </c:pt>
                <c:pt idx="10">
                  <c:v>0.93011897014211986</c:v>
                </c:pt>
                <c:pt idx="11">
                  <c:v>0.93011897014211986</c:v>
                </c:pt>
              </c:numCache>
            </c:numRef>
          </c:val>
          <c:smooth val="0"/>
          <c:extLst xmlns:c16r2="http://schemas.microsoft.com/office/drawing/2015/06/chart">
            <c:ext xmlns:c16="http://schemas.microsoft.com/office/drawing/2014/chart" uri="{C3380CC4-5D6E-409C-BE32-E72D297353CC}">
              <c16:uniqueId val="{00000019-9D17-420D-941A-4DEE1E17E9D4}"/>
            </c:ext>
          </c:extLst>
        </c:ser>
        <c:dLbls>
          <c:showLegendKey val="0"/>
          <c:showVal val="0"/>
          <c:showCatName val="0"/>
          <c:showSerName val="0"/>
          <c:showPercent val="0"/>
          <c:showBubbleSize val="0"/>
        </c:dLbls>
        <c:marker val="1"/>
        <c:smooth val="0"/>
        <c:axId val="190987648"/>
        <c:axId val="190989440"/>
      </c:lineChart>
      <c:catAx>
        <c:axId val="190987648"/>
        <c:scaling>
          <c:orientation val="minMax"/>
        </c:scaling>
        <c:delete val="0"/>
        <c:axPos val="b"/>
        <c:numFmt formatCode="General" sourceLinked="1"/>
        <c:majorTickMark val="none"/>
        <c:minorTickMark val="none"/>
        <c:tickLblPos val="nextTo"/>
        <c:crossAx val="190989440"/>
        <c:crosses val="autoZero"/>
        <c:auto val="1"/>
        <c:lblAlgn val="ctr"/>
        <c:lblOffset val="100"/>
        <c:noMultiLvlLbl val="0"/>
      </c:catAx>
      <c:valAx>
        <c:axId val="190989440"/>
        <c:scaling>
          <c:orientation val="minMax"/>
        </c:scaling>
        <c:delete val="0"/>
        <c:axPos val="l"/>
        <c:numFmt formatCode="0.0%" sourceLinked="1"/>
        <c:majorTickMark val="none"/>
        <c:minorTickMark val="none"/>
        <c:tickLblPos val="nextTo"/>
        <c:spPr>
          <a:ln w="9525">
            <a:noFill/>
          </a:ln>
        </c:spPr>
        <c:crossAx val="190987648"/>
        <c:crosses val="autoZero"/>
        <c:crossBetween val="between"/>
      </c:valAx>
    </c:plotArea>
    <c:legend>
      <c:legendPos val="b"/>
      <c:layout/>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s-GT"/>
    </a:p>
  </c:tx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235377894660671E-2"/>
          <c:y val="1.2626482034573264E-2"/>
          <c:w val="0.94369293525165077"/>
          <c:h val="0.86879681419132948"/>
        </c:manualLayout>
      </c:layout>
      <c:lineChart>
        <c:grouping val="standard"/>
        <c:varyColors val="0"/>
        <c:ser>
          <c:idx val="0"/>
          <c:order val="0"/>
          <c:tx>
            <c:strRef>
              <c:f>Déficit!$E$9</c:f>
              <c:strCache>
                <c:ptCount val="1"/>
                <c:pt idx="0">
                  <c:v>% PIB</c:v>
                </c:pt>
              </c:strCache>
            </c:strRef>
          </c:tx>
          <c:spPr>
            <a:ln w="38100" cap="rnd">
              <a:solidFill>
                <a:schemeClr val="accent1"/>
              </a:solidFill>
              <a:round/>
            </a:ln>
            <a:effectLst/>
          </c:spPr>
          <c:marker>
            <c:symbol val="none"/>
          </c:marker>
          <c:dLbls>
            <c:dLbl>
              <c:idx val="2"/>
              <c:layout>
                <c:manualLayout>
                  <c:x val="-2.4652388976647614E-2"/>
                  <c:y val="1.49597248619784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992-47CD-80D8-2E9899539984}"/>
                </c:ext>
              </c:extLst>
            </c:dLbl>
            <c:dLbl>
              <c:idx val="4"/>
              <c:layout>
                <c:manualLayout>
                  <c:x val="-2.0351313222285856E-2"/>
                  <c:y val="1.955742601140366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992-47CD-80D8-2E9899539984}"/>
                </c:ext>
              </c:extLst>
            </c:dLbl>
            <c:dLbl>
              <c:idx val="7"/>
              <c:layout>
                <c:manualLayout>
                  <c:x val="-2.1785005140406471E-2"/>
                  <c:y val="2.64539777355416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992-47CD-80D8-2E9899539984}"/>
                </c:ext>
              </c:extLst>
            </c:dLbl>
            <c:dLbl>
              <c:idx val="8"/>
              <c:layout>
                <c:manualLayout>
                  <c:x val="-1.318285363168274E-2"/>
                  <c:y val="1.955742601140366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992-47CD-80D8-2E9899539984}"/>
                </c:ext>
              </c:extLst>
            </c:dLbl>
            <c:dLbl>
              <c:idx val="16"/>
              <c:layout>
                <c:manualLayout>
                  <c:x val="-2.0351313222285804E-2"/>
                  <c:y val="1.725857543669101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0992-47CD-80D8-2E98995399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Déficit!$D$10:$D$29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Déficit!$E$10:$E$29</c:f>
              <c:numCache>
                <c:formatCode>#,##0.0_ ;\-#,##0.0\ </c:formatCode>
                <c:ptCount val="20"/>
                <c:pt idx="0">
                  <c:v>1.9789459039553314</c:v>
                </c:pt>
                <c:pt idx="1">
                  <c:v>2.1125357366352451</c:v>
                </c:pt>
                <c:pt idx="2">
                  <c:v>1.0889827367574423</c:v>
                </c:pt>
                <c:pt idx="3">
                  <c:v>2.599722936979763</c:v>
                </c:pt>
                <c:pt idx="4">
                  <c:v>1.0922383972493204</c:v>
                </c:pt>
                <c:pt idx="5">
                  <c:v>1.7300494480739066</c:v>
                </c:pt>
                <c:pt idx="6">
                  <c:v>1.9453996643390661</c:v>
                </c:pt>
                <c:pt idx="7">
                  <c:v>1.4408726323224932</c:v>
                </c:pt>
                <c:pt idx="8">
                  <c:v>1.6146862745212056</c:v>
                </c:pt>
                <c:pt idx="9">
                  <c:v>3.1404977281335045</c:v>
                </c:pt>
                <c:pt idx="10">
                  <c:v>3.2904471138755662</c:v>
                </c:pt>
                <c:pt idx="11">
                  <c:v>2.7915526742452275</c:v>
                </c:pt>
                <c:pt idx="12">
                  <c:v>2.3930063677996953</c:v>
                </c:pt>
                <c:pt idx="13">
                  <c:v>2.1294813938388226</c:v>
                </c:pt>
                <c:pt idx="14">
                  <c:v>1.8928195397121206</c:v>
                </c:pt>
                <c:pt idx="15">
                  <c:v>1.4355845868508434</c:v>
                </c:pt>
                <c:pt idx="16">
                  <c:v>1.0678941624017475</c:v>
                </c:pt>
                <c:pt idx="17">
                  <c:v>1.38607235605683</c:v>
                </c:pt>
                <c:pt idx="18">
                  <c:v>1.8907930947510259</c:v>
                </c:pt>
                <c:pt idx="19">
                  <c:v>2.2749922550872781</c:v>
                </c:pt>
              </c:numCache>
            </c:numRef>
          </c:val>
          <c:smooth val="0"/>
          <c:extLst xmlns:c16r2="http://schemas.microsoft.com/office/drawing/2015/06/chart">
            <c:ext xmlns:c16="http://schemas.microsoft.com/office/drawing/2014/chart" uri="{C3380CC4-5D6E-409C-BE32-E72D297353CC}">
              <c16:uniqueId val="{00000000-0992-47CD-80D8-2E9899539984}"/>
            </c:ext>
          </c:extLst>
        </c:ser>
        <c:ser>
          <c:idx val="1"/>
          <c:order val="1"/>
          <c:tx>
            <c:strRef>
              <c:f>Déficit!$F$9</c:f>
              <c:strCache>
                <c:ptCount val="1"/>
                <c:pt idx="0">
                  <c:v>Promedio</c:v>
                </c:pt>
              </c:strCache>
            </c:strRef>
          </c:tx>
          <c:spPr>
            <a:ln w="34925" cap="rnd">
              <a:solidFill>
                <a:srgbClr val="FF0000"/>
              </a:solidFill>
              <a:round/>
            </a:ln>
            <a:effectLst/>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992-47CD-80D8-2E9899539984}"/>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992-47CD-80D8-2E9899539984}"/>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992-47CD-80D8-2E9899539984}"/>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992-47CD-80D8-2E9899539984}"/>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992-47CD-80D8-2E9899539984}"/>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992-47CD-80D8-2E9899539984}"/>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992-47CD-80D8-2E9899539984}"/>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992-47CD-80D8-2E9899539984}"/>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992-47CD-80D8-2E9899539984}"/>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992-47CD-80D8-2E9899539984}"/>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992-47CD-80D8-2E9899539984}"/>
                </c:ext>
              </c:extLst>
            </c:dLbl>
            <c:dLbl>
              <c:idx val="11"/>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s-GT"/>
                </a:p>
              </c:txPr>
              <c:dLblPos val="t"/>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0992-47CD-80D8-2E9899539984}"/>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992-47CD-80D8-2E9899539984}"/>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992-47CD-80D8-2E9899539984}"/>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992-47CD-80D8-2E9899539984}"/>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0992-47CD-80D8-2E9899539984}"/>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0992-47CD-80D8-2E9899539984}"/>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0992-47CD-80D8-2E9899539984}"/>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0992-47CD-80D8-2E9899539984}"/>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0992-47CD-80D8-2E9899539984}"/>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GT"/>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Déficit!$D$10:$D$29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Déficit!$F$10:$F$29</c:f>
              <c:numCache>
                <c:formatCode>#,##0.0_ ;\-#,##0.0\ </c:formatCode>
                <c:ptCount val="20"/>
                <c:pt idx="0">
                  <c:v>1.9648287501793216</c:v>
                </c:pt>
                <c:pt idx="1">
                  <c:v>1.9648287501793216</c:v>
                </c:pt>
                <c:pt idx="2">
                  <c:v>1.9648287501793216</c:v>
                </c:pt>
                <c:pt idx="3">
                  <c:v>1.9648287501793216</c:v>
                </c:pt>
                <c:pt idx="4">
                  <c:v>1.9648287501793216</c:v>
                </c:pt>
                <c:pt idx="5">
                  <c:v>1.9648287501793216</c:v>
                </c:pt>
                <c:pt idx="6">
                  <c:v>1.9648287501793216</c:v>
                </c:pt>
                <c:pt idx="7">
                  <c:v>1.9648287501793216</c:v>
                </c:pt>
                <c:pt idx="8">
                  <c:v>1.9648287501793216</c:v>
                </c:pt>
                <c:pt idx="9">
                  <c:v>1.9648287501793216</c:v>
                </c:pt>
                <c:pt idx="10">
                  <c:v>1.9648287501793216</c:v>
                </c:pt>
                <c:pt idx="11">
                  <c:v>1.9648287501793216</c:v>
                </c:pt>
                <c:pt idx="12">
                  <c:v>1.9648287501793216</c:v>
                </c:pt>
                <c:pt idx="13">
                  <c:v>1.9648287501793216</c:v>
                </c:pt>
                <c:pt idx="14">
                  <c:v>1.9648287501793216</c:v>
                </c:pt>
                <c:pt idx="15">
                  <c:v>1.9648287501793216</c:v>
                </c:pt>
                <c:pt idx="16">
                  <c:v>1.9648287501793216</c:v>
                </c:pt>
                <c:pt idx="17">
                  <c:v>1.9648287501793216</c:v>
                </c:pt>
                <c:pt idx="18">
                  <c:v>1.9648287501793216</c:v>
                </c:pt>
                <c:pt idx="19">
                  <c:v>1.9648287501793216</c:v>
                </c:pt>
              </c:numCache>
            </c:numRef>
          </c:val>
          <c:smooth val="0"/>
          <c:extLst xmlns:c16r2="http://schemas.microsoft.com/office/drawing/2015/06/chart">
            <c:ext xmlns:c16="http://schemas.microsoft.com/office/drawing/2014/chart" uri="{C3380CC4-5D6E-409C-BE32-E72D297353CC}">
              <c16:uniqueId val="{00000001-0992-47CD-80D8-2E9899539984}"/>
            </c:ext>
          </c:extLst>
        </c:ser>
        <c:dLbls>
          <c:showLegendKey val="0"/>
          <c:showVal val="0"/>
          <c:showCatName val="0"/>
          <c:showSerName val="0"/>
          <c:showPercent val="0"/>
          <c:showBubbleSize val="0"/>
        </c:dLbls>
        <c:marker val="1"/>
        <c:smooth val="0"/>
        <c:axId val="189758080"/>
        <c:axId val="189788544"/>
      </c:lineChart>
      <c:catAx>
        <c:axId val="18975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189788544"/>
        <c:crosses val="autoZero"/>
        <c:auto val="1"/>
        <c:lblAlgn val="ctr"/>
        <c:lblOffset val="100"/>
        <c:noMultiLvlLbl val="0"/>
      </c:catAx>
      <c:valAx>
        <c:axId val="189788544"/>
        <c:scaling>
          <c:orientation val="minMax"/>
        </c:scaling>
        <c:delete val="0"/>
        <c:axPos val="l"/>
        <c:numFmt formatCode="#,##0.0_ ;\-#,##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189758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26534364545369E-2"/>
          <c:y val="2.9197947889649887E-2"/>
          <c:w val="0.92826149030377625"/>
          <c:h val="0.7934593382927726"/>
        </c:manualLayout>
      </c:layout>
      <c:lineChart>
        <c:grouping val="standard"/>
        <c:varyColors val="0"/>
        <c:ser>
          <c:idx val="0"/>
          <c:order val="0"/>
          <c:tx>
            <c:strRef>
              <c:f>'Inflación '!$D$31</c:f>
              <c:strCache>
                <c:ptCount val="1"/>
                <c:pt idx="0">
                  <c:v>Inflación Total </c:v>
                </c:pt>
              </c:strCache>
            </c:strRef>
          </c:tx>
          <c:marker>
            <c:symbol val="none"/>
          </c:marker>
          <c:dLbls>
            <c:dLbl>
              <c:idx val="95"/>
              <c:layout>
                <c:manualLayout>
                  <c:x val="-1.6309696602260631E-16"/>
                  <c:y val="-3.15581854043393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552-43F2-A0C4-6976343E9D13}"/>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'Inflación '!$A$32:$A$127</c:f>
              <c:numCache>
                <c:formatCode>mmm\-yy</c:formatCode>
                <c:ptCount val="9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numCache>
            </c:numRef>
          </c:cat>
          <c:val>
            <c:numRef>
              <c:f>'Inflación '!$D$32:$D$127</c:f>
              <c:numCache>
                <c:formatCode>0.00</c:formatCode>
                <c:ptCount val="96"/>
                <c:pt idx="0">
                  <c:v>5.44</c:v>
                </c:pt>
                <c:pt idx="1">
                  <c:v>5.17</c:v>
                </c:pt>
                <c:pt idx="2">
                  <c:v>4.55</c:v>
                </c:pt>
                <c:pt idx="3">
                  <c:v>4.2699999999999996</c:v>
                </c:pt>
                <c:pt idx="4">
                  <c:v>3.9</c:v>
                </c:pt>
                <c:pt idx="5">
                  <c:v>3.47</c:v>
                </c:pt>
                <c:pt idx="6">
                  <c:v>2.86</c:v>
                </c:pt>
                <c:pt idx="7">
                  <c:v>2.71</c:v>
                </c:pt>
                <c:pt idx="8">
                  <c:v>3.28</c:v>
                </c:pt>
                <c:pt idx="9">
                  <c:v>3.35</c:v>
                </c:pt>
                <c:pt idx="10">
                  <c:v>3.11</c:v>
                </c:pt>
                <c:pt idx="11">
                  <c:v>3.45</c:v>
                </c:pt>
                <c:pt idx="12">
                  <c:v>3.86</c:v>
                </c:pt>
                <c:pt idx="13">
                  <c:v>4.18</c:v>
                </c:pt>
                <c:pt idx="14">
                  <c:v>4.34</c:v>
                </c:pt>
                <c:pt idx="15">
                  <c:v>4.13</c:v>
                </c:pt>
                <c:pt idx="16">
                  <c:v>4.2699999999999996</c:v>
                </c:pt>
                <c:pt idx="17">
                  <c:v>4.79</c:v>
                </c:pt>
                <c:pt idx="18">
                  <c:v>4.74</c:v>
                </c:pt>
                <c:pt idx="19">
                  <c:v>4.42</c:v>
                </c:pt>
                <c:pt idx="20">
                  <c:v>4.21</c:v>
                </c:pt>
                <c:pt idx="21">
                  <c:v>4.1500000000000004</c:v>
                </c:pt>
                <c:pt idx="22">
                  <c:v>4.63</c:v>
                </c:pt>
                <c:pt idx="23">
                  <c:v>4.3899999999999997</c:v>
                </c:pt>
                <c:pt idx="24">
                  <c:v>4.1399999999999997</c:v>
                </c:pt>
                <c:pt idx="25">
                  <c:v>3.5</c:v>
                </c:pt>
                <c:pt idx="26">
                  <c:v>3.25</c:v>
                </c:pt>
                <c:pt idx="27">
                  <c:v>3.27</c:v>
                </c:pt>
                <c:pt idx="28">
                  <c:v>3.22</c:v>
                </c:pt>
                <c:pt idx="29">
                  <c:v>3.13</c:v>
                </c:pt>
                <c:pt idx="30">
                  <c:v>3.41</c:v>
                </c:pt>
                <c:pt idx="31">
                  <c:v>3.7</c:v>
                </c:pt>
                <c:pt idx="32">
                  <c:v>3.45</c:v>
                </c:pt>
                <c:pt idx="33">
                  <c:v>3.64</c:v>
                </c:pt>
                <c:pt idx="34">
                  <c:v>3.38</c:v>
                </c:pt>
                <c:pt idx="35">
                  <c:v>2.95</c:v>
                </c:pt>
                <c:pt idx="36">
                  <c:v>2.3199999999999998</c:v>
                </c:pt>
                <c:pt idx="37">
                  <c:v>2.44</c:v>
                </c:pt>
                <c:pt idx="38">
                  <c:v>2.4300000000000002</c:v>
                </c:pt>
                <c:pt idx="39">
                  <c:v>2.58</c:v>
                </c:pt>
                <c:pt idx="40">
                  <c:v>2.5499999999999998</c:v>
                </c:pt>
                <c:pt idx="41">
                  <c:v>2.39</c:v>
                </c:pt>
                <c:pt idx="42">
                  <c:v>2.3199999999999998</c:v>
                </c:pt>
                <c:pt idx="43">
                  <c:v>1.96</c:v>
                </c:pt>
                <c:pt idx="44">
                  <c:v>1.88</c:v>
                </c:pt>
                <c:pt idx="45">
                  <c:v>2.23</c:v>
                </c:pt>
                <c:pt idx="46">
                  <c:v>2.5099999999999998</c:v>
                </c:pt>
                <c:pt idx="47">
                  <c:v>3.07</c:v>
                </c:pt>
                <c:pt idx="48">
                  <c:v>4.38</c:v>
                </c:pt>
                <c:pt idx="49">
                  <c:v>4.2699999999999996</c:v>
                </c:pt>
                <c:pt idx="50">
                  <c:v>4.26</c:v>
                </c:pt>
                <c:pt idx="51">
                  <c:v>4.09</c:v>
                </c:pt>
                <c:pt idx="52">
                  <c:v>4.3600000000000003</c:v>
                </c:pt>
                <c:pt idx="53">
                  <c:v>4.43</c:v>
                </c:pt>
                <c:pt idx="54">
                  <c:v>4.62</c:v>
                </c:pt>
                <c:pt idx="55">
                  <c:v>4.74</c:v>
                </c:pt>
                <c:pt idx="56">
                  <c:v>4.5599999999999996</c:v>
                </c:pt>
                <c:pt idx="57">
                  <c:v>4.76</c:v>
                </c:pt>
                <c:pt idx="58">
                  <c:v>4.67</c:v>
                </c:pt>
                <c:pt idx="59">
                  <c:v>4.2300000000000004</c:v>
                </c:pt>
                <c:pt idx="60">
                  <c:v>3.83</c:v>
                </c:pt>
                <c:pt idx="61">
                  <c:v>3.96</c:v>
                </c:pt>
                <c:pt idx="62">
                  <c:v>4</c:v>
                </c:pt>
                <c:pt idx="63">
                  <c:v>4.09</c:v>
                </c:pt>
                <c:pt idx="64">
                  <c:v>3.93</c:v>
                </c:pt>
                <c:pt idx="65">
                  <c:v>4.3600000000000003</c:v>
                </c:pt>
                <c:pt idx="66">
                  <c:v>5.22</c:v>
                </c:pt>
                <c:pt idx="67">
                  <c:v>4.72</c:v>
                </c:pt>
                <c:pt idx="68">
                  <c:v>4.3600000000000003</c:v>
                </c:pt>
                <c:pt idx="69">
                  <c:v>4.2</c:v>
                </c:pt>
                <c:pt idx="70">
                  <c:v>4.6900000000000004</c:v>
                </c:pt>
                <c:pt idx="71">
                  <c:v>5.68</c:v>
                </c:pt>
                <c:pt idx="72">
                  <c:v>4.71</c:v>
                </c:pt>
                <c:pt idx="73">
                  <c:v>4.1500000000000004</c:v>
                </c:pt>
                <c:pt idx="74">
                  <c:v>4.1399999999999997</c:v>
                </c:pt>
                <c:pt idx="75">
                  <c:v>3.92</c:v>
                </c:pt>
                <c:pt idx="76">
                  <c:v>4.09</c:v>
                </c:pt>
                <c:pt idx="77">
                  <c:v>3.79</c:v>
                </c:pt>
                <c:pt idx="78">
                  <c:v>2.61</c:v>
                </c:pt>
                <c:pt idx="79">
                  <c:v>3.36</c:v>
                </c:pt>
                <c:pt idx="80">
                  <c:v>4.55</c:v>
                </c:pt>
                <c:pt idx="81">
                  <c:v>4.34</c:v>
                </c:pt>
                <c:pt idx="82">
                  <c:v>3.15</c:v>
                </c:pt>
                <c:pt idx="83">
                  <c:v>2.31</c:v>
                </c:pt>
                <c:pt idx="84">
                  <c:v>4.0999999999999996</c:v>
                </c:pt>
                <c:pt idx="85">
                  <c:v>4.46</c:v>
                </c:pt>
                <c:pt idx="86">
                  <c:v>4.17</c:v>
                </c:pt>
                <c:pt idx="87">
                  <c:v>4.75</c:v>
                </c:pt>
                <c:pt idx="88">
                  <c:v>4.54</c:v>
                </c:pt>
                <c:pt idx="89">
                  <c:v>4.8</c:v>
                </c:pt>
                <c:pt idx="90">
                  <c:v>4.37</c:v>
                </c:pt>
                <c:pt idx="91">
                  <c:v>3.01</c:v>
                </c:pt>
                <c:pt idx="92">
                  <c:v>1.8</c:v>
                </c:pt>
                <c:pt idx="93">
                  <c:v>2.17</c:v>
                </c:pt>
                <c:pt idx="94">
                  <c:v>2.92</c:v>
                </c:pt>
                <c:pt idx="95">
                  <c:v>3.41</c:v>
                </c:pt>
              </c:numCache>
            </c:numRef>
          </c:val>
          <c:smooth val="0"/>
          <c:extLst xmlns:c16r2="http://schemas.microsoft.com/office/drawing/2015/06/chart">
            <c:ext xmlns:c16="http://schemas.microsoft.com/office/drawing/2014/chart" uri="{C3380CC4-5D6E-409C-BE32-E72D297353CC}">
              <c16:uniqueId val="{00000000-A552-43F2-A0C4-6976343E9D13}"/>
            </c:ext>
          </c:extLst>
        </c:ser>
        <c:ser>
          <c:idx val="1"/>
          <c:order val="1"/>
          <c:tx>
            <c:strRef>
              <c:f>'Inflación '!$B$31</c:f>
              <c:strCache>
                <c:ptCount val="1"/>
                <c:pt idx="0">
                  <c:v>Inflación Subyacente</c:v>
                </c:pt>
              </c:strCache>
            </c:strRef>
          </c:tx>
          <c:marker>
            <c:symbol val="none"/>
          </c:marker>
          <c:dLbls>
            <c:dLbl>
              <c:idx val="95"/>
              <c:layout>
                <c:manualLayout>
                  <c:x val="-1.6309696602260631E-16"/>
                  <c:y val="3.68178829717290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552-43F2-A0C4-6976343E9D13}"/>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'Inflación '!$A$32:$A$127</c:f>
              <c:numCache>
                <c:formatCode>mmm\-yy</c:formatCode>
                <c:ptCount val="9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numCache>
            </c:numRef>
          </c:cat>
          <c:val>
            <c:numRef>
              <c:f>'Inflación '!$B$32:$B$127</c:f>
              <c:numCache>
                <c:formatCode>0.00</c:formatCode>
                <c:ptCount val="96"/>
                <c:pt idx="0">
                  <c:v>3.84</c:v>
                </c:pt>
                <c:pt idx="1">
                  <c:v>4</c:v>
                </c:pt>
                <c:pt idx="2">
                  <c:v>4</c:v>
                </c:pt>
                <c:pt idx="3">
                  <c:v>3.9</c:v>
                </c:pt>
                <c:pt idx="4">
                  <c:v>3.95</c:v>
                </c:pt>
                <c:pt idx="5">
                  <c:v>4.04</c:v>
                </c:pt>
                <c:pt idx="6">
                  <c:v>3.94</c:v>
                </c:pt>
                <c:pt idx="7">
                  <c:v>3.71</c:v>
                </c:pt>
                <c:pt idx="8">
                  <c:v>3.54</c:v>
                </c:pt>
                <c:pt idx="9">
                  <c:v>3.46</c:v>
                </c:pt>
                <c:pt idx="10">
                  <c:v>3.56</c:v>
                </c:pt>
                <c:pt idx="11">
                  <c:v>3.49</c:v>
                </c:pt>
                <c:pt idx="12">
                  <c:v>3.35</c:v>
                </c:pt>
                <c:pt idx="13">
                  <c:v>3.12</c:v>
                </c:pt>
                <c:pt idx="14">
                  <c:v>3.06</c:v>
                </c:pt>
                <c:pt idx="15">
                  <c:v>3.08</c:v>
                </c:pt>
                <c:pt idx="16">
                  <c:v>3.02</c:v>
                </c:pt>
                <c:pt idx="17">
                  <c:v>2.94</c:v>
                </c:pt>
                <c:pt idx="18">
                  <c:v>3.04</c:v>
                </c:pt>
                <c:pt idx="19">
                  <c:v>3.23</c:v>
                </c:pt>
                <c:pt idx="20">
                  <c:v>3.28</c:v>
                </c:pt>
                <c:pt idx="21">
                  <c:v>3.32</c:v>
                </c:pt>
                <c:pt idx="22">
                  <c:v>3.2</c:v>
                </c:pt>
                <c:pt idx="23">
                  <c:v>3.25</c:v>
                </c:pt>
                <c:pt idx="24">
                  <c:v>3.23</c:v>
                </c:pt>
                <c:pt idx="25">
                  <c:v>3.26</c:v>
                </c:pt>
                <c:pt idx="26">
                  <c:v>3.19</c:v>
                </c:pt>
                <c:pt idx="27">
                  <c:v>3.18</c:v>
                </c:pt>
                <c:pt idx="28">
                  <c:v>3.21</c:v>
                </c:pt>
                <c:pt idx="29">
                  <c:v>3.23</c:v>
                </c:pt>
                <c:pt idx="30">
                  <c:v>3.27</c:v>
                </c:pt>
                <c:pt idx="31">
                  <c:v>3.2</c:v>
                </c:pt>
                <c:pt idx="32">
                  <c:v>3.1</c:v>
                </c:pt>
                <c:pt idx="33">
                  <c:v>3.11</c:v>
                </c:pt>
                <c:pt idx="34">
                  <c:v>3.13</c:v>
                </c:pt>
                <c:pt idx="35">
                  <c:v>3.15</c:v>
                </c:pt>
                <c:pt idx="36">
                  <c:v>3.17</c:v>
                </c:pt>
                <c:pt idx="37">
                  <c:v>3.2</c:v>
                </c:pt>
                <c:pt idx="38">
                  <c:v>3.24</c:v>
                </c:pt>
                <c:pt idx="39">
                  <c:v>3.18</c:v>
                </c:pt>
                <c:pt idx="40">
                  <c:v>3.26</c:v>
                </c:pt>
                <c:pt idx="41">
                  <c:v>3.18</c:v>
                </c:pt>
                <c:pt idx="42">
                  <c:v>3.15</c:v>
                </c:pt>
                <c:pt idx="43">
                  <c:v>3.03</c:v>
                </c:pt>
                <c:pt idx="44">
                  <c:v>2.94</c:v>
                </c:pt>
                <c:pt idx="45">
                  <c:v>3</c:v>
                </c:pt>
                <c:pt idx="46">
                  <c:v>3.06</c:v>
                </c:pt>
                <c:pt idx="47">
                  <c:v>3.05</c:v>
                </c:pt>
                <c:pt idx="48">
                  <c:v>3.16</c:v>
                </c:pt>
                <c:pt idx="49">
                  <c:v>3.1</c:v>
                </c:pt>
                <c:pt idx="50">
                  <c:v>3.08</c:v>
                </c:pt>
                <c:pt idx="51">
                  <c:v>3.03</c:v>
                </c:pt>
                <c:pt idx="52">
                  <c:v>2.87</c:v>
                </c:pt>
                <c:pt idx="53">
                  <c:v>2.94</c:v>
                </c:pt>
                <c:pt idx="54">
                  <c:v>2.92</c:v>
                </c:pt>
                <c:pt idx="55">
                  <c:v>2.76</c:v>
                </c:pt>
                <c:pt idx="56">
                  <c:v>2.84</c:v>
                </c:pt>
                <c:pt idx="57">
                  <c:v>2.9</c:v>
                </c:pt>
                <c:pt idx="58">
                  <c:v>2.94</c:v>
                </c:pt>
                <c:pt idx="59">
                  <c:v>2.96</c:v>
                </c:pt>
                <c:pt idx="60">
                  <c:v>2.66</c:v>
                </c:pt>
                <c:pt idx="61">
                  <c:v>2.57</c:v>
                </c:pt>
                <c:pt idx="62">
                  <c:v>2.62</c:v>
                </c:pt>
                <c:pt idx="63">
                  <c:v>2.58</c:v>
                </c:pt>
                <c:pt idx="64">
                  <c:v>2.61</c:v>
                </c:pt>
                <c:pt idx="65">
                  <c:v>2.6</c:v>
                </c:pt>
                <c:pt idx="66">
                  <c:v>2.57</c:v>
                </c:pt>
                <c:pt idx="67">
                  <c:v>2.79</c:v>
                </c:pt>
                <c:pt idx="68">
                  <c:v>2.87</c:v>
                </c:pt>
                <c:pt idx="69">
                  <c:v>2.9</c:v>
                </c:pt>
                <c:pt idx="70">
                  <c:v>2.92</c:v>
                </c:pt>
                <c:pt idx="71">
                  <c:v>2.95</c:v>
                </c:pt>
                <c:pt idx="72">
                  <c:v>2.66</c:v>
                </c:pt>
                <c:pt idx="73">
                  <c:v>2.57</c:v>
                </c:pt>
                <c:pt idx="74">
                  <c:v>2.62</c:v>
                </c:pt>
                <c:pt idx="75">
                  <c:v>2.58</c:v>
                </c:pt>
                <c:pt idx="76">
                  <c:v>2.61</c:v>
                </c:pt>
                <c:pt idx="77">
                  <c:v>2.6</c:v>
                </c:pt>
                <c:pt idx="78">
                  <c:v>2.57</c:v>
                </c:pt>
                <c:pt idx="79">
                  <c:v>2.79</c:v>
                </c:pt>
                <c:pt idx="80">
                  <c:v>2.87</c:v>
                </c:pt>
                <c:pt idx="81">
                  <c:v>2.9</c:v>
                </c:pt>
                <c:pt idx="82">
                  <c:v>2.92</c:v>
                </c:pt>
                <c:pt idx="83">
                  <c:v>2.95</c:v>
                </c:pt>
                <c:pt idx="84">
                  <c:v>3.03</c:v>
                </c:pt>
                <c:pt idx="85">
                  <c:v>3.07</c:v>
                </c:pt>
                <c:pt idx="86">
                  <c:v>2.94</c:v>
                </c:pt>
                <c:pt idx="87">
                  <c:v>3.04</c:v>
                </c:pt>
                <c:pt idx="88">
                  <c:v>3.02</c:v>
                </c:pt>
                <c:pt idx="89">
                  <c:v>3.09</c:v>
                </c:pt>
                <c:pt idx="90">
                  <c:v>3.16</c:v>
                </c:pt>
                <c:pt idx="91">
                  <c:v>3.05</c:v>
                </c:pt>
                <c:pt idx="92">
                  <c:v>2.88</c:v>
                </c:pt>
                <c:pt idx="93">
                  <c:v>2.98</c:v>
                </c:pt>
                <c:pt idx="94">
                  <c:v>3.07</c:v>
                </c:pt>
                <c:pt idx="95">
                  <c:v>3.12</c:v>
                </c:pt>
              </c:numCache>
            </c:numRef>
          </c:val>
          <c:smooth val="0"/>
          <c:extLst xmlns:c16r2="http://schemas.microsoft.com/office/drawing/2015/06/chart">
            <c:ext xmlns:c16="http://schemas.microsoft.com/office/drawing/2014/chart" uri="{C3380CC4-5D6E-409C-BE32-E72D297353CC}">
              <c16:uniqueId val="{00000001-A552-43F2-A0C4-6976343E9D13}"/>
            </c:ext>
          </c:extLst>
        </c:ser>
        <c:ser>
          <c:idx val="2"/>
          <c:order val="2"/>
          <c:tx>
            <c:strRef>
              <c:f>'Inflación '!$C$31</c:f>
              <c:strCache>
                <c:ptCount val="1"/>
                <c:pt idx="0">
                  <c:v>Rango inferior meta</c:v>
                </c:pt>
              </c:strCache>
            </c:strRef>
          </c:tx>
          <c:marker>
            <c:symbol val="none"/>
          </c:marker>
          <c:cat>
            <c:numRef>
              <c:f>'Inflación '!$A$32:$A$127</c:f>
              <c:numCache>
                <c:formatCode>mmm\-yy</c:formatCode>
                <c:ptCount val="9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numCache>
            </c:numRef>
          </c:cat>
          <c:val>
            <c:numRef>
              <c:f>'Inflación '!$C$32:$C$127</c:f>
              <c:numCache>
                <c:formatCode>0.00</c:formatCode>
                <c:ptCount val="9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c:v>
                </c:pt>
                <c:pt idx="91">
                  <c:v>3</c:v>
                </c:pt>
                <c:pt idx="92">
                  <c:v>3</c:v>
                </c:pt>
                <c:pt idx="93">
                  <c:v>3</c:v>
                </c:pt>
                <c:pt idx="94">
                  <c:v>3</c:v>
                </c:pt>
                <c:pt idx="95">
                  <c:v>3</c:v>
                </c:pt>
              </c:numCache>
            </c:numRef>
          </c:val>
          <c:smooth val="0"/>
          <c:extLst xmlns:c16r2="http://schemas.microsoft.com/office/drawing/2015/06/chart">
            <c:ext xmlns:c16="http://schemas.microsoft.com/office/drawing/2014/chart" uri="{C3380CC4-5D6E-409C-BE32-E72D297353CC}">
              <c16:uniqueId val="{00000002-A552-43F2-A0C4-6976343E9D13}"/>
            </c:ext>
          </c:extLst>
        </c:ser>
        <c:ser>
          <c:idx val="3"/>
          <c:order val="3"/>
          <c:tx>
            <c:strRef>
              <c:f>'Inflación '!$E$31</c:f>
              <c:strCache>
                <c:ptCount val="1"/>
                <c:pt idx="0">
                  <c:v>Rango superior meta</c:v>
                </c:pt>
              </c:strCache>
            </c:strRef>
          </c:tx>
          <c:marker>
            <c:symbol val="none"/>
          </c:marker>
          <c:val>
            <c:numRef>
              <c:f>'Inflación '!$E$32:$E$127</c:f>
              <c:numCache>
                <c:formatCode>0.00</c:formatCode>
                <c:ptCount val="96"/>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5</c:v>
                </c:pt>
                <c:pt idx="73">
                  <c:v>5</c:v>
                </c:pt>
                <c:pt idx="74">
                  <c:v>5</c:v>
                </c:pt>
                <c:pt idx="75">
                  <c:v>5</c:v>
                </c:pt>
                <c:pt idx="76">
                  <c:v>5</c:v>
                </c:pt>
                <c:pt idx="77">
                  <c:v>5</c:v>
                </c:pt>
                <c:pt idx="78">
                  <c:v>5</c:v>
                </c:pt>
                <c:pt idx="79">
                  <c:v>5</c:v>
                </c:pt>
                <c:pt idx="80">
                  <c:v>5</c:v>
                </c:pt>
                <c:pt idx="81">
                  <c:v>5</c:v>
                </c:pt>
                <c:pt idx="82">
                  <c:v>5</c:v>
                </c:pt>
                <c:pt idx="83">
                  <c:v>5</c:v>
                </c:pt>
                <c:pt idx="84">
                  <c:v>5</c:v>
                </c:pt>
                <c:pt idx="85">
                  <c:v>5</c:v>
                </c:pt>
                <c:pt idx="86">
                  <c:v>5</c:v>
                </c:pt>
                <c:pt idx="87">
                  <c:v>5</c:v>
                </c:pt>
                <c:pt idx="88">
                  <c:v>5</c:v>
                </c:pt>
                <c:pt idx="89">
                  <c:v>5</c:v>
                </c:pt>
                <c:pt idx="90">
                  <c:v>5</c:v>
                </c:pt>
                <c:pt idx="91">
                  <c:v>5</c:v>
                </c:pt>
                <c:pt idx="92">
                  <c:v>5</c:v>
                </c:pt>
                <c:pt idx="93">
                  <c:v>5</c:v>
                </c:pt>
                <c:pt idx="94">
                  <c:v>5</c:v>
                </c:pt>
                <c:pt idx="95">
                  <c:v>5</c:v>
                </c:pt>
              </c:numCache>
            </c:numRef>
          </c:val>
          <c:smooth val="0"/>
          <c:extLst xmlns:c16r2="http://schemas.microsoft.com/office/drawing/2015/06/chart">
            <c:ext xmlns:c16="http://schemas.microsoft.com/office/drawing/2014/chart" uri="{C3380CC4-5D6E-409C-BE32-E72D297353CC}">
              <c16:uniqueId val="{00000003-A552-43F2-A0C4-6976343E9D13}"/>
            </c:ext>
          </c:extLst>
        </c:ser>
        <c:dLbls>
          <c:showLegendKey val="0"/>
          <c:showVal val="0"/>
          <c:showCatName val="0"/>
          <c:showSerName val="0"/>
          <c:showPercent val="0"/>
          <c:showBubbleSize val="0"/>
        </c:dLbls>
        <c:marker val="1"/>
        <c:smooth val="0"/>
        <c:axId val="188487168"/>
        <c:axId val="188488704"/>
      </c:lineChart>
      <c:dateAx>
        <c:axId val="188487168"/>
        <c:scaling>
          <c:orientation val="minMax"/>
        </c:scaling>
        <c:delete val="0"/>
        <c:axPos val="b"/>
        <c:numFmt formatCode="mmm\-yy" sourceLinked="1"/>
        <c:majorTickMark val="none"/>
        <c:minorTickMark val="none"/>
        <c:tickLblPos val="nextTo"/>
        <c:crossAx val="188488704"/>
        <c:crosses val="autoZero"/>
        <c:auto val="1"/>
        <c:lblOffset val="100"/>
        <c:baseTimeUnit val="months"/>
      </c:dateAx>
      <c:valAx>
        <c:axId val="188488704"/>
        <c:scaling>
          <c:orientation val="minMax"/>
        </c:scaling>
        <c:delete val="0"/>
        <c:axPos val="l"/>
        <c:majorGridlines/>
        <c:numFmt formatCode="0.00" sourceLinked="1"/>
        <c:majorTickMark val="none"/>
        <c:minorTickMark val="none"/>
        <c:tickLblPos val="nextTo"/>
        <c:spPr>
          <a:ln w="9525">
            <a:noFill/>
          </a:ln>
        </c:spPr>
        <c:crossAx val="188487168"/>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tx2"/>
            </a:solidFill>
          </c:spPr>
          <c:invertIfNegative val="0"/>
          <c:dLbls>
            <c:numFmt formatCode="#,##0.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es-G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Remesas!$B$10:$K$10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Remesas!$B$12:$K$12</c:f>
              <c:numCache>
                <c:formatCode>#,##0.0</c:formatCode>
                <c:ptCount val="10"/>
                <c:pt idx="0">
                  <c:v>4126.7840999999999</c:v>
                </c:pt>
                <c:pt idx="1">
                  <c:v>4378.0320000000002</c:v>
                </c:pt>
                <c:pt idx="2">
                  <c:v>4782.7287000000006</c:v>
                </c:pt>
                <c:pt idx="3">
                  <c:v>5105.1890000000012</c:v>
                </c:pt>
                <c:pt idx="4">
                  <c:v>5544.0975999999991</c:v>
                </c:pt>
                <c:pt idx="5">
                  <c:v>6284.9778422000009</c:v>
                </c:pt>
                <c:pt idx="6">
                  <c:v>7159.9676000000018</c:v>
                </c:pt>
                <c:pt idx="7">
                  <c:v>8192.213099999999</c:v>
                </c:pt>
                <c:pt idx="8">
                  <c:v>9287.7706999999991</c:v>
                </c:pt>
                <c:pt idx="9">
                  <c:v>10508.307399999998</c:v>
                </c:pt>
              </c:numCache>
            </c:numRef>
          </c:val>
          <c:extLst xmlns:c16r2="http://schemas.microsoft.com/office/drawing/2015/06/chart">
            <c:ext xmlns:c16="http://schemas.microsoft.com/office/drawing/2014/chart" uri="{C3380CC4-5D6E-409C-BE32-E72D297353CC}">
              <c16:uniqueId val="{00000000-CC99-4DCD-BDCD-0860935F8C16}"/>
            </c:ext>
          </c:extLst>
        </c:ser>
        <c:dLbls>
          <c:showLegendKey val="0"/>
          <c:showVal val="0"/>
          <c:showCatName val="0"/>
          <c:showSerName val="0"/>
          <c:showPercent val="0"/>
          <c:showBubbleSize val="0"/>
        </c:dLbls>
        <c:gapWidth val="150"/>
        <c:axId val="188612608"/>
        <c:axId val="188614144"/>
      </c:barChart>
      <c:catAx>
        <c:axId val="1886126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GT"/>
          </a:p>
        </c:txPr>
        <c:crossAx val="188614144"/>
        <c:crosses val="autoZero"/>
        <c:auto val="1"/>
        <c:lblAlgn val="ctr"/>
        <c:lblOffset val="100"/>
        <c:noMultiLvlLbl val="0"/>
      </c:catAx>
      <c:valAx>
        <c:axId val="188614144"/>
        <c:scaling>
          <c:orientation val="minMax"/>
        </c:scaling>
        <c:delete val="0"/>
        <c:axPos val="l"/>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GT"/>
          </a:p>
        </c:txPr>
        <c:crossAx val="18861260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G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tx2"/>
            </a:solidFill>
          </c:spPr>
          <c:invertIfNegative val="0"/>
          <c:dPt>
            <c:idx val="9"/>
            <c:invertIfNegative val="0"/>
            <c:bubble3D val="0"/>
            <c:spPr>
              <a:solidFill>
                <a:schemeClr val="tx2">
                  <a:lumMod val="50000"/>
                </a:schemeClr>
              </a:solidFill>
            </c:spPr>
            <c:extLst xmlns:c16r2="http://schemas.microsoft.com/office/drawing/2015/06/chart">
              <c:ext xmlns:c16="http://schemas.microsoft.com/office/drawing/2014/chart" uri="{C3380CC4-5D6E-409C-BE32-E72D297353CC}">
                <c16:uniqueId val="{00000000-4D4F-4A92-A9CC-183BCD4625D1}"/>
              </c:ext>
            </c:extLst>
          </c:dPt>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RMI!$B$36:$B$45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RMI!$C$36:$C$45</c:f>
              <c:numCache>
                <c:formatCode>#,##0.0</c:formatCode>
                <c:ptCount val="10"/>
                <c:pt idx="0">
                  <c:v>5953.8</c:v>
                </c:pt>
                <c:pt idx="1">
                  <c:v>6187.9</c:v>
                </c:pt>
                <c:pt idx="2">
                  <c:v>6693.8</c:v>
                </c:pt>
                <c:pt idx="3">
                  <c:v>7272.6</c:v>
                </c:pt>
                <c:pt idx="4">
                  <c:v>7333.4</c:v>
                </c:pt>
                <c:pt idx="5">
                  <c:v>7751.2</c:v>
                </c:pt>
                <c:pt idx="6">
                  <c:v>9160.4</c:v>
                </c:pt>
                <c:pt idx="7">
                  <c:v>11769.5</c:v>
                </c:pt>
                <c:pt idx="8">
                  <c:v>12755.6</c:v>
                </c:pt>
                <c:pt idx="9">
                  <c:v>14789</c:v>
                </c:pt>
              </c:numCache>
            </c:numRef>
          </c:val>
          <c:extLst xmlns:c16r2="http://schemas.microsoft.com/office/drawing/2015/06/chart">
            <c:ext xmlns:c16="http://schemas.microsoft.com/office/drawing/2014/chart" uri="{C3380CC4-5D6E-409C-BE32-E72D297353CC}">
              <c16:uniqueId val="{00000000-B0B3-4D10-A832-3C987612AED0}"/>
            </c:ext>
          </c:extLst>
        </c:ser>
        <c:dLbls>
          <c:showLegendKey val="0"/>
          <c:showVal val="0"/>
          <c:showCatName val="0"/>
          <c:showSerName val="0"/>
          <c:showPercent val="0"/>
          <c:showBubbleSize val="0"/>
        </c:dLbls>
        <c:gapWidth val="36"/>
        <c:axId val="188668544"/>
        <c:axId val="188674432"/>
      </c:barChart>
      <c:catAx>
        <c:axId val="188668544"/>
        <c:scaling>
          <c:orientation val="minMax"/>
        </c:scaling>
        <c:delete val="0"/>
        <c:axPos val="b"/>
        <c:numFmt formatCode="General" sourceLinked="1"/>
        <c:majorTickMark val="out"/>
        <c:minorTickMark val="none"/>
        <c:tickLblPos val="nextTo"/>
        <c:crossAx val="188674432"/>
        <c:crosses val="autoZero"/>
        <c:auto val="1"/>
        <c:lblAlgn val="ctr"/>
        <c:lblOffset val="100"/>
        <c:noMultiLvlLbl val="0"/>
      </c:catAx>
      <c:valAx>
        <c:axId val="188674432"/>
        <c:scaling>
          <c:orientation val="minMax"/>
        </c:scaling>
        <c:delete val="0"/>
        <c:axPos val="l"/>
        <c:numFmt formatCode="#,##0.0" sourceLinked="1"/>
        <c:majorTickMark val="out"/>
        <c:minorTickMark val="none"/>
        <c:tickLblPos val="nextTo"/>
        <c:crossAx val="18866854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37768609156675E-2"/>
          <c:y val="2.1528433945756782E-2"/>
          <c:w val="0.89118754271116007"/>
          <c:h val="0.81530583333333395"/>
        </c:manualLayout>
      </c:layout>
      <c:lineChart>
        <c:grouping val="standard"/>
        <c:varyColors val="0"/>
        <c:ser>
          <c:idx val="0"/>
          <c:order val="0"/>
          <c:spPr>
            <a:ln w="25400"/>
          </c:spPr>
          <c:marker>
            <c:symbol val="none"/>
          </c:marker>
          <c:dLbls>
            <c:dLbl>
              <c:idx val="0"/>
              <c:layout>
                <c:manualLayout>
                  <c:x val="-1.9598765432098767E-2"/>
                  <c:y val="2.265545361875638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4D1-44B2-9BCF-1B52D4F3668C}"/>
                </c:ext>
              </c:extLst>
            </c:dLbl>
            <c:dLbl>
              <c:idx val="6"/>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4D1-44B2-9BCF-1B52D4F3668C}"/>
                </c:ext>
              </c:extLst>
            </c:dLbl>
            <c:dLbl>
              <c:idx val="1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4D1-44B2-9BCF-1B52D4F3668C}"/>
                </c:ext>
              </c:extLst>
            </c:dLbl>
            <c:dLbl>
              <c:idx val="1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4D1-44B2-9BCF-1B52D4F3668C}"/>
                </c:ext>
              </c:extLst>
            </c:dLbl>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4D1-44B2-9BCF-1B52D4F3668C}"/>
                </c:ext>
              </c:extLst>
            </c:dLbl>
            <c:dLbl>
              <c:idx val="18"/>
              <c:layout>
                <c:manualLayout>
                  <c:x val="5.87962962962964E-3"/>
                  <c:y val="-1.941896024464832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4D1-44B2-9BCF-1B52D4F3668C}"/>
                </c:ext>
              </c:extLst>
            </c:dLbl>
            <c:dLbl>
              <c:idx val="20"/>
              <c:layout>
                <c:manualLayout>
                  <c:x val="-2.5478395061728415E-2"/>
                  <c:y val="2.912844036697246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4D1-44B2-9BCF-1B52D4F3668C}"/>
                </c:ext>
              </c:extLst>
            </c:dLbl>
            <c:dLbl>
              <c:idx val="38"/>
              <c:layout>
                <c:manualLayout>
                  <c:x val="-7.8395061728395062E-3"/>
                  <c:y val="3.88379204892966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4D1-44B2-9BCF-1B52D4F3668C}"/>
                </c:ext>
              </c:extLst>
            </c:dLbl>
            <c:dLbl>
              <c:idx val="44"/>
              <c:layout>
                <c:manualLayout>
                  <c:x val="-2.3518518518518518E-2"/>
                  <c:y val="-4.20744138634046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4D1-44B2-9BCF-1B52D4F3668C}"/>
                </c:ext>
              </c:extLst>
            </c:dLbl>
            <c:dLbl>
              <c:idx val="53"/>
              <c:layout>
                <c:manualLayout>
                  <c:x val="-7.8395061728395114E-3"/>
                  <c:y val="-3.883792048929664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4D1-44B2-9BCF-1B52D4F3668C}"/>
                </c:ext>
              </c:extLst>
            </c:dLbl>
            <c:dLbl>
              <c:idx val="63"/>
              <c:layout>
                <c:manualLayout>
                  <c:x val="-2.3731944444444444E-2"/>
                  <c:y val="-3.648369011213047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4D1-44B2-9BCF-1B52D4F3668C}"/>
                </c:ext>
              </c:extLst>
            </c:dLbl>
            <c:dLbl>
              <c:idx val="69"/>
              <c:layout>
                <c:manualLayout>
                  <c:x val="-2.7438271604938291E-2"/>
                  <c:y val="2.912844036697246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4D1-44B2-9BCF-1B52D4F3668C}"/>
                </c:ext>
              </c:extLst>
            </c:dLbl>
            <c:dLbl>
              <c:idx val="8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14D1-44B2-9BCF-1B52D4F3668C}"/>
                </c:ext>
              </c:extLst>
            </c:dLbl>
            <c:dLbl>
              <c:idx val="92"/>
              <c:layout>
                <c:manualLayout>
                  <c:x val="0"/>
                  <c:y val="-1.29459734964322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4D1-44B2-9BCF-1B52D4F3668C}"/>
                </c:ext>
              </c:extLst>
            </c:dLbl>
            <c:dLbl>
              <c:idx val="114"/>
              <c:layout>
                <c:manualLayout>
                  <c:x val="5.8796296296296296E-3"/>
                  <c:y val="-9.709480122324218E-3"/>
                </c:manualLayout>
              </c:layout>
              <c:tx>
                <c:rich>
                  <a:bodyPr/>
                  <a:lstStyle/>
                  <a:p>
                    <a:r>
                      <a:rPr lang="en-US"/>
                      <a:t>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14D1-44B2-9BCF-1B52D4F3668C}"/>
                </c:ext>
              </c:extLst>
            </c:dLbl>
            <c:dLbl>
              <c:idx val="119"/>
              <c:layout>
                <c:manualLayout>
                  <c:x val="0.14599028193852465"/>
                  <c:y val="-2.7777777777777779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14D1-44B2-9BCF-1B52D4F3668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'Tasa lider'!$B$6:$B$149</c:f>
              <c:numCache>
                <c:formatCode>mmm\-yy</c:formatCode>
                <c:ptCount val="144"/>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numCache>
            </c:numRef>
          </c:cat>
          <c:val>
            <c:numRef>
              <c:f>'Tasa lider'!$C$6:$C$149</c:f>
              <c:numCache>
                <c:formatCode>0.00</c:formatCode>
                <c:ptCount val="144"/>
                <c:pt idx="0">
                  <c:v>6.5</c:v>
                </c:pt>
                <c:pt idx="1">
                  <c:v>6.5</c:v>
                </c:pt>
                <c:pt idx="2">
                  <c:v>6.75</c:v>
                </c:pt>
                <c:pt idx="3">
                  <c:v>6.75</c:v>
                </c:pt>
                <c:pt idx="4">
                  <c:v>6.75</c:v>
                </c:pt>
                <c:pt idx="5">
                  <c:v>6.75</c:v>
                </c:pt>
                <c:pt idx="6">
                  <c:v>7.25</c:v>
                </c:pt>
                <c:pt idx="7">
                  <c:v>7.25</c:v>
                </c:pt>
                <c:pt idx="8">
                  <c:v>7.25</c:v>
                </c:pt>
                <c:pt idx="9">
                  <c:v>7.25</c:v>
                </c:pt>
                <c:pt idx="10">
                  <c:v>7.25</c:v>
                </c:pt>
                <c:pt idx="11">
                  <c:v>7.25</c:v>
                </c:pt>
                <c:pt idx="12">
                  <c:v>7</c:v>
                </c:pt>
                <c:pt idx="13">
                  <c:v>6.5</c:v>
                </c:pt>
                <c:pt idx="14">
                  <c:v>6.25</c:v>
                </c:pt>
                <c:pt idx="15">
                  <c:v>5.75</c:v>
                </c:pt>
                <c:pt idx="16">
                  <c:v>5.75</c:v>
                </c:pt>
                <c:pt idx="17">
                  <c:v>5.25</c:v>
                </c:pt>
                <c:pt idx="18">
                  <c:v>4.75</c:v>
                </c:pt>
                <c:pt idx="19">
                  <c:v>4.75</c:v>
                </c:pt>
                <c:pt idx="20">
                  <c:v>4.5</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4.75</c:v>
                </c:pt>
                <c:pt idx="39">
                  <c:v>4.75</c:v>
                </c:pt>
                <c:pt idx="40">
                  <c:v>4.75</c:v>
                </c:pt>
                <c:pt idx="41">
                  <c:v>4.75</c:v>
                </c:pt>
                <c:pt idx="42">
                  <c:v>5</c:v>
                </c:pt>
                <c:pt idx="43">
                  <c:v>5</c:v>
                </c:pt>
                <c:pt idx="44">
                  <c:v>5.5</c:v>
                </c:pt>
                <c:pt idx="45">
                  <c:v>5.5</c:v>
                </c:pt>
                <c:pt idx="46">
                  <c:v>5.5</c:v>
                </c:pt>
                <c:pt idx="47">
                  <c:v>5.5</c:v>
                </c:pt>
                <c:pt idx="48">
                  <c:v>5.5</c:v>
                </c:pt>
                <c:pt idx="49">
                  <c:v>5.5</c:v>
                </c:pt>
                <c:pt idx="50">
                  <c:v>5.5</c:v>
                </c:pt>
                <c:pt idx="51">
                  <c:v>5.5</c:v>
                </c:pt>
                <c:pt idx="52">
                  <c:v>5.5</c:v>
                </c:pt>
                <c:pt idx="53">
                  <c:v>5</c:v>
                </c:pt>
                <c:pt idx="54">
                  <c:v>5</c:v>
                </c:pt>
                <c:pt idx="55">
                  <c:v>5</c:v>
                </c:pt>
                <c:pt idx="56">
                  <c:v>5</c:v>
                </c:pt>
                <c:pt idx="57">
                  <c:v>5</c:v>
                </c:pt>
                <c:pt idx="58">
                  <c:v>5</c:v>
                </c:pt>
                <c:pt idx="59">
                  <c:v>5</c:v>
                </c:pt>
                <c:pt idx="60">
                  <c:v>5</c:v>
                </c:pt>
                <c:pt idx="61">
                  <c:v>5</c:v>
                </c:pt>
                <c:pt idx="62">
                  <c:v>5</c:v>
                </c:pt>
                <c:pt idx="63">
                  <c:v>5.25</c:v>
                </c:pt>
                <c:pt idx="64">
                  <c:v>5.25</c:v>
                </c:pt>
                <c:pt idx="65">
                  <c:v>5.25</c:v>
                </c:pt>
                <c:pt idx="66">
                  <c:v>5.25</c:v>
                </c:pt>
                <c:pt idx="67">
                  <c:v>5.25</c:v>
                </c:pt>
                <c:pt idx="68">
                  <c:v>5.25</c:v>
                </c:pt>
                <c:pt idx="69">
                  <c:v>5</c:v>
                </c:pt>
                <c:pt idx="70">
                  <c:v>5</c:v>
                </c:pt>
                <c:pt idx="71">
                  <c:v>5</c:v>
                </c:pt>
                <c:pt idx="72">
                  <c:v>5</c:v>
                </c:pt>
                <c:pt idx="73">
                  <c:v>5</c:v>
                </c:pt>
                <c:pt idx="74">
                  <c:v>5</c:v>
                </c:pt>
                <c:pt idx="75" formatCode="General">
                  <c:v>5</c:v>
                </c:pt>
                <c:pt idx="76" formatCode="General">
                  <c:v>4.75</c:v>
                </c:pt>
                <c:pt idx="77" formatCode="General">
                  <c:v>4.75</c:v>
                </c:pt>
                <c:pt idx="78" formatCode="General">
                  <c:v>4.75</c:v>
                </c:pt>
                <c:pt idx="79" formatCode="General">
                  <c:v>4.5</c:v>
                </c:pt>
                <c:pt idx="80" formatCode="General">
                  <c:v>4.5</c:v>
                </c:pt>
                <c:pt idx="81" formatCode="General">
                  <c:v>4.5</c:v>
                </c:pt>
                <c:pt idx="82" formatCode="General">
                  <c:v>4</c:v>
                </c:pt>
                <c:pt idx="83" formatCode="General">
                  <c:v>4</c:v>
                </c:pt>
                <c:pt idx="84" formatCode="General">
                  <c:v>4</c:v>
                </c:pt>
                <c:pt idx="85" formatCode="General">
                  <c:v>4</c:v>
                </c:pt>
                <c:pt idx="86" formatCode="General">
                  <c:v>4</c:v>
                </c:pt>
                <c:pt idx="87" formatCode="General">
                  <c:v>4</c:v>
                </c:pt>
                <c:pt idx="88" formatCode="General">
                  <c:v>3.5</c:v>
                </c:pt>
                <c:pt idx="89" formatCode="General">
                  <c:v>3.5</c:v>
                </c:pt>
                <c:pt idx="90" formatCode="General">
                  <c:v>3.5</c:v>
                </c:pt>
                <c:pt idx="91" formatCode="General">
                  <c:v>3.25</c:v>
                </c:pt>
                <c:pt idx="92" formatCode="General">
                  <c:v>3.25</c:v>
                </c:pt>
                <c:pt idx="93" formatCode="General">
                  <c:v>3.25</c:v>
                </c:pt>
                <c:pt idx="94" formatCode="General">
                  <c:v>3</c:v>
                </c:pt>
                <c:pt idx="95" formatCode="General">
                  <c:v>3</c:v>
                </c:pt>
                <c:pt idx="96" formatCode="General">
                  <c:v>3</c:v>
                </c:pt>
                <c:pt idx="97" formatCode="General">
                  <c:v>3</c:v>
                </c:pt>
                <c:pt idx="98" formatCode="General">
                  <c:v>3</c:v>
                </c:pt>
                <c:pt idx="99" formatCode="General">
                  <c:v>3</c:v>
                </c:pt>
                <c:pt idx="100" formatCode="General">
                  <c:v>3</c:v>
                </c:pt>
                <c:pt idx="101" formatCode="General">
                  <c:v>3</c:v>
                </c:pt>
                <c:pt idx="102" formatCode="General">
                  <c:v>3</c:v>
                </c:pt>
                <c:pt idx="103" formatCode="General">
                  <c:v>3</c:v>
                </c:pt>
                <c:pt idx="104" formatCode="General">
                  <c:v>3</c:v>
                </c:pt>
                <c:pt idx="105" formatCode="General">
                  <c:v>3</c:v>
                </c:pt>
                <c:pt idx="106" formatCode="General">
                  <c:v>3</c:v>
                </c:pt>
                <c:pt idx="107" formatCode="General">
                  <c:v>3</c:v>
                </c:pt>
                <c:pt idx="108" formatCode="General">
                  <c:v>3</c:v>
                </c:pt>
                <c:pt idx="109" formatCode="General">
                  <c:v>3</c:v>
                </c:pt>
                <c:pt idx="110" formatCode="General">
                  <c:v>3</c:v>
                </c:pt>
                <c:pt idx="111" formatCode="General">
                  <c:v>3</c:v>
                </c:pt>
                <c:pt idx="112" formatCode="General">
                  <c:v>3</c:v>
                </c:pt>
                <c:pt idx="113" formatCode="General">
                  <c:v>3</c:v>
                </c:pt>
                <c:pt idx="114" formatCode="General">
                  <c:v>3</c:v>
                </c:pt>
                <c:pt idx="115" formatCode="General">
                  <c:v>3</c:v>
                </c:pt>
                <c:pt idx="116" formatCode="General">
                  <c:v>3</c:v>
                </c:pt>
                <c:pt idx="117" formatCode="General">
                  <c:v>2.75</c:v>
                </c:pt>
                <c:pt idx="118" formatCode="General">
                  <c:v>2.75</c:v>
                </c:pt>
                <c:pt idx="119" formatCode="General">
                  <c:v>2.75</c:v>
                </c:pt>
                <c:pt idx="120" formatCode="General">
                  <c:v>2.75</c:v>
                </c:pt>
                <c:pt idx="121" formatCode="General">
                  <c:v>2.75</c:v>
                </c:pt>
                <c:pt idx="122" formatCode="General">
                  <c:v>2.75</c:v>
                </c:pt>
                <c:pt idx="123" formatCode="General">
                  <c:v>2.75</c:v>
                </c:pt>
                <c:pt idx="124" formatCode="General">
                  <c:v>2.75</c:v>
                </c:pt>
                <c:pt idx="125" formatCode="General">
                  <c:v>2.75</c:v>
                </c:pt>
                <c:pt idx="126" formatCode="General">
                  <c:v>2.75</c:v>
                </c:pt>
                <c:pt idx="127" formatCode="General">
                  <c:v>2.75</c:v>
                </c:pt>
                <c:pt idx="128" formatCode="General">
                  <c:v>2.75</c:v>
                </c:pt>
                <c:pt idx="129" formatCode="General">
                  <c:v>2.75</c:v>
                </c:pt>
                <c:pt idx="130" formatCode="General">
                  <c:v>2.75</c:v>
                </c:pt>
                <c:pt idx="131" formatCode="General">
                  <c:v>2.75</c:v>
                </c:pt>
                <c:pt idx="132" formatCode="General">
                  <c:v>2.75</c:v>
                </c:pt>
                <c:pt idx="133" formatCode="General">
                  <c:v>2.75</c:v>
                </c:pt>
                <c:pt idx="134" formatCode="General">
                  <c:v>2.75</c:v>
                </c:pt>
                <c:pt idx="135" formatCode="General">
                  <c:v>2.75</c:v>
                </c:pt>
                <c:pt idx="136" formatCode="General">
                  <c:v>2.75</c:v>
                </c:pt>
                <c:pt idx="137" formatCode="General">
                  <c:v>2.75</c:v>
                </c:pt>
                <c:pt idx="138" formatCode="General">
                  <c:v>2.75</c:v>
                </c:pt>
                <c:pt idx="139" formatCode="General">
                  <c:v>2.75</c:v>
                </c:pt>
                <c:pt idx="140" formatCode="General">
                  <c:v>2.75</c:v>
                </c:pt>
                <c:pt idx="141" formatCode="General">
                  <c:v>2.75</c:v>
                </c:pt>
                <c:pt idx="142" formatCode="General">
                  <c:v>2.75</c:v>
                </c:pt>
                <c:pt idx="143" formatCode="General">
                  <c:v>2.75</c:v>
                </c:pt>
              </c:numCache>
            </c:numRef>
          </c:val>
          <c:smooth val="1"/>
          <c:extLst xmlns:c16r2="http://schemas.microsoft.com/office/drawing/2015/06/chart">
            <c:ext xmlns:c16="http://schemas.microsoft.com/office/drawing/2014/chart" uri="{C3380CC4-5D6E-409C-BE32-E72D297353CC}">
              <c16:uniqueId val="{00000010-14D1-44B2-9BCF-1B52D4F3668C}"/>
            </c:ext>
          </c:extLst>
        </c:ser>
        <c:dLbls>
          <c:showLegendKey val="0"/>
          <c:showVal val="1"/>
          <c:showCatName val="0"/>
          <c:showSerName val="0"/>
          <c:showPercent val="0"/>
          <c:showBubbleSize val="0"/>
        </c:dLbls>
        <c:marker val="1"/>
        <c:smooth val="0"/>
        <c:axId val="188607872"/>
        <c:axId val="188609664"/>
      </c:lineChart>
      <c:dateAx>
        <c:axId val="188607872"/>
        <c:scaling>
          <c:orientation val="minMax"/>
        </c:scaling>
        <c:delete val="0"/>
        <c:axPos val="b"/>
        <c:numFmt formatCode="mmm\-yy" sourceLinked="1"/>
        <c:majorTickMark val="out"/>
        <c:minorTickMark val="none"/>
        <c:tickLblPos val="nextTo"/>
        <c:txPr>
          <a:bodyPr rot="-5400000" vert="horz"/>
          <a:lstStyle/>
          <a:p>
            <a:pPr>
              <a:defRPr lang="es-GT" sz="900"/>
            </a:pPr>
            <a:endParaRPr lang="es-GT"/>
          </a:p>
        </c:txPr>
        <c:crossAx val="188609664"/>
        <c:crosses val="autoZero"/>
        <c:auto val="1"/>
        <c:lblOffset val="100"/>
        <c:baseTimeUnit val="months"/>
        <c:majorUnit val="3"/>
        <c:majorTimeUnit val="months"/>
        <c:minorUnit val="3"/>
      </c:dateAx>
      <c:valAx>
        <c:axId val="188609664"/>
        <c:scaling>
          <c:orientation val="minMax"/>
        </c:scaling>
        <c:delete val="0"/>
        <c:axPos val="l"/>
        <c:numFmt formatCode="0.00" sourceLinked="1"/>
        <c:majorTickMark val="out"/>
        <c:minorTickMark val="none"/>
        <c:tickLblPos val="nextTo"/>
        <c:txPr>
          <a:bodyPr/>
          <a:lstStyle/>
          <a:p>
            <a:pPr>
              <a:defRPr lang="es-GT" sz="900"/>
            </a:pPr>
            <a:endParaRPr lang="es-GT"/>
          </a:p>
        </c:txPr>
        <c:crossAx val="188607872"/>
        <c:crosses val="autoZero"/>
        <c:crossBetween val="between"/>
      </c:valAx>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318885372973236E-2"/>
          <c:y val="2.340922719658E-2"/>
          <c:w val="0.93944099844662277"/>
          <c:h val="0.84874179555519969"/>
        </c:manualLayout>
      </c:layout>
      <c:lineChart>
        <c:grouping val="standard"/>
        <c:varyColors val="0"/>
        <c:ser>
          <c:idx val="0"/>
          <c:order val="0"/>
          <c:marker>
            <c:symbol val="none"/>
          </c:marker>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88D-4261-A3AC-12315868889C}"/>
                </c:ext>
              </c:extLst>
            </c:dLbl>
            <c:dLbl>
              <c:idx val="90"/>
              <c:layout>
                <c:manualLayout>
                  <c:x val="-1.3436848431329414E-2"/>
                  <c:y val="5.200432777922866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88D-4261-A3AC-12315868889C}"/>
                </c:ext>
              </c:extLst>
            </c:dLbl>
            <c:dLbl>
              <c:idx val="107"/>
              <c:layout>
                <c:manualLayout>
                  <c:x val="-1.1794527849322936E-16"/>
                  <c:y val="-1.733477592640955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88D-4261-A3AC-12315868889C}"/>
                </c:ext>
              </c:extLst>
            </c:dLbl>
            <c:dLbl>
              <c:idx val="119"/>
              <c:layout>
                <c:manualLayout>
                  <c:x val="0"/>
                  <c:y val="5.20043277792286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117-4CE0-AEA4-252400C6269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'Tipo de cambio '!$B$27:$B$146</c:f>
              <c:numCache>
                <c:formatCode>mmm\-yy</c:formatCode>
                <c:ptCount val="12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numCache>
            </c:numRef>
          </c:cat>
          <c:val>
            <c:numRef>
              <c:f>'Tipo de cambio '!$C$27:$C$146</c:f>
              <c:numCache>
                <c:formatCode>0.00</c:formatCode>
                <c:ptCount val="120"/>
                <c:pt idx="0">
                  <c:v>8.3563405085440845</c:v>
                </c:pt>
                <c:pt idx="1">
                  <c:v>8.1361262190342583</c:v>
                </c:pt>
                <c:pt idx="2">
                  <c:v>8.0103276904942504</c:v>
                </c:pt>
                <c:pt idx="3">
                  <c:v>7.9928449678823039</c:v>
                </c:pt>
                <c:pt idx="4">
                  <c:v>7.9879061949656069</c:v>
                </c:pt>
                <c:pt idx="5">
                  <c:v>7.998232545050775</c:v>
                </c:pt>
                <c:pt idx="6">
                  <c:v>7.9928722644768317</c:v>
                </c:pt>
                <c:pt idx="7">
                  <c:v>8.0027188003323708</c:v>
                </c:pt>
                <c:pt idx="8">
                  <c:v>8.0662812335430072</c:v>
                </c:pt>
                <c:pt idx="9">
                  <c:v>8.0445928590314288</c:v>
                </c:pt>
                <c:pt idx="10">
                  <c:v>7.9917860671898957</c:v>
                </c:pt>
                <c:pt idx="11">
                  <c:v>7.9644301855353854</c:v>
                </c:pt>
                <c:pt idx="12">
                  <c:v>7.9393789159906074</c:v>
                </c:pt>
                <c:pt idx="13">
                  <c:v>7.7936763178312587</c:v>
                </c:pt>
                <c:pt idx="14">
                  <c:v>7.6911755581721719</c:v>
                </c:pt>
                <c:pt idx="15">
                  <c:v>7.6033358616996631</c:v>
                </c:pt>
                <c:pt idx="16">
                  <c:v>7.6475691703619599</c:v>
                </c:pt>
                <c:pt idx="17">
                  <c:v>7.7763413607187584</c:v>
                </c:pt>
                <c:pt idx="18">
                  <c:v>7.7444513189947068</c:v>
                </c:pt>
                <c:pt idx="19">
                  <c:v>7.814848411557044</c:v>
                </c:pt>
                <c:pt idx="20">
                  <c:v>7.8399072397037912</c:v>
                </c:pt>
                <c:pt idx="21">
                  <c:v>7.8299174515732988</c:v>
                </c:pt>
                <c:pt idx="22">
                  <c:v>7.8008942040115947</c:v>
                </c:pt>
                <c:pt idx="23">
                  <c:v>7.7856076542219848</c:v>
                </c:pt>
                <c:pt idx="24">
                  <c:v>7.7961150438286015</c:v>
                </c:pt>
                <c:pt idx="25">
                  <c:v>7.7717156914712424</c:v>
                </c:pt>
                <c:pt idx="26">
                  <c:v>7.7114080377043663</c:v>
                </c:pt>
                <c:pt idx="27">
                  <c:v>7.7361698654414432</c:v>
                </c:pt>
                <c:pt idx="28">
                  <c:v>7.7713813450451523</c:v>
                </c:pt>
                <c:pt idx="29">
                  <c:v>7.8366949562429706</c:v>
                </c:pt>
                <c:pt idx="30">
                  <c:v>7.8116238113454335</c:v>
                </c:pt>
                <c:pt idx="31">
                  <c:v>7.8730184642662957</c:v>
                </c:pt>
                <c:pt idx="32">
                  <c:v>7.9600809529215901</c:v>
                </c:pt>
                <c:pt idx="33">
                  <c:v>7.8591272112229635</c:v>
                </c:pt>
                <c:pt idx="34">
                  <c:v>7.8577571624899534</c:v>
                </c:pt>
                <c:pt idx="35">
                  <c:v>7.8760996804198387</c:v>
                </c:pt>
                <c:pt idx="36">
                  <c:v>7.8676223145967352</c:v>
                </c:pt>
                <c:pt idx="37">
                  <c:v>7.8144026695091791</c:v>
                </c:pt>
                <c:pt idx="38">
                  <c:v>7.796449289985194</c:v>
                </c:pt>
                <c:pt idx="39">
                  <c:v>7.7833198003135866</c:v>
                </c:pt>
                <c:pt idx="40">
                  <c:v>7.7759057149550967</c:v>
                </c:pt>
                <c:pt idx="41">
                  <c:v>7.8050829379452455</c:v>
                </c:pt>
                <c:pt idx="42">
                  <c:v>7.8101543267547084</c:v>
                </c:pt>
                <c:pt idx="43">
                  <c:v>7.8872658086161449</c:v>
                </c:pt>
                <c:pt idx="44">
                  <c:v>7.9287701658764824</c:v>
                </c:pt>
                <c:pt idx="45">
                  <c:v>7.9452553613637473</c:v>
                </c:pt>
                <c:pt idx="46">
                  <c:v>7.8807803315772027</c:v>
                </c:pt>
                <c:pt idx="47">
                  <c:v>7.8470375175462435</c:v>
                </c:pt>
                <c:pt idx="48">
                  <c:v>7.8320838751031925</c:v>
                </c:pt>
                <c:pt idx="49">
                  <c:v>7.7452676742437232</c:v>
                </c:pt>
                <c:pt idx="50">
                  <c:v>7.716182521911791</c:v>
                </c:pt>
                <c:pt idx="51">
                  <c:v>7.7358942457094715</c:v>
                </c:pt>
                <c:pt idx="52">
                  <c:v>7.7238409151556899</c:v>
                </c:pt>
                <c:pt idx="53">
                  <c:v>7.794062106829351</c:v>
                </c:pt>
                <c:pt idx="54">
                  <c:v>7.7608612600678732</c:v>
                </c:pt>
                <c:pt idx="55">
                  <c:v>7.7919629649641315</c:v>
                </c:pt>
                <c:pt idx="56">
                  <c:v>7.7074095500672923</c:v>
                </c:pt>
                <c:pt idx="57">
                  <c:v>7.6263306051233331</c:v>
                </c:pt>
                <c:pt idx="58">
                  <c:v>7.6028563856662057</c:v>
                </c:pt>
                <c:pt idx="59">
                  <c:v>7.6081653145049968</c:v>
                </c:pt>
                <c:pt idx="60">
                  <c:v>7.6262052394466791</c:v>
                </c:pt>
                <c:pt idx="61">
                  <c:v>7.6279381066262442</c:v>
                </c:pt>
                <c:pt idx="62">
                  <c:v>7.6119953593981231</c:v>
                </c:pt>
                <c:pt idx="63">
                  <c:v>7.6911660585174326</c:v>
                </c:pt>
                <c:pt idx="64">
                  <c:v>7.6641498560319503</c:v>
                </c:pt>
                <c:pt idx="65">
                  <c:v>7.6322503878986696</c:v>
                </c:pt>
                <c:pt idx="66">
                  <c:v>7.6319384831389447</c:v>
                </c:pt>
                <c:pt idx="67">
                  <c:v>7.6324245517760358</c:v>
                </c:pt>
                <c:pt idx="68">
                  <c:v>7.673106284735578</c:v>
                </c:pt>
                <c:pt idx="69">
                  <c:v>7.6631081921590933</c:v>
                </c:pt>
                <c:pt idx="70">
                  <c:v>7.6253395894756046</c:v>
                </c:pt>
                <c:pt idx="71">
                  <c:v>7.5988045101869481</c:v>
                </c:pt>
                <c:pt idx="72">
                  <c:v>7.6329725883384123</c:v>
                </c:pt>
                <c:pt idx="73">
                  <c:v>7.6478810999684388</c:v>
                </c:pt>
                <c:pt idx="74">
                  <c:v>7.700474534516867</c:v>
                </c:pt>
                <c:pt idx="75">
                  <c:v>7.7148038979384106</c:v>
                </c:pt>
                <c:pt idx="76">
                  <c:v>7.6298602603550076</c:v>
                </c:pt>
                <c:pt idx="77">
                  <c:v>7.6243942616742704</c:v>
                </c:pt>
                <c:pt idx="78">
                  <c:v>7.5793320893025617</c:v>
                </c:pt>
                <c:pt idx="79">
                  <c:v>7.5175072133740928</c:v>
                </c:pt>
                <c:pt idx="80">
                  <c:v>7.5067242537140029</c:v>
                </c:pt>
                <c:pt idx="81">
                  <c:v>7.4790989328577018</c:v>
                </c:pt>
                <c:pt idx="82">
                  <c:v>7.4871738948605904</c:v>
                </c:pt>
                <c:pt idx="83">
                  <c:v>7.4869670540945377</c:v>
                </c:pt>
                <c:pt idx="84">
                  <c:v>7.4989221892102798</c:v>
                </c:pt>
                <c:pt idx="85">
                  <c:v>7.3861050975818427</c:v>
                </c:pt>
                <c:pt idx="86">
                  <c:v>7.34063</c:v>
                </c:pt>
                <c:pt idx="87">
                  <c:v>7.3209246234449914</c:v>
                </c:pt>
                <c:pt idx="88">
                  <c:v>7.3227859561962889</c:v>
                </c:pt>
                <c:pt idx="89">
                  <c:v>7.324765934062933</c:v>
                </c:pt>
                <c:pt idx="90">
                  <c:v>7.2821760166483491</c:v>
                </c:pt>
                <c:pt idx="91">
                  <c:v>7.2567996715469407</c:v>
                </c:pt>
                <c:pt idx="92">
                  <c:v>7.2866172843636399</c:v>
                </c:pt>
                <c:pt idx="93">
                  <c:v>7.32408950415142</c:v>
                </c:pt>
                <c:pt idx="94">
                  <c:v>7.3119034597787502</c:v>
                </c:pt>
                <c:pt idx="95">
                  <c:v>7.3228799999999996</c:v>
                </c:pt>
                <c:pt idx="96">
                  <c:v>7.3250900000000003</c:v>
                </c:pt>
                <c:pt idx="97">
                  <c:v>7.3437000000000001</c:v>
                </c:pt>
                <c:pt idx="98">
                  <c:v>7.3760000000000003</c:v>
                </c:pt>
                <c:pt idx="99">
                  <c:v>7.3854699999999998</c:v>
                </c:pt>
                <c:pt idx="100">
                  <c:v>7.4281600000000001</c:v>
                </c:pt>
                <c:pt idx="101">
                  <c:v>7.46997</c:v>
                </c:pt>
                <c:pt idx="102">
                  <c:v>7.4656900000000004</c:v>
                </c:pt>
                <c:pt idx="103">
                  <c:v>7.49099</c:v>
                </c:pt>
                <c:pt idx="104">
                  <c:v>7.6479100000000004</c:v>
                </c:pt>
                <c:pt idx="105">
                  <c:v>7.70871</c:v>
                </c:pt>
                <c:pt idx="106">
                  <c:v>7.67943</c:v>
                </c:pt>
                <c:pt idx="107">
                  <c:v>7.71333</c:v>
                </c:pt>
                <c:pt idx="108">
                  <c:v>7.7131499999999997</c:v>
                </c:pt>
                <c:pt idx="109">
                  <c:v>7.7141200000000003</c:v>
                </c:pt>
                <c:pt idx="110">
                  <c:v>7.6693800000000003</c:v>
                </c:pt>
                <c:pt idx="111">
                  <c:v>7.6245700000000003</c:v>
                </c:pt>
                <c:pt idx="112">
                  <c:v>7.65238</c:v>
                </c:pt>
                <c:pt idx="113">
                  <c:v>7.6838300000000004</c:v>
                </c:pt>
                <c:pt idx="114">
                  <c:v>7.6551099999999996</c:v>
                </c:pt>
                <c:pt idx="115">
                  <c:v>7.6528999999999998</c:v>
                </c:pt>
                <c:pt idx="116">
                  <c:v>7.6917900000000001</c:v>
                </c:pt>
                <c:pt idx="117">
                  <c:v>7.7392000000000003</c:v>
                </c:pt>
                <c:pt idx="118">
                  <c:v>7.6848799999999997</c:v>
                </c:pt>
                <c:pt idx="119">
                  <c:v>7.6698399999999998</c:v>
                </c:pt>
              </c:numCache>
            </c:numRef>
          </c:val>
          <c:smooth val="0"/>
          <c:extLst xmlns:c16r2="http://schemas.microsoft.com/office/drawing/2015/06/chart">
            <c:ext xmlns:c16="http://schemas.microsoft.com/office/drawing/2014/chart" uri="{C3380CC4-5D6E-409C-BE32-E72D297353CC}">
              <c16:uniqueId val="{00000003-888D-4261-A3AC-12315868889C}"/>
            </c:ext>
          </c:extLst>
        </c:ser>
        <c:dLbls>
          <c:showLegendKey val="0"/>
          <c:showVal val="0"/>
          <c:showCatName val="0"/>
          <c:showSerName val="0"/>
          <c:showPercent val="0"/>
          <c:showBubbleSize val="0"/>
        </c:dLbls>
        <c:marker val="1"/>
        <c:smooth val="0"/>
        <c:axId val="188972416"/>
        <c:axId val="188986496"/>
      </c:lineChart>
      <c:dateAx>
        <c:axId val="188972416"/>
        <c:scaling>
          <c:orientation val="minMax"/>
        </c:scaling>
        <c:delete val="0"/>
        <c:axPos val="b"/>
        <c:numFmt formatCode="mmm\-yy" sourceLinked="1"/>
        <c:majorTickMark val="out"/>
        <c:minorTickMark val="none"/>
        <c:tickLblPos val="nextTo"/>
        <c:crossAx val="188986496"/>
        <c:crosses val="autoZero"/>
        <c:auto val="1"/>
        <c:lblOffset val="100"/>
        <c:baseTimeUnit val="months"/>
      </c:dateAx>
      <c:valAx>
        <c:axId val="188986496"/>
        <c:scaling>
          <c:orientation val="minMax"/>
        </c:scaling>
        <c:delete val="0"/>
        <c:axPos val="l"/>
        <c:numFmt formatCode="0.00" sourceLinked="1"/>
        <c:majorTickMark val="out"/>
        <c:minorTickMark val="none"/>
        <c:tickLblPos val="nextTo"/>
        <c:crossAx val="188972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'Resultado Presupuestario'!$C$6</c:f>
              <c:strCache>
                <c:ptCount val="1"/>
                <c:pt idx="0">
                  <c:v>Resultado Presupuestario</c:v>
                </c:pt>
              </c:strCache>
            </c:strRef>
          </c:tx>
          <c:spPr>
            <a:solidFill>
              <a:schemeClr val="accent1">
                <a:lumMod val="75000"/>
              </a:schemeClr>
            </a:solidFill>
            <a:ln>
              <a:noFill/>
            </a:ln>
            <a:effectLst/>
            <a:scene3d>
              <a:camera prst="orthographicFront"/>
              <a:lightRig rig="threePt" dir="t"/>
            </a:scene3d>
            <a:sp3d>
              <a:bevelT/>
              <a:bevelB/>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s-GT"/>
              </a:p>
            </c:txPr>
            <c:dLblPos val="inEnd"/>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 Presupuestario'!$B$7:$B$15</c:f>
              <c:strCache>
                <c:ptCount val="9"/>
                <c:pt idx="0">
                  <c:v>2011</c:v>
                </c:pt>
                <c:pt idx="1">
                  <c:v>2012</c:v>
                </c:pt>
                <c:pt idx="2">
                  <c:v>2013</c:v>
                </c:pt>
                <c:pt idx="3">
                  <c:v>2014</c:v>
                </c:pt>
                <c:pt idx="4">
                  <c:v>2015</c:v>
                </c:pt>
                <c:pt idx="5">
                  <c:v>2016</c:v>
                </c:pt>
                <c:pt idx="6">
                  <c:v>2017</c:v>
                </c:pt>
                <c:pt idx="7">
                  <c:v>2018*</c:v>
                </c:pt>
                <c:pt idx="8">
                  <c:v>2019</c:v>
                </c:pt>
              </c:strCache>
            </c:strRef>
          </c:cat>
          <c:val>
            <c:numRef>
              <c:f>'Resultado Presupuestario'!$C$7:$C$15</c:f>
              <c:numCache>
                <c:formatCode>_(* #,##0.0_);_(* \(#,##0.0\);_(* "-"??_);_(@_)</c:formatCode>
                <c:ptCount val="9"/>
                <c:pt idx="0">
                  <c:v>10356.984241560007</c:v>
                </c:pt>
                <c:pt idx="1">
                  <c:v>9445.7465251699905</c:v>
                </c:pt>
                <c:pt idx="2">
                  <c:v>9009.7867992600004</c:v>
                </c:pt>
                <c:pt idx="3">
                  <c:v>8594.4001190099953</c:v>
                </c:pt>
                <c:pt idx="4">
                  <c:v>7007.4932463399964</c:v>
                </c:pt>
                <c:pt idx="5">
                  <c:v>5572.6654719899961</c:v>
                </c:pt>
                <c:pt idx="6">
                  <c:v>7287.7273662600019</c:v>
                </c:pt>
                <c:pt idx="7">
                  <c:v>10375.9</c:v>
                </c:pt>
                <c:pt idx="8">
                  <c:v>13294.358591100012</c:v>
                </c:pt>
              </c:numCache>
            </c:numRef>
          </c:val>
          <c:extLst xmlns:c16r2="http://schemas.microsoft.com/office/drawing/2015/06/chart">
            <c:ext xmlns:c16="http://schemas.microsoft.com/office/drawing/2014/chart" uri="{C3380CC4-5D6E-409C-BE32-E72D297353CC}">
              <c16:uniqueId val="{00000002-21AE-414B-8D68-8E90494B6A1D}"/>
            </c:ext>
          </c:extLst>
        </c:ser>
        <c:dLbls>
          <c:showLegendKey val="0"/>
          <c:showVal val="0"/>
          <c:showCatName val="0"/>
          <c:showSerName val="0"/>
          <c:showPercent val="0"/>
          <c:showBubbleSize val="0"/>
        </c:dLbls>
        <c:gapWidth val="30"/>
        <c:axId val="189043840"/>
        <c:axId val="189045376"/>
      </c:barChart>
      <c:lineChart>
        <c:grouping val="standard"/>
        <c:varyColors val="0"/>
        <c:ser>
          <c:idx val="1"/>
          <c:order val="1"/>
          <c:tx>
            <c:strRef>
              <c:f>'Resultado Presupuestario'!$D$6</c:f>
              <c:strCache>
                <c:ptCount val="1"/>
                <c:pt idx="0">
                  <c:v>% del PIB</c:v>
                </c:pt>
              </c:strCache>
            </c:strRef>
          </c:tx>
          <c:spPr>
            <a:ln w="38100" cap="rnd">
              <a:solidFill>
                <a:srgbClr val="FF0000"/>
              </a:solidFill>
              <a:round/>
            </a:ln>
            <a:effectLst/>
          </c:spPr>
          <c:marker>
            <c:symbol val="diamond"/>
            <c:size val="4"/>
            <c:spPr>
              <a:solidFill>
                <a:schemeClr val="bg1"/>
              </a:solidFill>
            </c:spPr>
          </c:marker>
          <c:dLbls>
            <c:dLbl>
              <c:idx val="8"/>
              <c:layout>
                <c:manualLayout>
                  <c:x val="-4.0742090625309105E-2"/>
                  <c:y val="-2.5872022107337314E-2"/>
                </c:manualLayout>
              </c:layout>
              <c:numFmt formatCode="0.0%" sourceLinked="0"/>
              <c:spPr>
                <a:noFill/>
                <a:ln>
                  <a:noFill/>
                </a:ln>
                <a:effectLst/>
              </c:spPr>
              <c:txPr>
                <a:bodyPr/>
                <a:lstStyle/>
                <a:p>
                  <a:pPr>
                    <a:defRPr sz="900" b="1" i="1">
                      <a:solidFill>
                        <a:schemeClr val="bg1"/>
                      </a:solidFill>
                    </a:defRPr>
                  </a:pPr>
                  <a:endParaRPr lang="es-GT"/>
                </a:p>
              </c:txPr>
              <c:showLegendKey val="0"/>
              <c:showVal val="1"/>
              <c:showCatName val="0"/>
              <c:showSerName val="0"/>
              <c:showPercent val="0"/>
              <c:showBubbleSize val="0"/>
            </c:dLbl>
            <c:numFmt formatCode="0.0%" sourceLinked="0"/>
            <c:spPr>
              <a:noFill/>
              <a:ln>
                <a:noFill/>
              </a:ln>
              <a:effectLst/>
            </c:spPr>
            <c:txPr>
              <a:bodyPr/>
              <a:lstStyle/>
              <a:p>
                <a:pPr>
                  <a:defRPr sz="900" b="1" i="1"/>
                </a:pPr>
                <a:endParaRPr lang="es-GT"/>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'Resultado Presupuestario'!$B$7:$B$15</c:f>
              <c:strCache>
                <c:ptCount val="9"/>
                <c:pt idx="0">
                  <c:v>2011</c:v>
                </c:pt>
                <c:pt idx="1">
                  <c:v>2012</c:v>
                </c:pt>
                <c:pt idx="2">
                  <c:v>2013</c:v>
                </c:pt>
                <c:pt idx="3">
                  <c:v>2014</c:v>
                </c:pt>
                <c:pt idx="4">
                  <c:v>2015</c:v>
                </c:pt>
                <c:pt idx="5">
                  <c:v>2016</c:v>
                </c:pt>
                <c:pt idx="6">
                  <c:v>2017</c:v>
                </c:pt>
                <c:pt idx="7">
                  <c:v>2018*</c:v>
                </c:pt>
                <c:pt idx="8">
                  <c:v>2019</c:v>
                </c:pt>
              </c:strCache>
            </c:strRef>
          </c:cat>
          <c:val>
            <c:numRef>
              <c:f>'Resultado Presupuestario'!$D$7:$D$15</c:f>
              <c:numCache>
                <c:formatCode>0.0%</c:formatCode>
                <c:ptCount val="9"/>
                <c:pt idx="0">
                  <c:v>2.7915526742452276E-2</c:v>
                </c:pt>
                <c:pt idx="1">
                  <c:v>2.3930063677996952E-2</c:v>
                </c:pt>
                <c:pt idx="2">
                  <c:v>2.1638208167817825E-2</c:v>
                </c:pt>
                <c:pt idx="3">
                  <c:v>1.921281984894626E-2</c:v>
                </c:pt>
                <c:pt idx="4">
                  <c:v>1.4720918689385397E-2</c:v>
                </c:pt>
                <c:pt idx="5">
                  <c:v>1.1100135723853084E-2</c:v>
                </c:pt>
                <c:pt idx="6">
                  <c:v>1.3860552644585926E-2</c:v>
                </c:pt>
                <c:pt idx="7">
                  <c:v>1.8921209848151127E-2</c:v>
                </c:pt>
                <c:pt idx="8">
                  <c:v>2.2749922550872808E-2</c:v>
                </c:pt>
              </c:numCache>
            </c:numRef>
          </c:val>
          <c:smooth val="1"/>
          <c:extLst xmlns:c16r2="http://schemas.microsoft.com/office/drawing/2015/06/chart">
            <c:ext xmlns:c16="http://schemas.microsoft.com/office/drawing/2014/chart" uri="{C3380CC4-5D6E-409C-BE32-E72D297353CC}">
              <c16:uniqueId val="{00000004-21AE-414B-8D68-8E90494B6A1D}"/>
            </c:ext>
          </c:extLst>
        </c:ser>
        <c:dLbls>
          <c:showLegendKey val="0"/>
          <c:showVal val="0"/>
          <c:showCatName val="0"/>
          <c:showSerName val="0"/>
          <c:showPercent val="0"/>
          <c:showBubbleSize val="0"/>
        </c:dLbls>
        <c:marker val="1"/>
        <c:smooth val="0"/>
        <c:axId val="189061760"/>
        <c:axId val="189059840"/>
      </c:lineChart>
      <c:catAx>
        <c:axId val="1890438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GT"/>
          </a:p>
        </c:txPr>
        <c:crossAx val="189045376"/>
        <c:crosses val="autoZero"/>
        <c:auto val="1"/>
        <c:lblAlgn val="ctr"/>
        <c:lblOffset val="100"/>
        <c:noMultiLvlLbl val="0"/>
      </c:catAx>
      <c:valAx>
        <c:axId val="189045376"/>
        <c:scaling>
          <c:orientation val="minMax"/>
        </c:scaling>
        <c:delete val="0"/>
        <c:axPos val="l"/>
        <c:title>
          <c:tx>
            <c:rich>
              <a:bodyPr rot="-5400000" vert="horz"/>
              <a:lstStyle/>
              <a:p>
                <a:pPr>
                  <a:defRPr sz="800"/>
                </a:pPr>
                <a:r>
                  <a:rPr lang="en-US" sz="800"/>
                  <a:t>Millones de Quetzales</a:t>
                </a:r>
              </a:p>
            </c:rich>
          </c:tx>
          <c:layout>
            <c:manualLayout>
              <c:xMode val="edge"/>
              <c:yMode val="edge"/>
              <c:x val="1.1734137340408802E-2"/>
              <c:y val="0.26653798483522895"/>
            </c:manualLayout>
          </c:layout>
          <c:overlay val="0"/>
        </c:title>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GT"/>
          </a:p>
        </c:txPr>
        <c:crossAx val="189043840"/>
        <c:crosses val="autoZero"/>
        <c:crossBetween val="between"/>
      </c:valAx>
      <c:valAx>
        <c:axId val="189059840"/>
        <c:scaling>
          <c:orientation val="minMax"/>
        </c:scaling>
        <c:delete val="0"/>
        <c:axPos val="r"/>
        <c:title>
          <c:tx>
            <c:rich>
              <a:bodyPr rot="5400000" vert="horz"/>
              <a:lstStyle/>
              <a:p>
                <a:pPr>
                  <a:defRPr sz="800"/>
                </a:pPr>
                <a:r>
                  <a:rPr lang="en-US" sz="800"/>
                  <a:t>Porcentaje del PIB</a:t>
                </a:r>
              </a:p>
            </c:rich>
          </c:tx>
          <c:layout>
            <c:manualLayout>
              <c:xMode val="edge"/>
              <c:yMode val="edge"/>
              <c:x val="0.95126803523050008"/>
              <c:y val="0.31948928258967635"/>
            </c:manualLayout>
          </c:layout>
          <c:overlay val="0"/>
        </c:title>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GT"/>
          </a:p>
        </c:txPr>
        <c:crossAx val="189061760"/>
        <c:crosses val="max"/>
        <c:crossBetween val="between"/>
      </c:valAx>
      <c:catAx>
        <c:axId val="189061760"/>
        <c:scaling>
          <c:orientation val="minMax"/>
        </c:scaling>
        <c:delete val="1"/>
        <c:axPos val="b"/>
        <c:numFmt formatCode="General" sourceLinked="1"/>
        <c:majorTickMark val="out"/>
        <c:minorTickMark val="none"/>
        <c:tickLblPos val="nextTo"/>
        <c:crossAx val="189059840"/>
        <c:crosses val="autoZero"/>
        <c:auto val="1"/>
        <c:lblAlgn val="ctr"/>
        <c:lblOffset val="100"/>
        <c:noMultiLvlLbl val="0"/>
      </c:catAx>
      <c:spPr>
        <a:noFill/>
        <a:ln>
          <a:noFill/>
        </a:ln>
        <a:effectLst/>
      </c:spPr>
    </c:plotArea>
    <c:legend>
      <c:legendPos val="b"/>
      <c:layout/>
      <c:overlay val="0"/>
      <c:spPr>
        <a:solidFill>
          <a:sysClr val="window" lastClr="FFFFFF"/>
        </a:solid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GT"/>
        </a:p>
      </c:txPr>
    </c:legend>
    <c:plotVisOnly val="1"/>
    <c:dispBlanksAs val="gap"/>
    <c:showDLblsOverMax val="0"/>
  </c:chart>
  <c:spPr>
    <a:solidFill>
      <a:schemeClr val="bg1"/>
    </a:solidFill>
    <a:ln w="9525" cap="flat" cmpd="sng" algn="ctr">
      <a:noFill/>
      <a:round/>
    </a:ln>
    <a:effectLst/>
  </c:spPr>
  <c:txPr>
    <a:bodyPr/>
    <a:lstStyle/>
    <a:p>
      <a:pPr>
        <a:defRPr/>
      </a:pPr>
      <a:endParaRPr lang="es-GT"/>
    </a:p>
  </c:txPr>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tx>
            <c:strRef>
              <c:f>'Serie Tributarios'!$B$7</c:f>
              <c:strCache>
                <c:ptCount val="1"/>
                <c:pt idx="0">
                  <c:v>Acumulado al 31 de diciembre</c:v>
                </c:pt>
              </c:strCache>
            </c:strRef>
          </c:tx>
          <c:spPr>
            <a:solidFill>
              <a:schemeClr val="tx2">
                <a:lumMod val="60000"/>
                <a:lumOff val="40000"/>
              </a:schemeClr>
            </a:solidFill>
            <a:scene3d>
              <a:camera prst="orthographicFront"/>
              <a:lightRig rig="threePt" dir="t">
                <a:rot lat="0" lon="0" rev="1200000"/>
              </a:lightRig>
            </a:scene3d>
            <a:sp3d prstMaterial="metal">
              <a:bevelT w="63500" h="25400"/>
            </a:sp3d>
          </c:spPr>
          <c:invertIfNegative val="0"/>
          <c:dPt>
            <c:idx val="6"/>
            <c:invertIfNegative val="0"/>
            <c:bubble3D val="0"/>
            <c:spPr>
              <a:solidFill>
                <a:schemeClr val="tx2">
                  <a:lumMod val="60000"/>
                  <a:lumOff val="40000"/>
                </a:schemeClr>
              </a:solidFill>
              <a:scene3d>
                <a:camera prst="orthographicFront"/>
                <a:lightRig rig="threePt" dir="t">
                  <a:rot lat="0" lon="0" rev="1200000"/>
                </a:lightRig>
              </a:scene3d>
              <a:sp3d prstMaterial="metal">
                <a:bevelT w="63500" h="25400"/>
              </a:sp3d>
            </c:spPr>
            <c:extLst xmlns:c16r2="http://schemas.microsoft.com/office/drawing/2015/06/chart">
              <c:ext xmlns:c16="http://schemas.microsoft.com/office/drawing/2014/chart" uri="{C3380CC4-5D6E-409C-BE32-E72D297353CC}">
                <c16:uniqueId val="{00000001-D505-47DE-BF7E-7852CCB4DB71}"/>
              </c:ext>
            </c:extLst>
          </c:dPt>
          <c:dPt>
            <c:idx val="7"/>
            <c:invertIfNegative val="0"/>
            <c:bubble3D val="0"/>
            <c:spPr>
              <a:solidFill>
                <a:schemeClr val="tx2">
                  <a:lumMod val="60000"/>
                  <a:lumOff val="40000"/>
                </a:schemeClr>
              </a:solidFill>
              <a:scene3d>
                <a:camera prst="orthographicFront"/>
                <a:lightRig rig="threePt" dir="t">
                  <a:rot lat="0" lon="0" rev="1200000"/>
                </a:lightRig>
              </a:scene3d>
              <a:sp3d prstMaterial="metal">
                <a:bevelT w="63500" h="25400"/>
              </a:sp3d>
            </c:spPr>
            <c:extLst xmlns:c16r2="http://schemas.microsoft.com/office/drawing/2015/06/chart">
              <c:ext xmlns:c16="http://schemas.microsoft.com/office/drawing/2014/chart" uri="{C3380CC4-5D6E-409C-BE32-E72D297353CC}">
                <c16:uniqueId val="{00000003-D505-47DE-BF7E-7852CCB4DB71}"/>
              </c:ext>
            </c:extLst>
          </c:dPt>
          <c:dPt>
            <c:idx val="8"/>
            <c:invertIfNegative val="0"/>
            <c:bubble3D val="0"/>
            <c:spPr>
              <a:solidFill>
                <a:schemeClr val="accent1"/>
              </a:solidFill>
              <a:scene3d>
                <a:camera prst="orthographicFront"/>
                <a:lightRig rig="threePt" dir="t">
                  <a:rot lat="0" lon="0" rev="1200000"/>
                </a:lightRig>
              </a:scene3d>
              <a:sp3d prstMaterial="metal">
                <a:bevelT w="63500" h="25400"/>
              </a:sp3d>
            </c:spPr>
            <c:extLst xmlns:c16r2="http://schemas.microsoft.com/office/drawing/2015/06/chart">
              <c:ext xmlns:c16="http://schemas.microsoft.com/office/drawing/2014/chart" uri="{C3380CC4-5D6E-409C-BE32-E72D297353CC}">
                <c16:uniqueId val="{00000005-D505-47DE-BF7E-7852CCB4DB71}"/>
              </c:ext>
            </c:extLst>
          </c:dPt>
          <c:dPt>
            <c:idx val="9"/>
            <c:invertIfNegative val="0"/>
            <c:bubble3D val="0"/>
            <c:spPr>
              <a:solidFill>
                <a:schemeClr val="tx2"/>
              </a:solidFill>
              <a:scene3d>
                <a:camera prst="orthographicFront"/>
                <a:lightRig rig="threePt" dir="t">
                  <a:rot lat="0" lon="0" rev="1200000"/>
                </a:lightRig>
              </a:scene3d>
              <a:sp3d prstMaterial="metal">
                <a:bevelT w="63500" h="25400"/>
              </a:sp3d>
            </c:spPr>
            <c:extLst xmlns:c16r2="http://schemas.microsoft.com/office/drawing/2015/06/chart">
              <c:ext xmlns:c16="http://schemas.microsoft.com/office/drawing/2014/chart" uri="{C3380CC4-5D6E-409C-BE32-E72D297353CC}">
                <c16:uniqueId val="{00000007-D505-47DE-BF7E-7852CCB4DB71}"/>
              </c:ext>
            </c:extLst>
          </c:dPt>
          <c:dLbls>
            <c:numFmt formatCode="#,##0.0" sourceLinked="0"/>
            <c:spPr>
              <a:noFill/>
              <a:ln>
                <a:noFill/>
              </a:ln>
              <a:effectLst/>
            </c:spPr>
            <c:txPr>
              <a:bodyPr/>
              <a:lstStyle/>
              <a:p>
                <a:pPr>
                  <a:defRPr sz="1000" b="1">
                    <a:latin typeface="Times New Roman" pitchFamily="18" charset="0"/>
                    <a:cs typeface="Times New Roman" pitchFamily="18" charset="0"/>
                  </a:defRPr>
                </a:pPr>
                <a:endParaRPr lang="es-G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'Serie Tributarios'!$D$6:$M$6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'Serie Tributarios'!$D$7:$M$7</c:f>
              <c:numCache>
                <c:formatCode>_(* #,##0.0_);_(* \(#,##0.0\);_(* "-"??_);_(@_)</c:formatCode>
                <c:ptCount val="10"/>
                <c:pt idx="0">
                  <c:v>34772</c:v>
                </c:pt>
                <c:pt idx="1">
                  <c:v>40292.199999999997</c:v>
                </c:pt>
                <c:pt idx="2">
                  <c:v>42819.8</c:v>
                </c:pt>
                <c:pt idx="3">
                  <c:v>46335.5</c:v>
                </c:pt>
                <c:pt idx="4">
                  <c:v>49096.9</c:v>
                </c:pt>
                <c:pt idx="5">
                  <c:v>49730.7</c:v>
                </c:pt>
                <c:pt idx="6">
                  <c:v>54109.5</c:v>
                </c:pt>
                <c:pt idx="7">
                  <c:v>56684.1</c:v>
                </c:pt>
                <c:pt idx="8">
                  <c:v>58835.6</c:v>
                </c:pt>
                <c:pt idx="9">
                  <c:v>62593.599999999999</c:v>
                </c:pt>
              </c:numCache>
            </c:numRef>
          </c:val>
          <c:extLst xmlns:c16r2="http://schemas.microsoft.com/office/drawing/2015/06/chart">
            <c:ext xmlns:c16="http://schemas.microsoft.com/office/drawing/2014/chart" uri="{C3380CC4-5D6E-409C-BE32-E72D297353CC}">
              <c16:uniqueId val="{00000008-D505-47DE-BF7E-7852CCB4DB71}"/>
            </c:ext>
          </c:extLst>
        </c:ser>
        <c:ser>
          <c:idx val="1"/>
          <c:order val="1"/>
          <c:tx>
            <c:strRef>
              <c:f>'grafica tributarios al 30 junio'!#REF!</c:f>
              <c:strCache>
                <c:ptCount val="1"/>
                <c:pt idx="0">
                  <c:v>#REF!</c:v>
                </c:pt>
              </c:strCache>
            </c:strRef>
          </c:tx>
          <c:spPr>
            <a:solidFill>
              <a:schemeClr val="accent3">
                <a:lumMod val="75000"/>
              </a:schemeClr>
            </a:solidFill>
          </c:spPr>
          <c:invertIfNegative val="0"/>
          <c:dLbls>
            <c:delete val="1"/>
          </c:dLbls>
          <c:cat>
            <c:numRef>
              <c:f>'Serie Tributarios'!$D$6:$M$6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'grafica tributarios al 30 junio'!#REF!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D505-47DE-BF7E-7852CCB4DB71}"/>
            </c:ext>
          </c:extLst>
        </c:ser>
        <c:dLbls>
          <c:showLegendKey val="0"/>
          <c:showVal val="1"/>
          <c:showCatName val="0"/>
          <c:showSerName val="0"/>
          <c:showPercent val="0"/>
          <c:showBubbleSize val="0"/>
        </c:dLbls>
        <c:gapWidth val="29"/>
        <c:overlap val="100"/>
        <c:axId val="187858944"/>
        <c:axId val="187860480"/>
      </c:barChart>
      <c:catAx>
        <c:axId val="187858944"/>
        <c:scaling>
          <c:orientation val="minMax"/>
        </c:scaling>
        <c:delete val="0"/>
        <c:axPos val="b"/>
        <c:numFmt formatCode="General" sourceLinked="1"/>
        <c:majorTickMark val="none"/>
        <c:minorTickMark val="none"/>
        <c:tickLblPos val="nextTo"/>
        <c:txPr>
          <a:bodyPr/>
          <a:lstStyle/>
          <a:p>
            <a:pPr>
              <a:defRPr sz="1100" b="1">
                <a:latin typeface="Times New Roman" pitchFamily="18" charset="0"/>
                <a:cs typeface="Times New Roman" pitchFamily="18" charset="0"/>
              </a:defRPr>
            </a:pPr>
            <a:endParaRPr lang="es-GT"/>
          </a:p>
        </c:txPr>
        <c:crossAx val="187860480"/>
        <c:crosses val="autoZero"/>
        <c:auto val="1"/>
        <c:lblAlgn val="ctr"/>
        <c:lblOffset val="100"/>
        <c:noMultiLvlLbl val="0"/>
      </c:catAx>
      <c:valAx>
        <c:axId val="187860480"/>
        <c:scaling>
          <c:orientation val="minMax"/>
        </c:scaling>
        <c:delete val="0"/>
        <c:axPos val="l"/>
        <c:title>
          <c:tx>
            <c:rich>
              <a:bodyPr rot="-5400000" vert="horz"/>
              <a:lstStyle/>
              <a:p>
                <a:pPr>
                  <a:defRPr sz="1200" b="1">
                    <a:latin typeface="Times New Roman" pitchFamily="18" charset="0"/>
                    <a:cs typeface="Times New Roman" pitchFamily="18" charset="0"/>
                  </a:defRPr>
                </a:pPr>
                <a:r>
                  <a:rPr lang="en-US" sz="1200" b="1">
                    <a:latin typeface="Times New Roman" pitchFamily="18" charset="0"/>
                    <a:cs typeface="Times New Roman" pitchFamily="18" charset="0"/>
                  </a:rPr>
                  <a:t>Millones de Quetzales</a:t>
                </a:r>
              </a:p>
            </c:rich>
          </c:tx>
          <c:layout>
            <c:manualLayout>
              <c:xMode val="edge"/>
              <c:yMode val="edge"/>
              <c:x val="7.6827471610621152E-3"/>
              <c:y val="0.4200160014773805"/>
            </c:manualLayout>
          </c:layout>
          <c:overlay val="0"/>
        </c:title>
        <c:numFmt formatCode="#,##0" sourceLinked="0"/>
        <c:majorTickMark val="none"/>
        <c:minorTickMark val="none"/>
        <c:tickLblPos val="nextTo"/>
        <c:txPr>
          <a:bodyPr/>
          <a:lstStyle/>
          <a:p>
            <a:pPr>
              <a:defRPr sz="1100" b="1">
                <a:latin typeface="Times New Roman" pitchFamily="18" charset="0"/>
                <a:cs typeface="Times New Roman" pitchFamily="18" charset="0"/>
              </a:defRPr>
            </a:pPr>
            <a:endParaRPr lang="es-GT"/>
          </a:p>
        </c:txPr>
        <c:crossAx val="187858944"/>
        <c:crosses val="autoZero"/>
        <c:crossBetween val="between"/>
      </c:valAx>
    </c:plotArea>
    <c:legend>
      <c:legendPos val="b"/>
      <c:legendEntry>
        <c:idx val="1"/>
        <c:delete val="1"/>
      </c:legendEntry>
      <c:layout/>
      <c:overlay val="0"/>
      <c:txPr>
        <a:bodyPr/>
        <a:lstStyle/>
        <a:p>
          <a:pPr>
            <a:defRPr sz="1200" b="1" i="0">
              <a:latin typeface="Times New Roman" pitchFamily="18" charset="0"/>
              <a:cs typeface="Times New Roman" pitchFamily="18" charset="0"/>
            </a:defRPr>
          </a:pPr>
          <a:endParaRPr lang="es-GT"/>
        </a:p>
      </c:txPr>
    </c:legend>
    <c:plotVisOnly val="1"/>
    <c:dispBlanksAs val="gap"/>
    <c:showDLblsOverMax val="0"/>
  </c:chart>
  <c:spPr>
    <a:solidFill>
      <a:schemeClr val="bg1"/>
    </a:solidFill>
    <a:ln>
      <a:noFill/>
    </a:ln>
  </c:sp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9524</xdr:rowOff>
    </xdr:from>
    <xdr:to>
      <xdr:col>15</xdr:col>
      <xdr:colOff>85725</xdr:colOff>
      <xdr:row>26</xdr:row>
      <xdr:rowOff>133350</xdr:rowOff>
    </xdr:to>
    <xdr:graphicFrame macro="">
      <xdr:nvGraphicFramePr>
        <xdr:cNvPr id="2" name="1 Gráfico">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10</xdr:row>
      <xdr:rowOff>11904</xdr:rowOff>
    </xdr:from>
    <xdr:to>
      <xdr:col>11</xdr:col>
      <xdr:colOff>297655</xdr:colOff>
      <xdr:row>44</xdr:row>
      <xdr:rowOff>47624</xdr:rowOff>
    </xdr:to>
    <xdr:graphicFrame macro="">
      <xdr:nvGraphicFramePr>
        <xdr:cNvPr id="2" name="1 Gráfico">
          <a:extLst>
            <a:ext uri="{FF2B5EF4-FFF2-40B4-BE49-F238E27FC236}">
              <a16:creationId xmlns=""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761999</xdr:colOff>
      <xdr:row>12</xdr:row>
      <xdr:rowOff>0</xdr:rowOff>
    </xdr:from>
    <xdr:to>
      <xdr:col>12</xdr:col>
      <xdr:colOff>247649</xdr:colOff>
      <xdr:row>46</xdr:row>
      <xdr:rowOff>104775</xdr:rowOff>
    </xdr:to>
    <xdr:graphicFrame macro="">
      <xdr:nvGraphicFramePr>
        <xdr:cNvPr id="2" name="1 Gráfico">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12</xdr:row>
      <xdr:rowOff>0</xdr:rowOff>
    </xdr:from>
    <xdr:to>
      <xdr:col>23</xdr:col>
      <xdr:colOff>723900</xdr:colOff>
      <xdr:row>46</xdr:row>
      <xdr:rowOff>104775</xdr:rowOff>
    </xdr:to>
    <xdr:graphicFrame macro="">
      <xdr:nvGraphicFramePr>
        <xdr:cNvPr id="3" name="1 Gráfico">
          <a:extLst>
            <a:ext uri="{FF2B5EF4-FFF2-40B4-BE49-F238E27FC236}">
              <a16:creationId xmlns="" xmlns:a16="http://schemas.microsoft.com/office/drawing/2014/main" id="{E176E767-1193-47FD-BC37-A1ED21ABF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28</xdr:row>
      <xdr:rowOff>157160</xdr:rowOff>
    </xdr:from>
    <xdr:to>
      <xdr:col>10</xdr:col>
      <xdr:colOff>733425</xdr:colOff>
      <xdr:row>53</xdr:row>
      <xdr:rowOff>19050</xdr:rowOff>
    </xdr:to>
    <xdr:graphicFrame macro="">
      <xdr:nvGraphicFramePr>
        <xdr:cNvPr id="2" name="1 Gráfico">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128586</xdr:colOff>
      <xdr:row>5</xdr:row>
      <xdr:rowOff>57150</xdr:rowOff>
    </xdr:from>
    <xdr:to>
      <xdr:col>10</xdr:col>
      <xdr:colOff>314325</xdr:colOff>
      <xdr:row>23</xdr:row>
      <xdr:rowOff>100012</xdr:rowOff>
    </xdr:to>
    <xdr:graphicFrame macro="">
      <xdr:nvGraphicFramePr>
        <xdr:cNvPr id="3" name="2 Gráfico">
          <a:extLst>
            <a:ext uri="{FF2B5EF4-FFF2-40B4-BE49-F238E27FC236}">
              <a16:creationId xmlns=""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0.18729</cdr:x>
      <cdr:y>0.04644</cdr:y>
    </cdr:from>
    <cdr:to>
      <cdr:x>0.90557</cdr:x>
      <cdr:y>0.14514</cdr:y>
    </cdr:to>
    <cdr:sp macro="" textlink="">
      <cdr:nvSpPr>
        <cdr:cNvPr id="2" name="1 CuadroTexto"/>
        <cdr:cNvSpPr txBox="1"/>
      </cdr:nvSpPr>
      <cdr:spPr>
        <a:xfrm xmlns:a="http://schemas.openxmlformats.org/drawingml/2006/main">
          <a:off x="1319214" y="161233"/>
          <a:ext cx="5059384" cy="3426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GT" sz="1400" b="1">
              <a:latin typeface="Times New Roman" pitchFamily="18" charset="0"/>
              <a:cs typeface="Times New Roman" pitchFamily="18" charset="0"/>
            </a:rPr>
            <a:t>Déficit Fiscal, como Porcentaje del PIB, 2000</a:t>
          </a:r>
          <a:r>
            <a:rPr lang="es-GT" sz="1400" b="1" baseline="0">
              <a:latin typeface="Times New Roman" pitchFamily="18" charset="0"/>
              <a:cs typeface="Times New Roman" pitchFamily="18" charset="0"/>
            </a:rPr>
            <a:t> - 2018*</a:t>
          </a:r>
          <a:endParaRPr lang="es-GT" sz="1400" b="1">
            <a:latin typeface="Times New Roman" pitchFamily="18" charset="0"/>
            <a:cs typeface="Times New Roman" pitchFamily="18"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4</xdr:col>
      <xdr:colOff>4762</xdr:colOff>
      <xdr:row>2</xdr:row>
      <xdr:rowOff>123825</xdr:rowOff>
    </xdr:from>
    <xdr:to>
      <xdr:col>9</xdr:col>
      <xdr:colOff>752475</xdr:colOff>
      <xdr:row>15</xdr:row>
      <xdr:rowOff>171450</xdr:rowOff>
    </xdr:to>
    <xdr:graphicFrame macro="">
      <xdr:nvGraphicFramePr>
        <xdr:cNvPr id="2" name="1 Gráfico">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xdr:row>
      <xdr:rowOff>109538</xdr:rowOff>
    </xdr:from>
    <xdr:to>
      <xdr:col>9</xdr:col>
      <xdr:colOff>752475</xdr:colOff>
      <xdr:row>15</xdr:row>
      <xdr:rowOff>180975</xdr:rowOff>
    </xdr:to>
    <xdr:graphicFrame macro="">
      <xdr:nvGraphicFramePr>
        <xdr:cNvPr id="3" name="Gráfico 4">
          <a:extLst>
            <a:ext uri="{FF2B5EF4-FFF2-40B4-BE49-F238E27FC236}">
              <a16:creationId xmlns="" xmlns:a16="http://schemas.microsoft.com/office/drawing/2014/main" id="{5C8DDF43-647E-4D4A-BBE6-DA91961D11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17</xdr:row>
      <xdr:rowOff>9526</xdr:rowOff>
    </xdr:from>
    <xdr:to>
      <xdr:col>9</xdr:col>
      <xdr:colOff>742950</xdr:colOff>
      <xdr:row>29</xdr:row>
      <xdr:rowOff>161926</xdr:rowOff>
    </xdr:to>
    <xdr:graphicFrame macro="">
      <xdr:nvGraphicFramePr>
        <xdr:cNvPr id="4" name="Gráfico 5">
          <a:extLst>
            <a:ext uri="{FF2B5EF4-FFF2-40B4-BE49-F238E27FC236}">
              <a16:creationId xmlns="" xmlns:a16="http://schemas.microsoft.com/office/drawing/2014/main" id="{65CAE272-BAAA-46FD-ABAB-335C22BA9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28574</xdr:colOff>
      <xdr:row>31</xdr:row>
      <xdr:rowOff>0</xdr:rowOff>
    </xdr:from>
    <xdr:to>
      <xdr:col>9</xdr:col>
      <xdr:colOff>742949</xdr:colOff>
      <xdr:row>44</xdr:row>
      <xdr:rowOff>161925</xdr:rowOff>
    </xdr:to>
    <xdr:graphicFrame macro="">
      <xdr:nvGraphicFramePr>
        <xdr:cNvPr id="5" name="Gráfico 6">
          <a:extLst>
            <a:ext uri="{FF2B5EF4-FFF2-40B4-BE49-F238E27FC236}">
              <a16:creationId xmlns="" xmlns:a16="http://schemas.microsoft.com/office/drawing/2014/main" id="{62542D2E-1156-4255-BB53-06D0FD0AF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19050</xdr:colOff>
      <xdr:row>46</xdr:row>
      <xdr:rowOff>28575</xdr:rowOff>
    </xdr:from>
    <xdr:to>
      <xdr:col>9</xdr:col>
      <xdr:colOff>723900</xdr:colOff>
      <xdr:row>60</xdr:row>
      <xdr:rowOff>152400</xdr:rowOff>
    </xdr:to>
    <xdr:graphicFrame macro="">
      <xdr:nvGraphicFramePr>
        <xdr:cNvPr id="6" name="Gráfico 7">
          <a:extLst>
            <a:ext uri="{FF2B5EF4-FFF2-40B4-BE49-F238E27FC236}">
              <a16:creationId xmlns="" xmlns:a16="http://schemas.microsoft.com/office/drawing/2014/main" id="{2CBBC02E-768B-42D0-BB5B-E92966FA6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14287</xdr:colOff>
      <xdr:row>7</xdr:row>
      <xdr:rowOff>38099</xdr:rowOff>
    </xdr:from>
    <xdr:to>
      <xdr:col>9</xdr:col>
      <xdr:colOff>247650</xdr:colOff>
      <xdr:row>28</xdr:row>
      <xdr:rowOff>28574</xdr:rowOff>
    </xdr:to>
    <xdr:graphicFrame macro="">
      <xdr:nvGraphicFramePr>
        <xdr:cNvPr id="2" name="1 Gráfico">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23811</xdr:colOff>
      <xdr:row>7</xdr:row>
      <xdr:rowOff>38099</xdr:rowOff>
    </xdr:from>
    <xdr:to>
      <xdr:col>17</xdr:col>
      <xdr:colOff>742950</xdr:colOff>
      <xdr:row>28</xdr:row>
      <xdr:rowOff>152400</xdr:rowOff>
    </xdr:to>
    <xdr:graphicFrame macro="">
      <xdr:nvGraphicFramePr>
        <xdr:cNvPr id="3" name="2 Gráfico">
          <a:extLst>
            <a:ext uri="{FF2B5EF4-FFF2-40B4-BE49-F238E27FC236}">
              <a16:creationId xmlns=""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438150</xdr:colOff>
      <xdr:row>5</xdr:row>
      <xdr:rowOff>123825</xdr:rowOff>
    </xdr:from>
    <xdr:to>
      <xdr:col>13</xdr:col>
      <xdr:colOff>152399</xdr:colOff>
      <xdr:row>34</xdr:row>
      <xdr:rowOff>123825</xdr:rowOff>
    </xdr:to>
    <xdr:graphicFrame macro="">
      <xdr:nvGraphicFramePr>
        <xdr:cNvPr id="2" name="Gráfico 2">
          <a:extLst>
            <a:ext uri="{FF2B5EF4-FFF2-40B4-BE49-F238E27FC236}">
              <a16:creationId xmlns="" xmlns:a16="http://schemas.microsoft.com/office/drawing/2014/main" id="{BDBDC797-30C1-464C-AE12-4E4BC50702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0.04993</cdr:x>
      <cdr:y>0.8148</cdr:y>
    </cdr:from>
    <cdr:to>
      <cdr:x>0.26667</cdr:x>
      <cdr:y>0.9418</cdr:y>
    </cdr:to>
    <cdr:sp macro="" textlink="">
      <cdr:nvSpPr>
        <cdr:cNvPr id="2" name="1 CuadroTexto"/>
        <cdr:cNvSpPr txBox="1"/>
      </cdr:nvSpPr>
      <cdr:spPr>
        <a:xfrm xmlns:a="http://schemas.openxmlformats.org/drawingml/2006/main">
          <a:off x="356687" y="3647671"/>
          <a:ext cx="1548337" cy="568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GT" sz="1000">
              <a:latin typeface="Times New Roman" pitchFamily="18" charset="0"/>
              <a:ea typeface="+mn-ea"/>
              <a:cs typeface="Times New Roman" pitchFamily="18" charset="0"/>
            </a:rPr>
            <a:t>   p/preliminar</a:t>
          </a:r>
        </a:p>
        <a:p xmlns:a="http://schemas.openxmlformats.org/drawingml/2006/main">
          <a:r>
            <a:rPr lang="es-GT" sz="1000">
              <a:latin typeface="Times New Roman" pitchFamily="18" charset="0"/>
              <a:ea typeface="+mn-ea"/>
              <a:cs typeface="Times New Roman" pitchFamily="18" charset="0"/>
            </a:rPr>
            <a:t>py/proyectado</a:t>
          </a:r>
        </a:p>
      </cdr:txBody>
    </cdr:sp>
  </cdr:relSizeAnchor>
  <cdr:relSizeAnchor xmlns:cdr="http://schemas.openxmlformats.org/drawingml/2006/chartDrawing">
    <cdr:from>
      <cdr:x>0.04968</cdr:x>
      <cdr:y>0.89438</cdr:y>
    </cdr:from>
    <cdr:to>
      <cdr:x>0.36372</cdr:x>
      <cdr:y>0.94415</cdr:y>
    </cdr:to>
    <cdr:sp macro="" textlink="">
      <cdr:nvSpPr>
        <cdr:cNvPr id="3" name="2 CuadroTexto"/>
        <cdr:cNvSpPr txBox="1"/>
      </cdr:nvSpPr>
      <cdr:spPr>
        <a:xfrm xmlns:a="http://schemas.openxmlformats.org/drawingml/2006/main">
          <a:off x="354878" y="4003910"/>
          <a:ext cx="2243423" cy="2228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GT" sz="1000">
              <a:latin typeface="Times New Roman" pitchFamily="18" charset="0"/>
              <a:cs typeface="Times New Roman" pitchFamily="18" charset="0"/>
            </a:rPr>
            <a:t>Fuente: Banco de Guatemala</a:t>
          </a:r>
        </a:p>
      </cdr:txBody>
    </cdr:sp>
  </cdr:relSizeAnchor>
  <cdr:relSizeAnchor xmlns:cdr="http://schemas.openxmlformats.org/drawingml/2006/chartDrawing">
    <cdr:from>
      <cdr:x>0.85889</cdr:x>
      <cdr:y>0.33602</cdr:y>
    </cdr:from>
    <cdr:to>
      <cdr:x>1</cdr:x>
      <cdr:y>0.4445</cdr:y>
    </cdr:to>
    <cdr:sp macro="" textlink="">
      <cdr:nvSpPr>
        <cdr:cNvPr id="4" name="3 CuadroTexto"/>
        <cdr:cNvSpPr txBox="1"/>
      </cdr:nvSpPr>
      <cdr:spPr>
        <a:xfrm xmlns:a="http://schemas.openxmlformats.org/drawingml/2006/main">
          <a:off x="5565600" y="1209675"/>
          <a:ext cx="9144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GT" sz="1100"/>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752474</xdr:colOff>
      <xdr:row>3</xdr:row>
      <xdr:rowOff>9525</xdr:rowOff>
    </xdr:from>
    <xdr:to>
      <xdr:col>17</xdr:col>
      <xdr:colOff>19049</xdr:colOff>
      <xdr:row>29</xdr:row>
      <xdr:rowOff>142874</xdr:rowOff>
    </xdr:to>
    <xdr:graphicFrame macro="">
      <xdr:nvGraphicFramePr>
        <xdr:cNvPr id="2" name="1 Gráfico">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28575</xdr:colOff>
      <xdr:row>30</xdr:row>
      <xdr:rowOff>66675</xdr:rowOff>
    </xdr:from>
    <xdr:to>
      <xdr:col>15</xdr:col>
      <xdr:colOff>745014</xdr:colOff>
      <xdr:row>76</xdr:row>
      <xdr:rowOff>133350</xdr:rowOff>
    </xdr:to>
    <xdr:pic>
      <xdr:nvPicPr>
        <xdr:cNvPr id="3" name="Imagen 3">
          <a:extLst>
            <a:ext uri="{FF2B5EF4-FFF2-40B4-BE49-F238E27FC236}">
              <a16:creationId xmlns="" xmlns:a16="http://schemas.microsoft.com/office/drawing/2014/main" id="{C488B623-4F0D-419F-95A9-BF2DCED25E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6575" y="6115050"/>
          <a:ext cx="9098439" cy="882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761997</xdr:colOff>
      <xdr:row>2</xdr:row>
      <xdr:rowOff>161925</xdr:rowOff>
    </xdr:from>
    <xdr:to>
      <xdr:col>20</xdr:col>
      <xdr:colOff>752474</xdr:colOff>
      <xdr:row>32</xdr:row>
      <xdr:rowOff>123825</xdr:rowOff>
    </xdr:to>
    <xdr:graphicFrame macro="">
      <xdr:nvGraphicFramePr>
        <xdr:cNvPr id="2" name="1 Gráfico">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104774</xdr:colOff>
      <xdr:row>29</xdr:row>
      <xdr:rowOff>123825</xdr:rowOff>
    </xdr:from>
    <xdr:to>
      <xdr:col>15</xdr:col>
      <xdr:colOff>533399</xdr:colOff>
      <xdr:row>61</xdr:row>
      <xdr:rowOff>123825</xdr:rowOff>
    </xdr:to>
    <xdr:graphicFrame macro="">
      <xdr:nvGraphicFramePr>
        <xdr:cNvPr id="2" name="1 Gráfico">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28575</xdr:colOff>
      <xdr:row>4</xdr:row>
      <xdr:rowOff>209550</xdr:rowOff>
    </xdr:from>
    <xdr:to>
      <xdr:col>14</xdr:col>
      <xdr:colOff>314325</xdr:colOff>
      <xdr:row>39</xdr:row>
      <xdr:rowOff>47625</xdr:rowOff>
    </xdr:to>
    <xdr:graphicFrame macro="">
      <xdr:nvGraphicFramePr>
        <xdr:cNvPr id="2" name="1 Gráfico">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757237</xdr:colOff>
      <xdr:row>5</xdr:row>
      <xdr:rowOff>0</xdr:rowOff>
    </xdr:from>
    <xdr:to>
      <xdr:col>17</xdr:col>
      <xdr:colOff>447675</xdr:colOff>
      <xdr:row>29</xdr:row>
      <xdr:rowOff>0</xdr:rowOff>
    </xdr:to>
    <xdr:graphicFrame macro="">
      <xdr:nvGraphicFramePr>
        <xdr:cNvPr id="2" name="1 Gráfico">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9524</xdr:colOff>
      <xdr:row>26</xdr:row>
      <xdr:rowOff>52387</xdr:rowOff>
    </xdr:from>
    <xdr:to>
      <xdr:col>27</xdr:col>
      <xdr:colOff>285750</xdr:colOff>
      <xdr:row>53</xdr:row>
      <xdr:rowOff>76200</xdr:rowOff>
    </xdr:to>
    <xdr:graphicFrame macro="">
      <xdr:nvGraphicFramePr>
        <xdr:cNvPr id="2" name="1 Gráfico">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2041</xdr:colOff>
      <xdr:row>18</xdr:row>
      <xdr:rowOff>80282</xdr:rowOff>
    </xdr:from>
    <xdr:to>
      <xdr:col>9</xdr:col>
      <xdr:colOff>163285</xdr:colOff>
      <xdr:row>39</xdr:row>
      <xdr:rowOff>6804</xdr:rowOff>
    </xdr:to>
    <xdr:graphicFrame macro="">
      <xdr:nvGraphicFramePr>
        <xdr:cNvPr id="2" name="Gráfico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pacheco\Mis%20documentos\BOLETINES%20%20OCUPACION%20(1)\2009\BOLETINES%20%20OCUPACION%20(2)\2006\Datos%20Mensuales%20de%20Ocupaci&#243;n%20hotelera%20ene-dic%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smazariegos\Configuraci&#243;n%20local\Archivos%20temporales%20de%20Internet\Content.Outlook\PMWKIPDL\BOLETINES%20%20OCUPACION%20(2)\2006\Datos%20Mensuales%20de%20Ocupaci&#243;n%20hotelera%20ene-dic%202006.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ormula%20Precio%20Bonos%20del%20Tesoro%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DTPUSU59\Mis%20documentos\2002\Excel%202002\Cuadros%20para%20el%20Presidente%20Proyecto%202003\Cuadros%20para%20el%20Presidente%20Versi&#243;n%20Aprobada%20por%20el%20Congre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smazariegos\Configuraci&#243;n%20local\Archivos%20temporales%20de%20Internet\Content.Outlook\PMWKIPDL\BOLETINES%20%20OCUPACION%20(1)\2008\BOLETINES%20%20OCUPACION%20(2)\2006\Datos%20Mensuales%20de%20Ocupaci&#243;n%20hotelera%20ene-dic%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ramirez.DC-DI01/AppData/Local/Microsoft/Windows/Temporary%20Internet%20Files/Content.Outlook/D4GNMZ3O/MATRIZ%20VICEPRESIDENCIA%20MAYO%202014%20(textos)%20II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ulioHectorEstrada%201/Library/Caches/TemporaryItems/Outlook%20Temp/Family%20Calendar_2_Mon%20Start1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p02\Analisis\PatriciaJ\2007\OFERTAS%20DE%20FINANCIAMIENTO%20EXTERNO\EJERCICI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eefoper12/Documents/Mis%20Documentos/2019/DEF/Informe%202018/Cierre%20preliminar%20Sit%20Fi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
      <sheetName val="OCTUBRE"/>
      <sheetName val="NOVIEM"/>
      <sheetName val="DICIEM"/>
      <sheetName val="Chequeo"/>
      <sheetName val="CUADRO 8 GRAF 2"/>
    </sheetNames>
    <sheetDataSet>
      <sheetData sheetId="0"/>
      <sheetData sheetId="1"/>
      <sheetData sheetId="2"/>
      <sheetData sheetId="3"/>
      <sheetData sheetId="4">
        <row r="12">
          <cell r="I12">
            <v>34844</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
      <sheetName val="OCTUBRE"/>
      <sheetName val="NOVIEM"/>
      <sheetName val="DICIEM"/>
      <sheetName val="Chequeo"/>
      <sheetName val="CUADRO 8 GRAF 2"/>
    </sheetNames>
    <sheetDataSet>
      <sheetData sheetId="0"/>
      <sheetData sheetId="1"/>
      <sheetData sheetId="2"/>
      <sheetData sheetId="3"/>
      <sheetData sheetId="4">
        <row r="12">
          <cell r="I12">
            <v>34844</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sheetName val="Dinamico"/>
      <sheetName val="Bono Estándar"/>
      <sheetName val="Bono_Cupón_Irregular"/>
      <sheetName val="Hoja1"/>
      <sheetName val="Hoja2"/>
      <sheetName val="Hoja7"/>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ingre."/>
      <sheetName val="T. de Pres."/>
      <sheetName val="Inst."/>
      <sheetName val="Dif. Fte. Fin."/>
      <sheetName val="Ftes Int y Ext"/>
      <sheetName val="Fte. de Fin."/>
      <sheetName val="Ap. Const."/>
      <sheetName val=" fond."/>
      <sheetName val="fin. fond. soc."/>
      <sheetName val="IVA-Paz"/>
      <sheetName val="Ac. Paz"/>
      <sheetName val="Deu. x reng."/>
      <sheetName val="Sal. Deu."/>
      <sheetName val="sit. fin."/>
      <sheetName val="Indic. "/>
      <sheetName val="Secres"/>
      <sheetName val="Graf. Ing. Corr."/>
      <sheetName val="Graf. Dist. Ing. Corr."/>
      <sheetName val="Graf. Def."/>
      <sheetName val="Graf. Tip Pres."/>
      <sheetName val="Graf.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Gobierno Central</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
      <sheetName val="OCTUBRE"/>
      <sheetName val="NOVIEM"/>
      <sheetName val="DICIEM"/>
      <sheetName val="Chequeo"/>
      <sheetName val="CUADRO 8 GRAF 2"/>
    </sheetNames>
    <sheetDataSet>
      <sheetData sheetId="0"/>
      <sheetData sheetId="1"/>
      <sheetData sheetId="2"/>
      <sheetData sheetId="3"/>
      <sheetData sheetId="4">
        <row r="12">
          <cell r="I12">
            <v>34844</v>
          </cell>
        </row>
      </sheetData>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uacion deuda Q"/>
      <sheetName val="situacion deuda US$"/>
      <sheetName val="BID1733$"/>
      <sheetName val="BIRF7374$"/>
      <sheetName val="BIRF7169$"/>
      <sheetName val="52 402 108"/>
      <sheetName val="52 403 35"/>
      <sheetName val="52 402 95"/>
      <sheetName val="Ejecucion del Presupuesto"/>
      <sheetName val="intereses y comision"/>
      <sheetName val="desembolsos recibidos"/>
      <sheetName val="cuenta unica "/>
      <sheetName val="RESUMEN"/>
      <sheetName val="PRESTAMOS EN EJECUCION"/>
      <sheetName val="Tablas salida"/>
      <sheetName val="CUADRO RESUMEN"/>
      <sheetName val="Sheet1"/>
      <sheetName val="CIERRE"/>
      <sheetName val="CUADRO RESUMEN(G)"/>
      <sheetName val="CUADRE"/>
      <sheetName val="GL"/>
      <sheetName val="BCIE-1"/>
      <sheetName val="BID-1"/>
      <sheetName val="BIRF-1"/>
      <sheetName val="FIDA-1"/>
      <sheetName val="OPEP-1"/>
      <sheetName val="BILATERALES-1"/>
      <sheetName val="GESTIÓN"/>
      <sheetName val="Info. Ejecución"/>
      <sheetName val="Info. gestión"/>
      <sheetName val="Hoja2"/>
      <sheetName val="BCIE-EJEC"/>
      <sheetName val="BID-EJEC"/>
      <sheetName val="BIRF-EJEC"/>
      <sheetName val="FIDA-EJEC"/>
      <sheetName val="OPEP-EJEC"/>
      <sheetName val="BILATERALES-EJ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9">
          <cell r="P19">
            <v>0.51138078467295811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A11" t="str">
            <v>Código específico presupuestario</v>
          </cell>
          <cell r="B11" t="str">
            <v>No. De Préstamo</v>
          </cell>
          <cell r="C11" t="str">
            <v>Nombre del Programa</v>
          </cell>
          <cell r="D11" t="str">
            <v>Etapa de Ejecución</v>
          </cell>
          <cell r="E11" t="str">
            <v>Categorías de ejecución</v>
          </cell>
          <cell r="F11" t="str">
            <v>Unidad Ejecutora</v>
          </cell>
          <cell r="G11" t="str">
            <v>FECHA SUSCRIPCION</v>
          </cell>
          <cell r="H11" t="str">
            <v>LIMITE DE DESEMBOLSO</v>
          </cell>
          <cell r="I11" t="str">
            <v>Situación Actual</v>
          </cell>
        </row>
        <row r="12">
          <cell r="A12" t="str">
            <v xml:space="preserve">BCIE </v>
          </cell>
        </row>
        <row r="13">
          <cell r="A13" t="str">
            <v xml:space="preserve"> 52 0401 053</v>
          </cell>
          <cell r="B13" t="str">
            <v>BCIE-1540</v>
          </cell>
          <cell r="C13" t="str">
            <v>PROGRAMA DE INVERSION EN INFRAESTRUCTURA, MAQUINARIA Y EQUIPO PARA LA UNIVERSIDAD DE SAN CARLOS DE GUATEMALA II ETAPA</v>
          </cell>
          <cell r="D13" t="str">
            <v>En Ejecución</v>
          </cell>
          <cell r="E13" t="str">
            <v>Lento</v>
          </cell>
          <cell r="F13" t="str">
            <v>USAC</v>
          </cell>
          <cell r="G13">
            <v>38254</v>
          </cell>
          <cell r="H13">
            <v>41448</v>
          </cell>
          <cell r="I13" t="str">
            <v xml:space="preserve">En mayo de 2013, la Unidad Ejecutora presentó al BCIE la solicitud del último desembolso del préstamo, por un monto de US$1.81 millones.  La Rectoría de la USAC continúa tomada por los estudiantes, situación que ha afectado las gestiones administrativas del proyecto.  Dentro de las principales obras en ejecución están  construcción del Edificio de Servicios Psicológicos -ESEPS- de la Escuela de Ciencias Psicológicas en el Centro Universitario Metropolitano -CUM-, Zona 11.  La Unidad Ejecutora prevé que este concluida a finales del 2013.  Asimismo, están en ejecución la instalación de cámaras de seguridad en el campus central de la USAC y de los acabados del edificio de la Dirección General de Administración -DIGA-, cuya inauguración esta programada para septiembre del 2013. </v>
          </cell>
        </row>
        <row r="15">
          <cell r="A15" t="str">
            <v xml:space="preserve"> 52 0401 048</v>
          </cell>
          <cell r="B15" t="str">
            <v>BCIE-1546</v>
          </cell>
          <cell r="C15" t="str">
            <v>PROGRAMA DE APOYO AL DESARROLLO DE LOS DEPARTAMENTOS DE CHIMALTENANGO, SOLOLA Y TOTONICAPAN</v>
          </cell>
          <cell r="D15" t="str">
            <v>En Ejecución</v>
          </cell>
          <cell r="E15" t="str">
            <v>Atrasado</v>
          </cell>
          <cell r="F15" t="str">
            <v>FONAPAZ</v>
          </cell>
          <cell r="G15">
            <v>39351</v>
          </cell>
          <cell r="H15">
            <v>41486</v>
          </cell>
          <cell r="I15" t="str">
            <v>El programa no ha tenido movimientos durante el primer cuatrimestre del año, pendiente que se le asigne presupuesto.  FONAPAZ, se encuentra en proceso de cierre y liquidación, de acuerdo a lo establecido en el Acuerdo Gubernativo No. 36-2013.   El MINFIN a requerimiento de FONAPAZ solicitó al BCIE, ampliación al plazo de último desembolso hasta el 31 de diciembre de 2013, con el propósito de contar con tiempo para liquidar las operaciones del Programa.  Pendiente pronunciamiento del Banco.  El BCIE paralizó los  desembolsos del préstamo en el año 2011, hasta que FONAPAZ incrementará el aporte de contrapartida local, en  un monto aproximado de Q19.0 millones, acción que esta pendiente de atenderse.  Para el efecto, debe asignarse al Programa presupuesto de contrapartida, a ese respecto FONAPAZ ha indicado que necesita el apoyo del MINFIN.  Posteriormente necesitará  aproximadamente Q24.66 millones de Presupuesto de Fuente Externa, para realizar el último desembolso. Todos los recursos se destinarán a cubrir compromisos que tiene pendiente de pago la unidad ejecutora.</v>
          </cell>
        </row>
        <row r="17">
          <cell r="A17" t="str">
            <v xml:space="preserve"> 52 0401 055</v>
          </cell>
          <cell r="B17" t="str">
            <v xml:space="preserve"> BCIE-1656</v>
          </cell>
          <cell r="C17" t="str">
            <v>PROYECTO DE AMPLIACION, MEJORAMIENTO Y MODERNIZACION DEL EQUIPAMIENTO DE LAS REDES DE OBSERVACION SISMOLOGICA, METEOROLOGICA E HIDROLOGICA PARA LA PREVENCION DE DESASTRES NATURALES</v>
          </cell>
          <cell r="D17" t="str">
            <v>En Ejecución</v>
          </cell>
          <cell r="E17" t="str">
            <v>Lento</v>
          </cell>
          <cell r="F17" t="str">
            <v>INSIVUMEH</v>
          </cell>
          <cell r="G17">
            <v>39659</v>
          </cell>
          <cell r="H17">
            <v>42399</v>
          </cell>
          <cell r="I17" t="str">
            <v>En enero de 2013,  el Directorio del Banco aprobó la utilización del método de contratación directa para la compra e instalación del radar meteorológico Doppler.  En mayo de 2013, recibieron las ofertas de dicha compra, sin embargo derivado de los altos costos ofertas, el INSIVUMEH solicitó ajustas las ofertas de las dos empresas que cumplieron con requisitos técnicos.  La Unidad Ejecutora tiene en ejecución el contrato de equipos de Banda Ancha, el cual cuenta con una ejecución del 98%. sobre el mismo contrato, en mayo la unidad ejecutora solicitó al BCIE, no objeción a la ampliación del contrato por  Q3.5 millones; destinado a compra de 2 estaciones adicionales de banda ancha y la instalación de las 12 estaciones de período corto.  Respecto a las obras de infraestructura del Centro Nacional de Pronósticos y del edificio del radar meteorológico, la Unidad Ejecutora adjudicó en mayo de 2013 el contrató del estudio de preinversión.</v>
          </cell>
        </row>
        <row r="19">
          <cell r="A19" t="str">
            <v xml:space="preserve"> 52 0401 059</v>
          </cell>
          <cell r="B19" t="str">
            <v>BCIE-1994</v>
          </cell>
          <cell r="C19" t="str">
            <v>PROYECTO VIAL FRANJA TRANSVERSAL DEL NORTE</v>
          </cell>
          <cell r="D19" t="str">
            <v>En Ejecución</v>
          </cell>
          <cell r="E19" t="str">
            <v>Lento</v>
          </cell>
          <cell r="F19" t="str">
            <v>CIV</v>
          </cell>
          <cell r="G19">
            <v>40067</v>
          </cell>
          <cell r="H19">
            <v>42151</v>
          </cell>
          <cell r="I19" t="str">
            <v xml:space="preserve">En el mes de abril de 2013, se efectuaron los primeros pagos del año a las empresas contratistas y firmas supervisoras por un monto de Q64.06 millones, correspondiente a estimaciones de trabajos realizados en el año 2012. Los pagos al contratista están atrasados. Pendiente que el CIV asigne presupuesto de fuente nacional al proyecto para el pago de los sobrecostos de la obra (aprox. US$31.5 millones).  En abril 2013, el CIV  realizó una disminución de Q18.5 millones en la  contrapartida del préstamo; por lo que, el Presupuesto de Contrapartida vigente es de  Q192.12 millones.  Es importante indicar que, de dicho monto  Q167.3 millones corresponden a un préstamo de apoyo presupuestario que esta pendiente de aprobación en el Congreso de la República, por lo que la asignación de contrapartida es de Q24.82 millones. </v>
          </cell>
        </row>
        <row r="21">
          <cell r="A21" t="str">
            <v xml:space="preserve"> 52 0401 060</v>
          </cell>
          <cell r="B21" t="str">
            <v xml:space="preserve"> BCIE-2025</v>
          </cell>
          <cell r="C21" t="str">
            <v>APOYO AL REGISTRO NACIONAL DE LAS PERSONAS (RENAP), COMO RESULTADO DE LAS OBLIGACIONES GENERADAS EN CONCEPTO DE LA IMPLEMENTACION DEL DOCUMENTO PERSONAL DE IDENTIFICACION (DPI)</v>
          </cell>
          <cell r="D21" t="str">
            <v>En Ejecución</v>
          </cell>
          <cell r="E21" t="str">
            <v>Normal</v>
          </cell>
          <cell r="F21" t="str">
            <v>RENAP</v>
          </cell>
          <cell r="G21">
            <v>40263</v>
          </cell>
          <cell r="H21">
            <v>41724</v>
          </cell>
          <cell r="I21" t="str">
            <v xml:space="preserve">RENAP está preparando la  última solicitud de desembolso del préstamo por  US$13.65 millones, se prevé que la misma sea presentada al Banco en  junio de 2013.  La adquisición de licencias Oracle para bases de datos fue adjudicada a la empresa Cesa de Guatemala, S.A., pendiente de suscribir contrato luego de recibir la no objeción del Banco. La cotización para la adquisición servidor para almacenamiento de datos  por Q0.90 millones, cuenta con la no objeción del Banco, pendiente publicación. La Unidad Ejecutora manifiesta retrasos con las no objeciones en el Banco, en proceso las  gestiones siguientes: licitación: Adquisición de Vehículos por Q.7.0 millones, enviado el 18 de abril de 2013; licitación: Uniformes para el personal de la Institución por Q 3.5 millones, enviado el 17 de abril de 2013, Licitación: Adquisición de papel bond, por 2.5 millones, enviada el 03 de junio de 2013. El RENAP Continúa con el financiamiento de gastos de la entidad y de emisión del Documento Personal de Identificación –DPI–.  </v>
          </cell>
        </row>
        <row r="23">
          <cell r="A23" t="str">
            <v>52 0401 064</v>
          </cell>
          <cell r="B23" t="str">
            <v>BCIE-2079</v>
          </cell>
          <cell r="C23" t="str">
            <v>REHABILITACIÓN Y CONSTRUCCIÓN DE 2 CARRILES EN EL TRAMO TECÚN UMÁN - COCALES DE LA CARRETERA CENTROAMERICANA CA-2 OCCIDENTE</v>
          </cell>
          <cell r="D23" t="str">
            <v>En Ejecución</v>
          </cell>
          <cell r="E23" t="str">
            <v>Normal</v>
          </cell>
          <cell r="F23" t="str">
            <v>CIV</v>
          </cell>
          <cell r="G23">
            <v>41227</v>
          </cell>
          <cell r="H23">
            <v>42504</v>
          </cell>
          <cell r="I23" t="str">
            <v xml:space="preserve">Obra financiada por BNDES (US$280.0 millones) y por BCIE (US$119.4 millones). La inauguración de los trabajos  se realizó el 5 de mayo de 2013.    En el mismo mes, se remitieron a BNDES los documentos que sustentan el cumplimiento de las últimas condiciones a cumplir para la liberación de desembolsos;  asimismo, el MINFIN a solicitud del CIV requirió incluir en el contrato de BNDES el complementó del anticipo del contratista por un monto de US$35.4 millones.  Por su parte el Banco indicó que dicha gestión les tomaría aproximadamente 3 meses en ser analizada y aprobada.   En el préstamo de BCIE, la última semana de abril de 2013, se recibió el primer desembolso por un monto de US$40 millones, con los cuales el CIV  realizó el pago de  la primera parte del anticipo al contratista, por un monto de  US$38.2 millones y tiene pendiente realizar el pago de la comisión de seguimiento y administración al BCIE por US$303.0 mil.  El resto de desembolso será utilizado para el anticipo de la firma supervisora, para lo cual el CIV, debe iniciar el proceso de contratación previsto para junio de 2013.   </v>
          </cell>
        </row>
        <row r="24">
          <cell r="A24" t="str">
            <v xml:space="preserve">BID </v>
          </cell>
        </row>
        <row r="25">
          <cell r="A25" t="str">
            <v xml:space="preserve"> 52 0402 096</v>
          </cell>
          <cell r="B25" t="str">
            <v xml:space="preserve">BID-1469/OC-GU </v>
          </cell>
          <cell r="C25" t="str">
            <v>PROGRAMA DE ABASTECIMIENTO DE AGUA POTABLE Y SANEAMIENTO BASICO RURAL</v>
          </cell>
          <cell r="D25" t="str">
            <v>En Ejecución</v>
          </cell>
          <cell r="E25" t="str">
            <v>Atrasado</v>
          </cell>
          <cell r="F25" t="str">
            <v>INFOM</v>
          </cell>
          <cell r="G25">
            <v>39024</v>
          </cell>
          <cell r="H25">
            <v>41611</v>
          </cell>
          <cell r="I25" t="str">
            <v xml:space="preserve">• Avances y plan de cierre de las operaciones del Programa (programa  normal): El INFOM prevé concluir el cierre de esta parte en diciembre de 2013. Asimismo, informó que por recomendaciones de auditoría externa rescindirá varios contratos, derivado que los documentos presentados por los contratistas, durante la licitación, no pudieron ser validados. Ante esta situación, presentaron las denuncias correspondientes.  Las obras serán licitadas nuevamente y financiadas con recursos del nuevo préstamo de agua.  La unidad ejecutora presenta atrasos en los pagos a los contratistas de las obras de agua saneamiento que tiene en ejecución el Programa   • Actividades de reconstrucción: El INFOM informó que podrá comprometer US$3.01 millones, por lo que se desobligarán US$6.76 millones.  Este monto podría incrementarse, al cerrar las operaciones normales y establecer el monto de recursos a utilizar para cubrir los compromisos adquiridos.  INFOM prevé  atender 19 comunidades. Pendiente que inicien procesos de adquisiciones y que contrate la auditoría concurrente para acompañar las actividades, actualmente se encuentra preparando los términos de referencia. </v>
          </cell>
        </row>
        <row r="27">
          <cell r="A27" t="str">
            <v xml:space="preserve"> 52 0402 097</v>
          </cell>
          <cell r="B27" t="str">
            <v>BID-1651/OC-GU</v>
          </cell>
          <cell r="C27" t="str">
            <v>PROGRAMA DE RECUPERACION AMBIENTAL DE LA CUENCA DEL LAGO DE AMATITLAN</v>
          </cell>
          <cell r="D27" t="str">
            <v>En Ejecución</v>
          </cell>
          <cell r="E27" t="str">
            <v>Atrasado</v>
          </cell>
          <cell r="F27" t="str">
            <v>AMSA</v>
          </cell>
          <cell r="G27">
            <v>39220</v>
          </cell>
          <cell r="H27">
            <v>41775</v>
          </cell>
          <cell r="I27" t="str">
            <v>Como resultado de la reciente revisión de cartera del BID, AMSA se reunió con el BID para presentar los cronogramas de las actividades que se estiman ejecutar, acordando con el Banco una prórroga de 15 meses para completar dichas acciones, es importante indicar que las mismas no incluyen el componente del relleno sanitario.  Para definir lo referente al relleno sanitario, se tiene previsto que AMSA presente al Banco y al MINFIN en junio de 2013, la propuesta de implementación que incluye el cierre progresivo del actual relleno sanitario, así como involucrar a las municipalidades y mancomunidades como actores y responsables para que sean ellos lo que se encarguen de la ubicación del terreno y construcción del nuevo relleno sanitario (con otros recursos). AMSA tiene planificado iniciar en junio el plan de control de contaminación para el Lago de Amatitlán y  Río Villalobos; avanzar con el PLANDEAMAT (40% de ejecución), y con las obras de ampliación del laboratorio; así como, con el centro de capacitación y divulgación ambiental; y, construcción de estufas ahorradoras  de leña.</v>
          </cell>
        </row>
        <row r="29">
          <cell r="A29" t="str">
            <v xml:space="preserve"> 52 0402 095</v>
          </cell>
          <cell r="B29" t="str">
            <v>BID-1733/OC-GU</v>
          </cell>
          <cell r="C29" t="str">
            <v>PROYECTO DE APOYO AL PROGRAMA DE DESARROLLO ECONOMICO DESDE LO RURAL</v>
          </cell>
          <cell r="D29" t="str">
            <v>En Ejecución</v>
          </cell>
          <cell r="E29" t="str">
            <v>Lento</v>
          </cell>
          <cell r="F29" t="str">
            <v>FONAPAZ</v>
          </cell>
          <cell r="G29">
            <v>39378</v>
          </cell>
          <cell r="H29">
            <v>41935</v>
          </cell>
          <cell r="I29" t="str">
            <v>FONAPAZ y SEGEPLAN se encuentran preparando una solicitud de prórroga por dos meses al plazo de desembolsos, con el objeto que FONAPAZ pueda realizar el cierre y liquidación de las actividades a su cargo.  Pendiente que remitan la solicitud al MINFIN.  Por su parte MINECO tiene pendiente el pago de 4 contratos de Servicios de Desarrollo Empresarial -SDE-, los cuales deben estar totalmente cancelados antes del 30 de junio de 2013.  SEGEPLAN continua con la evaluación y monitoreo del Programa.</v>
          </cell>
        </row>
        <row r="31">
          <cell r="F31" t="str">
            <v>MINECO</v>
          </cell>
        </row>
        <row r="33">
          <cell r="F33" t="str">
            <v>SEGEPLAN</v>
          </cell>
        </row>
        <row r="35">
          <cell r="A35" t="str">
            <v xml:space="preserve"> 52 0402 111</v>
          </cell>
          <cell r="B35" t="str">
            <v xml:space="preserve">BID-1734/OC-GU </v>
          </cell>
          <cell r="C35" t="str">
            <v>PROGRAMA DE APOYO A INVERSIONES ESTRATEGICAS Y TRANSFORMACION PRODUCTIVA</v>
          </cell>
          <cell r="D35" t="str">
            <v>Cumplimiento de Condiciones Previas</v>
          </cell>
          <cell r="E35" t="str">
            <v>Lento</v>
          </cell>
          <cell r="F35" t="str">
            <v>MINECO</v>
          </cell>
          <cell r="G35">
            <v>41145</v>
          </cell>
          <cell r="H35" t="str">
            <v xml:space="preserve"> 24/08/2017</v>
          </cell>
          <cell r="I35" t="str">
            <v xml:space="preserve">En abril de 2013,  la unidad ejecutora recibió el  adelanto de recursos de  US$.250.0 mil, establecido en el contrato  para cubrir gastos que  faciliten el cumplimiento de las condiciones especiales previas al primer desembolso. El plazo para cumplir dichas condiciones  vence el 24 de agosto de 2013 (en febrero, el BID aprobó una prórroga de 180 días a este plazo). Están pendientes de cumplirse las siguientes: a) Integración y designación del Comité Técnico Interinstitucional y su confirmación por parte del Comité Ejecutivo de PRONACOM; b) Aprobación del Reglamento Operativo del Programa; y c) Designación e integración del Equipo de Coordinación del Programa (ECP); actualmente, el MINECO tiene contratado al Director del Programa, y se encuentra en proceso de evaluación de candidatos para el  Coordinador y Asesor que darán seguimiento a las condiciones de elegibilidad. La Unidad Ejecutora estima concluir dichas condiciones en julio 2013. MINECO informó al MINFIN y al BID, que han considerado solicitar una sustitución  del componente de MYPIMES, para apoyar proyectos de innovación tecnológica, dicha propuesta debe ser analizada y evaluada por el BID.
</v>
          </cell>
        </row>
        <row r="36">
          <cell r="A36" t="str">
            <v xml:space="preserve"> 52 0402 099</v>
          </cell>
          <cell r="B36" t="str">
            <v>BID-1820/OC-GU</v>
          </cell>
          <cell r="C36" t="str">
            <v>PROGRAMA DE DESARROLLO DE PETEN PARA LA CONSERVACION DE LA RESERVA DE LA BIOSFERA MAYA</v>
          </cell>
          <cell r="D36" t="str">
            <v>En Ejecución</v>
          </cell>
          <cell r="E36" t="str">
            <v>Lento</v>
          </cell>
          <cell r="F36" t="str">
            <v>MARN</v>
          </cell>
          <cell r="G36">
            <v>39426</v>
          </cell>
          <cell r="H36">
            <v>42165</v>
          </cell>
          <cell r="I36" t="str">
            <v>Durante el presente año, el MARN tiene previsto comprometer los recursos disponibles del financiamiento; el plazo de ejecución vigente será insuficiente para concluir las actividades previstas, por lo que en septiembre de 2013, se revisará la situación del Programa a efecto de establecer la prórroga necesaria, la cual estaría sujeta a la conclusión exitosa de las licitaciones que se encuentran en proceso:  i) Evaluación intermedia del programa; ii) Construcción de la fase II de la  Planta de Tratamiento de San Benito Petén, el 30 de abril de 2013, se recibieron 5 ofertas, las cuales están en análisis; iii) Construcción de Infraestructura Básica para el Sitio Arqueológico Mirador y su Área de Influencia, el 23 de abril de 2013 se recibieron cuatro ofertas, que se encuentran en análisis; y,  iv) Proyectos productivos, que tiene como fin contratar Servicios de Consultoría para la implementación de cuatro (4) Planes de Negocios,  se recibieron 5 manifestaciones de interés al 08 de mayo de 2013, se encuentran en análisis.  Considerando la viabilidad de la prórroga, será necesaria una modificación a las categorías de inversión, para asignar fondos a la administración del préstamo.</v>
          </cell>
        </row>
        <row r="38">
          <cell r="A38" t="str">
            <v xml:space="preserve"> 52 0402 098</v>
          </cell>
          <cell r="B38" t="str">
            <v>BID-1852/OC-GU</v>
          </cell>
          <cell r="C38" t="str">
            <v>PROGRAMA DE FORTALECIMIENTO DE LA RED HOSPITALARIA</v>
          </cell>
          <cell r="D38" t="str">
            <v>En Ejecución</v>
          </cell>
          <cell r="E38" t="str">
            <v>Atrasado</v>
          </cell>
          <cell r="F38" t="str">
            <v>MSPAS</v>
          </cell>
          <cell r="G38">
            <v>39543</v>
          </cell>
          <cell r="H38">
            <v>41850</v>
          </cell>
          <cell r="I38" t="str">
            <v>Este préstamo apoya actividades de reconstrucción de 10 hospitales dañados por el terremoto del 7 de noviembre 2012, para lo cual se destinarán aproximadamente US$9.63 millones. El MSPyAS  inició las rehabilitaciones de cinco hospitales a finales de mayo de 2013, siendo éstos: San Marcos, Mazatenango, Sololá, Coatepeque y Quetzaltenango (San Juan de Dios).  En lo referente al Hospital de Villa Nueva, en marzo de 2013 se reiniciaron los trabajos de construcción,  la fecha contractual para la entrega de la obra es en septiembre de 2014.  Respecto a la Preinversión del Hospital de Mixco, el MSPAS realizó en marzo de 2013, nuevas observaciones al Informe Final, las cuales están pendientes de ser atendidas por la empresa consultora. Derivado de los atrasos presentados en la ejecución del Programa, el MSPAS analiza gestionar ampliación al plazo de último desembolso.</v>
          </cell>
        </row>
        <row r="41">
          <cell r="A41" t="str">
            <v xml:space="preserve"> 52 0402 104</v>
          </cell>
          <cell r="B41" t="str">
            <v>BID-1905/OC-GU</v>
          </cell>
          <cell r="C41" t="str">
            <v>PROGRAMA DE APOYO AL SECTOR JUSTICIA PENAL</v>
          </cell>
          <cell r="D41" t="str">
            <v>En Ejecución</v>
          </cell>
          <cell r="E41" t="str">
            <v>Atrasado</v>
          </cell>
          <cell r="F41" t="str">
            <v>ICMSJ/ MINGOB/ IDPP/             MP/                   OJ</v>
          </cell>
          <cell r="G41">
            <v>40891</v>
          </cell>
          <cell r="H41">
            <v>42718</v>
          </cell>
          <cell r="I41" t="str">
            <v xml:space="preserve">En febrero de 2013, el Banco declaró elegible la operación para desembolsos.  La ICMSJ realizó en mayo/2013 el primer desembolso del préstamo por US$389,882.23.  La ICMSJ, Organismo Judicial -OJ-, Instituto de la Defensa Pública Penal IDPP- y Ministerio Público cuentan con asignación de presupuesto en la Entidad Obligaciones del Estado a Cargo del Tesoro. Pendiente que el Ministerio de Gobernación -MINGOB- complete la gestión referente a los créditos del espacio presupuestario cedido por la ICMSJ.  El MINFIN, gestiona la apertura de cuentas secundarias para el manejo de los recursos del préstamo para  IDPP, MP, MINGOB y OJ. </v>
          </cell>
        </row>
        <row r="42">
          <cell r="A42" t="str">
            <v xml:space="preserve"> 52 0402 108</v>
          </cell>
          <cell r="B42" t="str">
            <v xml:space="preserve">BID-2018/OC-GU </v>
          </cell>
          <cell r="C42" t="str">
            <v>PROGRAMA MI ESCUELA PROGRESA</v>
          </cell>
          <cell r="D42" t="str">
            <v>En Ejecución</v>
          </cell>
          <cell r="E42" t="str">
            <v>Normal</v>
          </cell>
          <cell r="F42" t="str">
            <v>MINEDUC</v>
          </cell>
          <cell r="G42">
            <v>39869</v>
          </cell>
          <cell r="H42">
            <v>42487</v>
          </cell>
          <cell r="I42" t="str">
            <v xml:space="preserve">El contrato con la empresa auditora que tendrá a su cargo la auditoría concurrente que acompañará las  actividades de reconstrucción  de la emergencia N7, fue firmado el 2 de mayo de 2013.  La UCEE recibió su primer desembolso por $10.2 Mills. (Q79.5 Mills) el 14 de mayo de 2013.  El 24 de mayo de 2013, el Presidente de la República inauguró la reconstrucción de obras en establecimientos dañados por el N7 en San Marcos. El BID aprobó los términos de referencia para los supervisores individuales de obras.  UCEE y MINEDUC, no cuentan con la certeza legal del total de los establecimientos a intervenir; sin embargo, continuarán trabajando en estas gestiones, con un equipo especializado.     El MINEDUC tiene en proceso la contratación de la obras de rehabilitación de escuelas licitadas en el año 2012, asimismo, debe avanzar en el plan de ejecución del   subprograma de Calidad Educativa.
</v>
          </cell>
        </row>
        <row r="44">
          <cell r="A44" t="str">
            <v xml:space="preserve"> 52 0402 106</v>
          </cell>
          <cell r="B44" t="str">
            <v>BID-2033/OC-GU</v>
          </cell>
          <cell r="C44" t="str">
            <v>PROGRAMA MULTIFASE DE ELECTRIFICA-CION RURAL-FASE I</v>
          </cell>
          <cell r="D44" t="str">
            <v>En Ejecución</v>
          </cell>
          <cell r="E44" t="str">
            <v>Normal</v>
          </cell>
          <cell r="F44" t="str">
            <v>INDE</v>
          </cell>
          <cell r="G44">
            <v>40289</v>
          </cell>
          <cell r="H44">
            <v>42115</v>
          </cell>
          <cell r="I44" t="str">
            <v xml:space="preserve">Actualmente el INDE amplió la cobertura eléctrica para 3,732 usuarios que fueron conectados a la red de electrificación rural en el 2013. Asimismo, legalizó los terrenos adquiridos para la subestación de La Libertad, Petén, y realizó la adquisición de los  derechos de servidumbre para  instalar  la línea de transmisión en dicho municipio.  La unidad ejecutora,  diseñó el plan piloto de sistemas aislados en  Uaxactún, Petén, que tiene previsto iniciar en el presente ejercicio fiscal, para lo cual debe gestionar la creación de la Unidad de la Gerencia de Electrificación Rural (GERO), para este componente el INDE solicitará la no objeción al BID para utilizar la modalidad de reembolso como se ha manejado anteriormente los otros componentes. La unidad ejecutora, considera que cumplirá con su plan de desembolsos para el presente año, para lo cual presentará en junio de 2013 el desembolso No. 13 por US$12.90 millones. 
</v>
          </cell>
        </row>
        <row r="45">
          <cell r="A45" t="str">
            <v xml:space="preserve"> 52 0402 101</v>
          </cell>
          <cell r="B45" t="str">
            <v>BID-2050/OC-GU</v>
          </cell>
          <cell r="C45" t="str">
            <v>PROGRAMA DE APOYO A LA MODERNIZA-CION DEL MINISTERIO DE FINANZAS PUBLICAS</v>
          </cell>
          <cell r="D45" t="str">
            <v>En Ejecución</v>
          </cell>
          <cell r="E45" t="str">
            <v>Normal</v>
          </cell>
          <cell r="F45" t="str">
            <v>MINFIN</v>
          </cell>
          <cell r="G45">
            <v>39869</v>
          </cell>
          <cell r="H45">
            <v>41664</v>
          </cell>
          <cell r="I45" t="str">
            <v>El proyecto continúa apoyando el proceso de institucionalización del SIAF a nivel local y central.  En la primera semana del mes de abril de 2013, se contrató la Plataforma Business Inteligencie (BI) con la empresa B y R Ingeniería en Sistemas, para que desarrolle el software, otorgue licencias y capacitaciones, dicho sistema contribuirá a consolidar la información financiera. La plataforma se encuentra instala y esta en proceso su implementación y adaptación.  PRESUPUESTO CONTRAPARTIDA Q 0.57 MILLONES (21.8 % avance).</v>
          </cell>
        </row>
        <row r="46">
          <cell r="A46" t="str">
            <v xml:space="preserve"> 52 0402 102</v>
          </cell>
          <cell r="B46" t="str">
            <v>BID-2094/OC-GU</v>
          </cell>
          <cell r="C46" t="str">
            <v xml:space="preserve">PROGRAMA DE APOYO AL COMERCIO EXTERIOR Y LA INTEGRACION </v>
          </cell>
          <cell r="D46" t="str">
            <v>En Ejecución</v>
          </cell>
          <cell r="E46" t="str">
            <v>Lento</v>
          </cell>
          <cell r="F46" t="str">
            <v>MINECO</v>
          </cell>
          <cell r="G46">
            <v>40289</v>
          </cell>
          <cell r="H46">
            <v>41933</v>
          </cell>
          <cell r="I46" t="str">
            <v xml:space="preserve">La unidad ejecutora prevé generar acciones para  fortalecer la ventanilla única de exportaciones y de importaciones para conformar una sola ventanilla, así como continuar con la coordinación con el PACIT (Programa de Agregados Comerciales de Inversión y Turismo) para establecer antenas comerciales en los principales mercados emergentes.  El proyecto apoya la participación de Guatemala, en eventos internacionales para fortalecer la capacidad de gestión en administración de acuerdos y negociaciones comerciales. La Unidad ejecutora indica que como parte de su estrategia para mejorar la ejecución, ésta se alineará con los planes de adquisiciones incluidos en el POA, presentado en el primer trimestre del 2013. </v>
          </cell>
        </row>
        <row r="48">
          <cell r="A48" t="str">
            <v xml:space="preserve"> 52 0402 107</v>
          </cell>
          <cell r="B48" t="str">
            <v xml:space="preserve"> BID-2149/BL-GU/OC</v>
          </cell>
          <cell r="C48" t="str">
            <v>ESTABLECIMIENTO CATASTRAL Y CONSOLIDACION DE LA CERTEZA JURIDICA EN AREAS PROTEGIDAS</v>
          </cell>
          <cell r="D48" t="str">
            <v>En Ejecución</v>
          </cell>
          <cell r="E48" t="str">
            <v>Lento</v>
          </cell>
          <cell r="F48" t="str">
            <v>RIC</v>
          </cell>
          <cell r="G48">
            <v>40891</v>
          </cell>
          <cell r="H48">
            <v>43083</v>
          </cell>
          <cell r="I48" t="str">
            <v xml:space="preserve">Se adjudicó a la empresa SEGA, S.A.  la adquisición de licencias de Workstation y Servidores; el RIC prepara las bases de licitación para  el levantamiento catastral en la Sierra las Minas, el cual incluye municipios de  Livingston, Izabal (3 áreas protegidas: Río Sarsu, Rio Dulce y Cerro San Gil).   El Coordinador Técnico, está contratado por prestación de servicios lo cual dificulta las comunicaciones oficiales del proyecto, por lo que podría sugerirse al RIC trasladar su contratación a otro tipo de renglón que tenga cuentadancia. Se ha contratado la firma consultora para la realización de la Auditoría del primer año de ejecución del Programa. Durante la revisión de cartera que se llevo a cabo a finales de mayo de 2013, el RIC  manifestó que tienen atrasos en los pronunciamientos de CONAP referentes a la confirmación de la delimitación de las áreas protegidas, lo cual deriva en atrasos en el inicio de las demarcaciones. 
</v>
          </cell>
        </row>
        <row r="50">
          <cell r="A50" t="str">
            <v xml:space="preserve"> 52 0402 110</v>
          </cell>
          <cell r="B50" t="str">
            <v>BID-2242/BL-GU</v>
          </cell>
          <cell r="C50" t="str">
            <v xml:space="preserve">AGUA POTABLE Y SANEAMIENTO PARA EL DESARROLLO HUMANO FASE I </v>
          </cell>
          <cell r="D50" t="str">
            <v>Cumplimiento de Condiciones Previas</v>
          </cell>
          <cell r="E50" t="str">
            <v>Atrasado</v>
          </cell>
          <cell r="F50" t="str">
            <v>INFOM</v>
          </cell>
          <cell r="G50">
            <v>41221</v>
          </cell>
          <cell r="H50">
            <v>43455</v>
          </cell>
          <cell r="I50" t="str">
            <v xml:space="preserve">Operación pendiente de iniciar ejecución, coejecutada por FONAPAZ e INFOM. Como estrategia para agilizar la ejecución de los Proyectos de Agua y Saneamiento a cargo del INFOM, el BID financia una firma consultora internacional (CASTALIA), para preparar los términos de referencia para contratar a una empresa internacional que apoye la ejecución; en los primeros días del mes de junio 2013 estarán presentando a las autoridades del INFOM las actividades que estaría realizando la contratación de una Asistencia Técnica Operativa -ATO-, y así iniciar el proceso de su contratación.  El BID a partir del 8 de mayo de 2013 otorgó la elegibilidad para iniciar la ejecución del Préstamo por parte del INFOM.  La Comisión Liquidadora de FONAPAZ en oficio GCI-047-2013/MM/JCD del 27 de febrero del presente año, solicitó al MINFIN iniciar las acciones correspondientes ante el BID, para trasladar la ejecución de la parte asignada de FONAPAZ al MIDES. </v>
          </cell>
        </row>
        <row r="51">
          <cell r="F51" t="str">
            <v>FONAPAZ</v>
          </cell>
        </row>
        <row r="53">
          <cell r="A53" t="str">
            <v xml:space="preserve"> 52 0402 112</v>
          </cell>
          <cell r="B53" t="str">
            <v xml:space="preserve"> BID-2328/BL-GU </v>
          </cell>
          <cell r="C53" t="str">
            <v>PROGRAMA DE MEJORAMIENTO DEL ACCESO Y CALIDAD DE LOS SERVICIOS DE SALUD Y NUTRICIÓN. FASE I.</v>
          </cell>
          <cell r="D53" t="str">
            <v>Cumplimiento de Condiciones Previas</v>
          </cell>
          <cell r="E53" t="str">
            <v>Atrasado</v>
          </cell>
          <cell r="F53" t="str">
            <v>MSPAS</v>
          </cell>
          <cell r="G53">
            <v>41227</v>
          </cell>
          <cell r="H53">
            <v>42688</v>
          </cell>
          <cell r="I53" t="str">
            <v xml:space="preserve">Préstamo en fase de cumplimiento de condiciones previas por parte del MSPAS. A requerimiento del MSPAS, el MINFIN gestionó una ampliación de 90 días al plazo de cumplimiento de condiciones previas al primer desembolso, debido a que el plazo actual vence el 14 de mayo de 2013. Se está a la espera del pronunciamiento del BID.  El Ministerio de Salud Pública y Asistencia Social, tiene pendiente de cumplir las condiciones siguientes: 
i) conformación del equipo de trabajo de la Unidad Coordinadora; 
ii) elaboración y aprobación del Manual Operativo; iii) estudio de censo de infraestructura; iv), sistema de información financiera y la estructura de control interno; y, v) presentación de  informe inicial. 
</v>
          </cell>
        </row>
        <row r="54">
          <cell r="A54" t="str">
            <v>BIRF</v>
          </cell>
          <cell r="I54" t="e">
            <v>#REF!</v>
          </cell>
        </row>
        <row r="55">
          <cell r="A55" t="str">
            <v xml:space="preserve"> 52 0403 032</v>
          </cell>
          <cell r="B55" t="str">
            <v xml:space="preserve">BIRF-7169-GU      </v>
          </cell>
          <cell r="C55" t="str">
            <v>SEGUNDO PROYECTO DE CAMINOS RURALES Y CARRETERAS PRINCIPALES</v>
          </cell>
          <cell r="D55" t="str">
            <v>En Ejecución</v>
          </cell>
          <cell r="E55" t="str">
            <v>Atrasado</v>
          </cell>
          <cell r="F55" t="str">
            <v xml:space="preserve">CIV 
</v>
          </cell>
          <cell r="G55">
            <v>38287</v>
          </cell>
          <cell r="H55">
            <v>41669</v>
          </cell>
          <cell r="I55" t="str">
            <v>La Unidad Ejecutora informó a este Ministerio, sobre los avances al Plan de Acción Correctiva indicando que la empresa COCISA se comprometió a iniciar las construcciones la primera semana de mayo de 2013. Se tiene conocimiento que iniciaron la fase de planificación de las obras.   En agosto 2012, el CIV a través de este Ministerio, ha solicitado al BIRF no objeción para la ampliación de los contratos de carreteras en San Marcos a cargo de SOLEL BONEH (obras que serán financiadas con recursos nacionales, por haber agotado recursos del préstamo), ante lo cual el BIRF en la Misión de Supervisión realizada en marzo indica que no puede pronunciarse hasta que se cumpla con el plan de acción correctivo  y se entregue los informes de auditoría de 2011 y 2012. Pendiente que se entregue la auditoría del año 2012.</v>
          </cell>
        </row>
        <row r="57">
          <cell r="I57" t="str">
            <v>Proyecto en fase de cierre. El INFOM lleva a cabo el proceso de recepción y liquidación de las obras financiadas con recursos del préstamo. La Unidad Ejecutora tiene seleccionada la firma auditora para la auditoría de los años 2011 y 2012; pendiente su contratación.</v>
          </cell>
        </row>
        <row r="58">
          <cell r="F58" t="str">
            <v>INFOM</v>
          </cell>
        </row>
        <row r="59">
          <cell r="A59" t="str">
            <v xml:space="preserve"> 52 0403 033</v>
          </cell>
          <cell r="B59" t="str">
            <v>BIRF-7357-GU</v>
          </cell>
          <cell r="C59" t="str">
            <v>PROYECTO DE SALUD Y NUTRICION MATERNO INFANTIL</v>
          </cell>
          <cell r="D59" t="str">
            <v>En Ejecución</v>
          </cell>
          <cell r="E59" t="str">
            <v>Atrasado</v>
          </cell>
          <cell r="F59" t="str">
            <v>MSPAS</v>
          </cell>
          <cell r="G59">
            <v>39220</v>
          </cell>
          <cell r="H59">
            <v>41628</v>
          </cell>
          <cell r="I59" t="str">
            <v xml:space="preserve">Préstamo concluyó su fase de ejecución el  30 de mayo de 2013, la unidad ejecutora se encuentra en proceso de cierre de las operaciones. </v>
          </cell>
        </row>
        <row r="61">
          <cell r="A61" t="str">
            <v xml:space="preserve"> 52 0403 035</v>
          </cell>
          <cell r="B61" t="str">
            <v>BIRF-7374-GU</v>
          </cell>
          <cell r="C61" t="str">
            <v>PROYECTO DE DESARROLLO ECONOMICO RURAL</v>
          </cell>
          <cell r="D61" t="str">
            <v>En Ejecución</v>
          </cell>
          <cell r="E61" t="str">
            <v>Lento</v>
          </cell>
          <cell r="F61" t="str">
            <v xml:space="preserve">MINECO
SEGEPLAN
CIV
FONAPAZ
</v>
          </cell>
          <cell r="G61">
            <v>39377</v>
          </cell>
          <cell r="H61">
            <v>41851</v>
          </cell>
          <cell r="I61" t="str">
            <v>La fecha límite de desembolsos para el subcomponente de FONAPAZ venció el 30 de mayo de 2013; sin embargo se encuentra en trámite ante el Banco la última solicitud de desembolsos por un monto de US$0.93 millones. El 17 de mayo de 2013, se suscribió la tercera enmienda al Convenio de Préstamo, aprobando para los componentes de MINECO y SEGEPLAN entre sus puntos más importantes los siguientes: a) Se trasladan los encadenamientos productivos de FONAPAZ a MINECO, debido a la extinción de dicho Fondo; dejando al MINECO como ejecutor de esta parte del proyecto; b) Ampliación al plazo de ejecución por 18 meses, hasta el 31 de julio de 2014; y, c) Modificación de los montos asignados a las Categorías de Inversión para redistribuir los fondos disponibles del Préstamo a las actividades programadas. FONAPAZ: Tiene pendiente  de finalizar 1 puente. MINECO: se encuentra en proceso de firmas de 88 contratos nuevos de Servicios de Desarrollo Empresarial e igual cantidad de capital semilla, por aproximadamente Q25.0 millones. SEGEPLAN: Continúa realizando Planes de Desarrollo Municipal y Planes de Desarrollo Departamental. Se financia el equipo técnico del proyecto en SEGEPLAN, las evaluaciones y monitoreo del Programa.</v>
          </cell>
        </row>
        <row r="70">
          <cell r="A70" t="str">
            <v xml:space="preserve"> 52 0403 034</v>
          </cell>
          <cell r="B70" t="str">
            <v>BIRF-7417-GU</v>
          </cell>
          <cell r="C70" t="str">
            <v>PROYECTO DE ADMINISTRACION DE TIERRAS SEGUNDA FASE, EN APOYO AL PROGRAMA DE ADMINISTRACION DE TIERRAS</v>
          </cell>
          <cell r="D70" t="str">
            <v>En Ejecución</v>
          </cell>
          <cell r="E70" t="str">
            <v>Lento</v>
          </cell>
          <cell r="F70" t="str">
            <v>RIC</v>
          </cell>
          <cell r="G70">
            <v>39504</v>
          </cell>
          <cell r="H70">
            <v>42248</v>
          </cell>
          <cell r="I70" t="str">
            <v>El RIC  remitió el 31 de mayo de 2013,  la solicitud de ampliación al plazo de desembolsos por  21 meses, en el cual propone llevar a cabo la ejecución de 5 municipios a catastrar mediante la ampliación de los contratos que tiene vigentes en el tema y 1 municipio por administración directa.  Referente a la Ejecución de los contratos de levantamiento catastral, el Banco Mundial ha recomendado al RIC la elaboración de un plan de acción para acelerar su ejecución,  mediante el mejoramiento del seguimiento y monitoreo de las acciones desarrolladas.  El RIC trabaja en la elaboración del plan de fortalecimiento de la Unidad Coordinadora de Proyecto -UCP- (Especialista de catastro, administrador financiero y un asistente financiero).</v>
          </cell>
        </row>
        <row r="72">
          <cell r="A72" t="str">
            <v xml:space="preserve"> 52 0403 036</v>
          </cell>
          <cell r="B72" t="str">
            <v>BIRF-7430-GU</v>
          </cell>
          <cell r="C72" t="str">
            <v>PROYECTO DE CALIDAD EDUCATIVA Y AMPLIACION DE LA EDUCACION SECUNDARIA</v>
          </cell>
          <cell r="D72" t="str">
            <v>En Ejecución</v>
          </cell>
          <cell r="E72" t="str">
            <v>Lento</v>
          </cell>
          <cell r="F72" t="str">
            <v>MINEDUC</v>
          </cell>
          <cell r="G72">
            <v>39550</v>
          </cell>
          <cell r="H72">
            <v>41639</v>
          </cell>
          <cell r="I72" t="str">
            <v xml:space="preserve">La unidad ejecutora tienen pagos pendientes de realizar por aproximadamente Q30.0 millones.  Para viabilizar dichos pagos el MINEDUC realiza una modificación presupuestaria para readecuar el presupuesto del Proyecto.  El MINFIN gestiona ante el Banco Mundial, a solicitud del MINEDUC, una ampliación a la fecha de último desembolso del Préstamo, hasta el 30 de noviembre de 2015, con el objeto de continuar apoyando principalmente la profesionalización docente y el fortalecimiento del programa de lectura del ciclo básico.  </v>
          </cell>
        </row>
        <row r="74">
          <cell r="A74" t="str">
            <v xml:space="preserve"> 52 0403 993</v>
          </cell>
          <cell r="B74" t="str">
            <v>BIRF-7988-GT</v>
          </cell>
          <cell r="C74" t="str">
            <v>APOYO DE EMERGENCIA PARA PROYECTOS DE SERVICIOS SOCIALES</v>
          </cell>
          <cell r="D74" t="str">
            <v>En Ejecución</v>
          </cell>
          <cell r="E74" t="str">
            <v>Normal</v>
          </cell>
          <cell r="F74" t="str">
            <v>MINFIN apoyo presu-puestario</v>
          </cell>
          <cell r="G74">
            <v>40893</v>
          </cell>
          <cell r="H74">
            <v>41425</v>
          </cell>
          <cell r="I74" t="str">
            <v xml:space="preserve">Préstamo de apoyo presupuestario, financió pago de  personal de los Ministerios de Salud Pública y Asistencia Social; y, Educación.  El último desembolso de recursos se recibió en  mayo de 2013.  En proceso  la  auditoría de cierre de la operación. </v>
          </cell>
        </row>
        <row r="76">
          <cell r="A76" t="str">
            <v xml:space="preserve"> 52 0403 042</v>
          </cell>
          <cell r="B76" t="str">
            <v xml:space="preserve"> BIRF-8000-GT</v>
          </cell>
          <cell r="C76" t="str">
            <v>PROYECTO FORTALECIMIENTO DE LA PRODUCTIVIDAD DE LA MICRO, PEQUEÑA Y MEDIANA EMPRESA</v>
          </cell>
          <cell r="D76" t="str">
            <v>En Ejecución</v>
          </cell>
          <cell r="E76" t="str">
            <v>Atrasado</v>
          </cell>
          <cell r="F76" t="str">
            <v>MINECO</v>
          </cell>
          <cell r="G76">
            <v>41242</v>
          </cell>
          <cell r="H76">
            <v>43220</v>
          </cell>
          <cell r="I76" t="str">
            <v xml:space="preserve">En diciembre de 2012, el Banco Mundial otorgó la elegibilidad del préstamo para realizar  desembolsos. Recientemente a finales de mayo se llevó a cabo una misión técnica con el propósito de revisar las herramientas operativas para iniciar la ejecución del proyecto, coordinar los pasos requeridos para gestionar el primer desembolso, entre otros. Se tiene previsto que la unidad ejecutora lleve a cabo, durante el mes de junio las siguientes actividades: Solicitar el primer desembolso ante el BIRF, iniciar los procesos de contratación de personal clave, finalizar y enviar al BM el POA y Plan de Adquisiciones para su evaluación y aprobación, definir el reglamento del Comité Directivo y confirmar dicho órgano administrativo. </v>
          </cell>
        </row>
        <row r="77">
          <cell r="A77" t="str">
            <v xml:space="preserve">FIDA </v>
          </cell>
        </row>
        <row r="78">
          <cell r="A78" t="str">
            <v xml:space="preserve"> 52 0405 006</v>
          </cell>
          <cell r="B78" t="str">
            <v xml:space="preserve">FIDA-614-GT   </v>
          </cell>
          <cell r="C78" t="str">
            <v>PROGRAMA NACIONAL DE DESARROLLO RURAL -PRIMERA FASE: LA REGIÓN OCCIDENTE.</v>
          </cell>
          <cell r="D78" t="str">
            <v>En Ejecución</v>
          </cell>
          <cell r="E78" t="str">
            <v>Atrasado</v>
          </cell>
          <cell r="F78" t="str">
            <v>MAGA
FONAPAZ</v>
          </cell>
          <cell r="G78">
            <v>38818</v>
          </cell>
          <cell r="H78">
            <v>41501</v>
          </cell>
          <cell r="I78" t="str">
            <v xml:space="preserve">El 28 de agosto de 2012, se publicó el Decreto No. 17-2012, que trasladó  la ejecución del Programa de MAGA a FONAPAZ; el 14 de diciembre de 2012, se firmó la carta modus operandi con FIDA que autorizó al nuevo ejecutor para acciones específicas de cierre.  El Plan de Cierre del préstamo, fue aprobado por Organismo Financiero el 30 de enero de 2013. Pendiente de iniciar ejecución. El proceso de transición operativa-financiera (MAGA- FONAPAZ) esta pendiente de ser concluido, lo cual dificulta el reinicio de las actividades de la  operación.  En mayo de 2013, se realizó el traslado de recursos a la cuenta secundaría de FONAPAZ. El personal de la unidad ejecutora no cuenta con contratos firmados a la fecha.  Derivado de los atrasos en la implementación de las acciones de cierre y liquidación del proyecto, FIDA autorizó que los gastos elegibles del préstamo puedan ser presentados hasta julio de 2013 y solicitó al Gobierno de Guatemala agilizar las gestiones para concluir en tiempo el cierre, en caso contrarío podría generar el cierre de desembolsos para el país.                        </v>
          </cell>
        </row>
        <row r="80">
          <cell r="A80" t="str">
            <v xml:space="preserve"> 52 0405 007</v>
          </cell>
          <cell r="B80" t="str">
            <v>FIDA-651-GT</v>
          </cell>
          <cell r="C80" t="str">
            <v>PROGRAMA NACIONAL DE DESARROLLO RURAL-REGIONES:  CENTRAL, NORORIENTE Y SURORIENTE</v>
          </cell>
          <cell r="D80" t="str">
            <v>En Ejecución</v>
          </cell>
          <cell r="E80" t="str">
            <v>Estancado</v>
          </cell>
          <cell r="F80" t="str">
            <v>MAGA</v>
          </cell>
          <cell r="G80">
            <v>39611</v>
          </cell>
          <cell r="H80">
            <v>42185</v>
          </cell>
          <cell r="I80" t="str">
            <v>EJECUCIÓN PARALIZADA. 
El 5 de abril de 2013, Asesoría Jurídica del MINFIN emitió Dictamen, con Vo. Bo. de la Procuraduría General de la Nación, relacionado a la duplicidad de la Unidad Ejecutora para la implementación de este Préstamo. El dictamen estipula que el Ministerio de Finanzas Públicas está impedido jurídicamente, de realizar cualquier acción, en tanto el Congreso de la República no aclare la situación normativa vigente, ya sea modificando las disposiciones contractuales y su debido proceso, o regularizando el establecimiento de la Unidad Ejecutora.  Asimismo, se solicitó pronunciamiento de la Contraloría General de Cuentas, entidad que no se manifestó sobre el particular. El personal de la unidad ejecutora ha sido reducido quedando únicamente las coordinaciones  departamentales de El Progreso, Jalapa, Jutiapa, y Santa Rosa, una persona,  y una en la Oficina Central en Zacapa, con la responsabilidad del resguardo de los bienes del Programa: mobiliario de oficina, equipo de cómputo y vehículos.</v>
          </cell>
        </row>
        <row r="82">
          <cell r="A82" t="str">
            <v xml:space="preserve"> 52 0405 008</v>
          </cell>
          <cell r="B82" t="str">
            <v xml:space="preserve">FIDA-770-GT                           </v>
          </cell>
          <cell r="C82" t="str">
            <v>PROGRAMA DE DESARROLLO RURAL SUSTENTABLE PARA LA REGION DEL NORTE -PRODENORTE-</v>
          </cell>
          <cell r="D82" t="str">
            <v>En Ejecución</v>
          </cell>
          <cell r="E82" t="str">
            <v>Estancado</v>
          </cell>
          <cell r="F82" t="str">
            <v>FONAPAZ</v>
          </cell>
          <cell r="G82">
            <v>40890</v>
          </cell>
          <cell r="H82">
            <v>43259</v>
          </cell>
          <cell r="I82" t="str">
            <v xml:space="preserve">Ejecución Paralizada.  El Acuerdo Gubernativo No. 36-2013, aprobó las normas de liquidación y disolución de FONAPAZ. Mediante oficio del 6 de febrero de 2013, FIDA manifestó al Gobierno de Guatemala que la ejecución de los proyectos financiados por dicha entidad deberían estar a cargo del MAGA. La Comisión Liquidadora de FONAPAZ solicitó al MINFIN iniciar las acciones correspondientes ante el organismo financiero, a efecto de trasladar la ejecución de FONAPAZ al MIDES. 
</v>
          </cell>
        </row>
        <row r="84">
          <cell r="A84" t="str">
            <v>OPEP</v>
          </cell>
        </row>
        <row r="85">
          <cell r="A85" t="str">
            <v xml:space="preserve"> 52 0404 010</v>
          </cell>
          <cell r="B85" t="str">
            <v xml:space="preserve">OPEP-1078-P  </v>
          </cell>
          <cell r="C85" t="str">
            <v>PROGRAMA NACIONAL DE DESARROLLO RURAL -PRIMERA FASE: LA REGIÓN OCCIDENTE.</v>
          </cell>
          <cell r="D85" t="str">
            <v>En Ejecución</v>
          </cell>
          <cell r="E85" t="str">
            <v>Atrasado</v>
          </cell>
          <cell r="F85" t="str">
            <v>MAGA/
FONAPAZ</v>
          </cell>
          <cell r="G85">
            <v>38848</v>
          </cell>
          <cell r="H85">
            <v>41578</v>
          </cell>
          <cell r="I85" t="str">
            <v xml:space="preserve">El 28 de agosto de 2012, se publicó el Decreto No. 17-2012, por medio del cual se trasladó la ejecución del Programa de MAGA a FONAPAZ, derivado de lo cual la ejecución se encuentra paralizada. Mediante oficio del 8 de mayo de 2013, OPEP autorizó que FONAPAZ sea el ejecutor del préstamo.  La nueva unidad ejecutora debe asignar presupuesto a este préstamo para realizar las actividades de liquidación de la misma. </v>
          </cell>
        </row>
        <row r="87">
          <cell r="A87" t="str">
            <v xml:space="preserve"> 52 0404 011</v>
          </cell>
          <cell r="B87" t="str">
            <v xml:space="preserve"> OPEP-1146-P                 </v>
          </cell>
          <cell r="C87" t="str">
            <v xml:space="preserve">PROGRAMA DE RECUPERACION AMBIENTAL DE LA CUENCA DEL LAGO DE AMATITLAN; </v>
          </cell>
          <cell r="D87" t="str">
            <v>En Ejecución</v>
          </cell>
          <cell r="E87" t="str">
            <v>Lento</v>
          </cell>
          <cell r="F87" t="str">
            <v>AMSA</v>
          </cell>
          <cell r="G87">
            <v>39331</v>
          </cell>
          <cell r="H87" t="str">
            <v>30/04/2013   Prórroga en trámite</v>
          </cell>
          <cell r="I87" t="str">
            <v xml:space="preserve">Los recursos disponibles de este financiamiento están destinados a las actividades de cierre del actual relleno sanitario. AMSA tiene previsto durante junio de 2013 presentar al BID (administrador del préstamo) y al MINFIN, la propuesta de implementación de los fondos, que incluye el cierre progresivo del actual relleno sanitario, así como involucrar a las municipalidades y mancomunidades como actores y responsables para que sean ellos los que se encarguen de la ubicación del terreno y construcción del nuevo relleno sanitario (con otros recursos). A solicitud de AMSA, el MINFIN solicitó prórroga al plazo de último desembolso del préstamo por 12 meses, pendiente el pronunciamiento favorable del BID a esta gestión a efecto que OPEP continúe con el proceso de aprobación. </v>
          </cell>
        </row>
        <row r="89">
          <cell r="A89" t="str">
            <v xml:space="preserve"> 52 0404 012</v>
          </cell>
          <cell r="B89" t="str">
            <v xml:space="preserve"> OPEP-1182-P  </v>
          </cell>
          <cell r="C89" t="str">
            <v>PROGRAMA NACIONAL DE DESARROLLO RURAL-REGIONES:  CENTRAL, NORORIENTE Y SURORIENTE</v>
          </cell>
          <cell r="D89" t="str">
            <v>En Ejecución</v>
          </cell>
          <cell r="E89" t="str">
            <v>Estancado</v>
          </cell>
          <cell r="F89" t="str">
            <v>MAGA</v>
          </cell>
          <cell r="G89">
            <v>39550</v>
          </cell>
          <cell r="H89">
            <v>42185</v>
          </cell>
          <cell r="I89" t="str">
            <v>EJECUCIÓN PARALIZADA. 
El 5 de abril de 2013, Asesoría Jurídica del MINFIN emitió Dictamen, con Vo. Bo. de la Procuraduría General de la Nación, relacionado a la duplicidad de la Unidad Ejecutora para la implementación de este Préstamo. El dictamen estipula que el Ministerio de Finanzas Públicas está impedido jurídicamente, de realizar cualquier acción, en tanto el Congreso de la República no aclare la situación normativa vigente, ya sea modificando las disposiciones contractuales y su debido proceso, o regularizando el establecimiento de la Unidad Ejecutora.  Asimismo, se solicitó pronunciamiento de la Contraloría General de Cuentas, entidad que no se manifestó sobre el particular. El personal de la unidad ejecutora ha sido reducido quedando únicamente las coordinaciones  departamentales de El Progreso, Jalapa, Jutiapa, y Santa Rosa, una persona,  y una en la Oficina Central en Zacapa, con la responsabilidad del resguardo de los bienes del Programa: mobiliario de oficina, equipo de cómputo y vehículos.</v>
          </cell>
        </row>
        <row r="90">
          <cell r="A90" t="str">
            <v xml:space="preserve"> 52 0404 013</v>
          </cell>
          <cell r="B90" t="str">
            <v xml:space="preserve">OPEP-1414P                 </v>
          </cell>
          <cell r="C90" t="str">
            <v>PROGRAMA DE DESARROLLO RURAL SUSTENTABLE PARA LA REGION DEL NORTE -PRODENORTE-</v>
          </cell>
          <cell r="D90" t="str">
            <v>En Ejecución</v>
          </cell>
          <cell r="E90" t="str">
            <v>Estancado</v>
          </cell>
          <cell r="F90" t="str">
            <v>FONAPAZ</v>
          </cell>
          <cell r="G90">
            <v>40896</v>
          </cell>
          <cell r="H90">
            <v>41639</v>
          </cell>
          <cell r="I90" t="str">
            <v xml:space="preserve">Derivado de lo estipulado en el Acuerdo Gubernativo No. 36-2013, que aprobó las normas de liquidación y disolución de FONAPAZ, la ejecución del Programa se encuentra paralizada.  Mediante oficios del 6 de febrero de 2013 y 15 de mayo de 2013, FIDA manifestó al Gobierno de Guatemala que la ejecución de los proyectos financiados por dicha entidad deberían estar a cargo del MAGA y solicitó realizar las acciones necesarias para mejorar la ejecución de la cartera.  La Comisión Liquidadora de FONAPAZ solicitó al MINFIN iniciar las acciones correspondientes ante el organismo financiero, a efecto de trasladar la ejecución de FONAPAZ al MIDES. Esta acción se encuentra pendiente de realizarse. 
</v>
          </cell>
        </row>
        <row r="92">
          <cell r="A92" t="str">
            <v>AGENCIA DEL JAPON DE COOPERACIÓN INTERNACIONAL</v>
          </cell>
        </row>
        <row r="93">
          <cell r="A93" t="str">
            <v xml:space="preserve"> 52 0507 005</v>
          </cell>
          <cell r="B93" t="str">
            <v>JAPON-GT-P5</v>
          </cell>
          <cell r="C93" t="str">
            <v>PROYECTO DE MEJORAMIENTO DE LA CARRETERA EN ZONAPAZ</v>
          </cell>
          <cell r="D93" t="str">
            <v>En Ejecución</v>
          </cell>
          <cell r="E93" t="str">
            <v>Lento</v>
          </cell>
          <cell r="F93" t="str">
            <v>CIV</v>
          </cell>
          <cell r="G93">
            <v>38768</v>
          </cell>
          <cell r="H93">
            <v>42143</v>
          </cell>
          <cell r="I93" t="str">
            <v>Pendiente que el CIV apruebe el Acuerdo Ministerial que aprueba el contrato ampliatorio de la firma supervisora de los Tramos I al IV  (feb 2012-oct 2013) y del Tramo V (oct 2012-feb 2013).  Es importante indicar que, existen pagos pendientes de realizar a la supervisora desde inicios del año 2012, por la falta de este contrato ampliatorio.  Los recursos disponibles del préstamo alcanzarán para cubrir un pago más a los contratistas (previsto para julio) y para la supervisión hasta octubre, posteriormente todas las estimaciones deberán ser cubiertas con fondos de contrapartida nacional. A ese respecto, en mayo de 2013, el CIV solicitó una disminución del presupuesto de  contrapartida por un monto de Q57.7 millones, con lo cual la asignación vigente quedaría en Q48.6 millones (Q30.0 corresponden al préstamo de apoyo presupuestario que está pendiente de aprobar en el Congreso de la República).  
Las obras del Tramo I (San Julián-Puente Chasco) se reactivaron a principios de marzo 2013, presentando ejecución lenta; el Tramo II (Puente Chasco-Panzós) tiene ejecución normal; el Tramo III (Panzos–El Estor) presenta ejecución lenta debido a la falta de recursos por parte del contratista. El Tramo V (Rosario – Senahú) tramo concluido 
PRESUPUESTO DE CONTRAPARTIDA CIV Q106.39 millones (6.5% avance); INFOM Q25.12 millones (28.3 % avance).</v>
          </cell>
        </row>
        <row r="94">
          <cell r="A94" t="str">
            <v xml:space="preserve"> 52 0509 001</v>
          </cell>
          <cell r="B94" t="str">
            <v>JAPON-GT-P6</v>
          </cell>
          <cell r="C94" t="str">
            <v>PROYECTO DE MEJORAMIENTO DE LA CARRETERA EN ZONAPAZ II</v>
          </cell>
          <cell r="D94" t="str">
            <v>En Ejecución</v>
          </cell>
          <cell r="E94" t="str">
            <v>Normal</v>
          </cell>
          <cell r="F94" t="str">
            <v>CIV</v>
          </cell>
          <cell r="G94">
            <v>41219</v>
          </cell>
          <cell r="H94">
            <v>43775</v>
          </cell>
          <cell r="I94" t="str">
            <v xml:space="preserve">El préstamo fue declarado elegible para desembolsos a partir del 11 de abril de 2013.  El primer desembolso se estima que será solicitado por el CIV, en último trimestre del año 2013, tomando en cuenta que previamente deben contratar a la empresa que revisará los estudios de las obras. Los términos de referencia de dicha empresa se encuentran en análisis de JICA. Al contar con la no objeción correspondiente, el CIV procederá a solicitar las ofertas a las empresas de la lista corta.  La unidad ejecutora y JICA, luego de revisar la topografía del tramo y la complejidad de los mismos, acordaron que la obra se dividirá en 5 sub-tramos, originalmente estaban previstos 7, lo anterior con el objeto de facilitar la contratación de la obras.   </v>
          </cell>
        </row>
        <row r="95">
          <cell r="A95" t="str">
            <v>KFW (ALEMANIA)</v>
          </cell>
        </row>
        <row r="96">
          <cell r="A96" t="str">
            <v xml:space="preserve"> 52 0505 010</v>
          </cell>
          <cell r="B96" t="str">
            <v xml:space="preserve">KFW-1993-66-147 / KFW-324706- (Reorientación PROSELVA) </v>
          </cell>
          <cell r="C96" t="str">
            <v>AGUA POTABLE Y SANEAMIENTO DE FLORES Y SAN BENITO, PETEN; Y REHABILITACION DE LA CARRETERA SAN PEDRO CARCHA-CAMPUR</v>
          </cell>
          <cell r="D96" t="str">
            <v>En Ejecución</v>
          </cell>
          <cell r="E96" t="str">
            <v>Lento</v>
          </cell>
          <cell r="F96" t="str">
            <v>CIV/
SEGEPLAN</v>
          </cell>
          <cell r="G96">
            <v>34941</v>
          </cell>
          <cell r="H96">
            <v>41639</v>
          </cell>
          <cell r="I96" t="str">
            <v>El CIV tiene en ejecución la construcción del tramo El Pajal-Campur en el Departamento de Alta Verapaz (7 Kms.), la obra reinició en agosto de 2012.  Durante el año 2013, la obra física  no ha presentado avances, debido a que no cuenta con  presupuesto.  Pendiente que el CIV asigne presupuesto al proyecto.</v>
          </cell>
        </row>
        <row r="100">
          <cell r="A100" t="str">
            <v xml:space="preserve"> 52 0505 023</v>
          </cell>
          <cell r="B100" t="str">
            <v xml:space="preserve">KFW-4915198                       </v>
          </cell>
          <cell r="C100" t="str">
            <v>EDUCACION PRIMARIA RURAL III (PRONADE III)</v>
          </cell>
          <cell r="D100" t="str">
            <v>En Ejecución</v>
          </cell>
          <cell r="E100" t="str">
            <v>Lento</v>
          </cell>
          <cell r="F100" t="str">
            <v>MINEDUC</v>
          </cell>
          <cell r="G100">
            <v>38533</v>
          </cell>
          <cell r="H100">
            <v>42004</v>
          </cell>
          <cell r="I100" t="str">
            <v xml:space="preserve">El 24 de abril de 2013, se adjudicó a la firma consultora GOPA CONSULTANTS, la consultoría para acompañar el cierre del Programa.  Esta consultoría será pagada con recursos de la donación PROEDUC IV.   El saldo del préstamo se destinará a financiar la compra de fibra óptica para el Sistema de Comunicaciones del Ministerio de Educación. 
</v>
          </cell>
        </row>
        <row r="102">
          <cell r="A102" t="str">
            <v>ESPAÑA</v>
          </cell>
        </row>
        <row r="103">
          <cell r="A103" t="str">
            <v>52 0559 001</v>
          </cell>
          <cell r="B103" t="str">
            <v xml:space="preserve">BBVA-GUA-959810 </v>
          </cell>
          <cell r="C103" t="str">
            <v>CONSTRUCCIÓN DEL SISTEMA DE VIGILANCIA Y PROTECCIÓN DE LA BIÓSFERA DE GUATEMALA - COMPONENTE RADARES</v>
          </cell>
          <cell r="D103" t="str">
            <v>En Ejecución</v>
          </cell>
          <cell r="E103" t="str">
            <v>Normal</v>
          </cell>
          <cell r="F103" t="str">
            <v>MDN</v>
          </cell>
          <cell r="G103">
            <v>41228</v>
          </cell>
          <cell r="H103">
            <v>42019</v>
          </cell>
          <cell r="I103" t="str">
            <v xml:space="preserve">PRÉSTAMO EN FASE INICIAL DE EJECUCIÓN. El Ministerio de la Defensa Nacional -MDN- autorizó al Banco de España realizar el pago del anticipo del seguro por US$4.98 millones correspondiente al 15% del valor total del contrato comercial suscrito entre INDRA y el MDN.  La unidad ejecutora se encuentra en el proceso de revisión de las especificaciones técnicas de los equipos, el cual es requisito previó para solicitar el siguiente desembolso que será equivalente al 15% del contrato. </v>
          </cell>
        </row>
        <row r="105">
          <cell r="A105" t="str">
            <v>BRASIL</v>
          </cell>
        </row>
        <row r="106">
          <cell r="A106" t="str">
            <v>52 0558 001</v>
          </cell>
          <cell r="B106" t="str">
            <v>BNDES-11207761</v>
          </cell>
          <cell r="C106" t="str">
            <v xml:space="preserve">CONSTRUCCIÓN DEL SISTEMA DE VIGILANCIA Y PROTECCIÓN DE LA BIÓSFERA DE GUATEMALA - COMPONENTE C4I </v>
          </cell>
          <cell r="D106" t="str">
            <v>Cumplimiento de Condiciones Previas</v>
          </cell>
          <cell r="E106" t="str">
            <v>Atrasado</v>
          </cell>
          <cell r="F106" t="str">
            <v>MDN</v>
          </cell>
          <cell r="G106" t="str">
            <v xml:space="preserve">24/01/2013
</v>
          </cell>
          <cell r="H106">
            <v>42028</v>
          </cell>
          <cell r="I106" t="str">
            <v>Préstamo en cumplimiento de condiciones previas por parte del Ministerio de la Defensa -MDN-. Se estima que la ejecución iniciará en el año 2013.</v>
          </cell>
        </row>
        <row r="107">
          <cell r="A107" t="str">
            <v>52 0558 002</v>
          </cell>
          <cell r="B107" t="str">
            <v xml:space="preserve"> BNDES-11209671</v>
          </cell>
          <cell r="C107" t="str">
            <v>HABILITACION DE LA RUTA EXISTENTE Y AMPLIACION A CUATRO CARRILES DE LA RUTA CA-2 OCCIDENTE</v>
          </cell>
          <cell r="D107" t="str">
            <v>Cumplimiento de Condiciones Previas</v>
          </cell>
          <cell r="E107" t="str">
            <v>Normal</v>
          </cell>
          <cell r="F107" t="str">
            <v>CIV</v>
          </cell>
          <cell r="G107">
            <v>41327</v>
          </cell>
          <cell r="H107">
            <v>42536</v>
          </cell>
          <cell r="I107" t="str">
            <v xml:space="preserve">Obra financiada por BNDES (US$280.0 millones) y por BCIE (US$119.4 millones). La inauguración de los trabajos  se realizó el 5 de mayo de 2013.    En el mismo mes, se remitieron a BNDES los documentos que sustentan el cumplimiento de las últimas condiciones a cumplir para la liberación de desembolsos;  asimismo, el MINFIN a solicitud del CIV requirió incluir en el contrato de BNDES el complementó del anticipo del contratista por un monto de US$35.4 millones.  Por su parte el Banco indicó que dicha gestión les tomaría aproximadamente 3 meses en ser analizada y aprobada.   En el préstamo de BCIE, la última semana de abril de 2013, se recibió el primer desembolso por un monto de US$40 millones, con los cuales el CIV  realizó el pago de  la primera parte del anticipo al contratista, por un monto de  US$38.2 millones y tiene pendiente realizar el pago de la comisión de seguimiento y administración al BCIE por US$303.0 mil.  El resto de desembolso será utilizado para el anticipo de la firma supervisora, para lo cual el CIV, debe iniciar el proceso de contratación previsto para junio de 2013.   </v>
          </cell>
        </row>
      </sheetData>
      <sheetData sheetId="29">
        <row r="5">
          <cell r="B5" t="str">
            <v>Código específico presupuestario</v>
          </cell>
          <cell r="C5" t="str">
            <v>No. de Préstamo/Nombre del Programa</v>
          </cell>
          <cell r="D5" t="str">
            <v>Estado de gestión  (1)</v>
          </cell>
          <cell r="E5" t="str">
            <v>Etapa de operación (2)</v>
          </cell>
          <cell r="F5" t="str">
            <v>Organismo financiero</v>
          </cell>
          <cell r="G5" t="str">
            <v>Unidad ejecutora</v>
          </cell>
          <cell r="H5" t="str">
            <v>Monto del préstamo              en USD</v>
          </cell>
          <cell r="I5" t="str">
            <v>Presupuesto vigente en GTQ</v>
          </cell>
          <cell r="J5" t="str">
            <v>Situación Actual</v>
          </cell>
        </row>
        <row r="6">
          <cell r="B6">
            <v>5204020119</v>
          </cell>
          <cell r="C6" t="str">
            <v>BID -2764/OC-GU / BID 2765/BL-GU Programa de Consolidación Fiscal en Guatemala</v>
          </cell>
          <cell r="D6" t="str">
            <v>Legalización</v>
          </cell>
          <cell r="E6" t="str">
            <v>Congreso de la República</v>
          </cell>
          <cell r="F6" t="str">
            <v>BID</v>
          </cell>
          <cell r="G6" t="str">
            <v>Servicio de la Deuda</v>
          </cell>
          <cell r="H6">
            <v>234</v>
          </cell>
          <cell r="I6">
            <v>1950</v>
          </cell>
          <cell r="J6" t="str">
            <v>El 17/10/2012 ingresó el expediente al Congreso de la República. La Comisión de Finanzas y Moneda emitió dictamen, para aprobación del Congreso.</v>
          </cell>
        </row>
        <row r="7">
          <cell r="B7">
            <v>5204020121</v>
          </cell>
          <cell r="C7" t="str">
            <v>BID -2764/OC-GU / BID 2765/BL-GU Programa de Consolidación Fiscal en Guatemala</v>
          </cell>
          <cell r="D7" t="str">
            <v>Legalización</v>
          </cell>
          <cell r="E7" t="str">
            <v>Congreso de la República</v>
          </cell>
          <cell r="F7" t="str">
            <v>BID</v>
          </cell>
          <cell r="G7" t="str">
            <v>Servicio de la Deuda</v>
          </cell>
          <cell r="H7">
            <v>234</v>
          </cell>
          <cell r="I7">
            <v>1950</v>
          </cell>
          <cell r="J7" t="str">
            <v>El 17/10/2012 ingresó el expediente al Congreso de la República. La Comisión de Finanzas y Moneda emitió dictamen, para aprobación del Congreso.</v>
          </cell>
        </row>
        <row r="8">
          <cell r="B8">
            <v>5204020122</v>
          </cell>
          <cell r="C8" t="str">
            <v>BID -2766/BL-GU / Programa de Consolidación Fiscal en Guatemala</v>
          </cell>
          <cell r="D8" t="str">
            <v>Legalización</v>
          </cell>
          <cell r="E8" t="str">
            <v>Congreso de la República</v>
          </cell>
          <cell r="F8" t="str">
            <v>BID</v>
          </cell>
          <cell r="G8" t="str">
            <v>MINFIN</v>
          </cell>
          <cell r="H8">
            <v>3.2</v>
          </cell>
          <cell r="I8">
            <v>0</v>
          </cell>
          <cell r="J8" t="str">
            <v>El 17/10/2012 ingresó el expediente al Congreso de la República. La Comisión de Finanzas y Moneda emitió dictamen, para aprobación del Congreso.</v>
          </cell>
        </row>
        <row r="9">
          <cell r="B9">
            <v>5204030043</v>
          </cell>
          <cell r="C9" t="str">
            <v>BIRF 8203-GT / Primer Préstamo programático de Políticas de Desarrollo -Espacio Fiscal para Grandes Oportunidades</v>
          </cell>
          <cell r="D9" t="str">
            <v>Legalización</v>
          </cell>
          <cell r="E9" t="str">
            <v>Congreso de la República</v>
          </cell>
          <cell r="F9" t="str">
            <v>BIRF</v>
          </cell>
          <cell r="G9" t="str">
            <v>CIV / CDG</v>
          </cell>
          <cell r="H9">
            <v>200</v>
          </cell>
          <cell r="I9">
            <v>598.20000000000005</v>
          </cell>
          <cell r="J9" t="str">
            <v>El 22/10/2012 ingresó el expediente al Congreso de la República. Pendiente que sea conocido en el Pleno, previo a ser trasladado a la Comisión de Finanzas y Moneda para dictamen.</v>
          </cell>
        </row>
        <row r="10">
          <cell r="E10" t="str">
            <v>Congreso de la República</v>
          </cell>
          <cell r="G10" t="str">
            <v xml:space="preserve"> Servicio de la Deuda</v>
          </cell>
          <cell r="I10">
            <v>0</v>
          </cell>
        </row>
        <row r="11">
          <cell r="B11">
            <v>5204040014</v>
          </cell>
          <cell r="C11" t="str">
            <v>Programa de Desarrollo Rural Sustentable en el Quiché</v>
          </cell>
          <cell r="D11" t="str">
            <v>Legalización</v>
          </cell>
          <cell r="E11" t="str">
            <v>Congreso de la República</v>
          </cell>
          <cell r="F11" t="str">
            <v>Fondo OPEP</v>
          </cell>
          <cell r="G11" t="str">
            <v>FONAPAZ/MAGA</v>
          </cell>
          <cell r="H11">
            <v>15</v>
          </cell>
          <cell r="I11">
            <v>9</v>
          </cell>
          <cell r="J11" t="str">
            <v>El 14/08/2012 ingresó el expediente al Congreso de la República.  El 21/06/13 el MINFIN informó al Congreso de la República que debido a que el 15/06/13 venció el plazo para la firma del Convenio, FIDA canceló la operación de forma automática. El préstamo de OPEP está condicionado a la vigencia del de FIDA.</v>
          </cell>
        </row>
        <row r="12">
          <cell r="B12">
            <v>5204050009</v>
          </cell>
          <cell r="C12" t="str">
            <v>Programa de Desarrollo Rural Sustentable en el Quiché</v>
          </cell>
          <cell r="D12" t="str">
            <v>Legalización  / FIDA canceló el crédito</v>
          </cell>
          <cell r="E12" t="str">
            <v>Congreso de la República</v>
          </cell>
          <cell r="F12" t="str">
            <v>FIDA</v>
          </cell>
          <cell r="G12" t="str">
            <v>FONAPAZ/MAGA</v>
          </cell>
          <cell r="H12">
            <v>16.5</v>
          </cell>
          <cell r="I12">
            <v>16.89</v>
          </cell>
        </row>
        <row r="13">
          <cell r="B13">
            <v>5205050013</v>
          </cell>
          <cell r="C13" t="str">
            <v>Programa Educación Rural V (PROEDUC V)</v>
          </cell>
          <cell r="D13" t="str">
            <v>Legalización</v>
          </cell>
          <cell r="E13" t="str">
            <v>En el BANGUAT para obtener opinión de la Junta Monetaria</v>
          </cell>
          <cell r="F13" t="str">
            <v>KfW Alemania</v>
          </cell>
          <cell r="G13" t="str">
            <v>MINEDUC</v>
          </cell>
          <cell r="H13">
            <v>41.25</v>
          </cell>
          <cell r="I13">
            <v>0.6</v>
          </cell>
          <cell r="J13" t="str">
            <v>En oficio del 19/07/13 el MINFIN envió al Banco de Guatemala el expediente del financiamiento para obtener la opinión de Junta Monetaria. A la fecha, está a la espera de obtenerse esa opinión.</v>
          </cell>
        </row>
        <row r="14">
          <cell r="B14">
            <v>5205610001</v>
          </cell>
          <cell r="C14" t="str">
            <v xml:space="preserve">Componente Naval  -Programa Construcción del Sistema de Vigilancia y Protección de la Biosfera  de Guatemala </v>
          </cell>
          <cell r="D14" t="str">
            <v>Legalización</v>
          </cell>
          <cell r="E14" t="str">
            <v>En preparación de expediente para BANGUAT</v>
          </cell>
          <cell r="F14" t="str">
            <v>Banco Santander de España</v>
          </cell>
          <cell r="G14" t="str">
            <v>MDN</v>
          </cell>
          <cell r="H14">
            <v>14.87</v>
          </cell>
          <cell r="I14">
            <v>0</v>
          </cell>
          <cell r="J14" t="str">
            <v>El MINFIN ha iniciado la etapa de legalización del financiamiento. Próximamente se prevé sea enviado al Banco de Guatemala para obtener la opinión de Junta Monetaria.</v>
          </cell>
        </row>
        <row r="15">
          <cell r="B15">
            <v>5204020117</v>
          </cell>
          <cell r="C15" t="str">
            <v>Reforma Policial</v>
          </cell>
          <cell r="D15" t="str">
            <v>Exploratorio</v>
          </cell>
          <cell r="E15" t="str">
            <v>Idea</v>
          </cell>
          <cell r="F15" t="str">
            <v>BID</v>
          </cell>
          <cell r="G15" t="str">
            <v>MINGOB</v>
          </cell>
          <cell r="H15" t="str">
            <v>n.d.</v>
          </cell>
          <cell r="I15">
            <v>208.73</v>
          </cell>
          <cell r="J15" t="str">
            <v>El Banco ha otorgado una Cooperación Técnica No Reembolsable de US$750 mil para apoyar el diseño del programa.</v>
          </cell>
        </row>
      </sheetData>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familiar"/>
    </sheetNames>
    <sheetDataSet>
      <sheetData sheetId="0">
        <row r="6">
          <cell r="D6">
            <v>40544</v>
          </cell>
        </row>
        <row r="7">
          <cell r="D7">
            <v>40627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RESENTADO"/>
      <sheetName val="DICIEMBRE"/>
      <sheetName val="TASA REAL"/>
      <sheetName val="PLAZO RESIDUAL"/>
      <sheetName val="TASA NOMINAL FIJA"/>
      <sheetName val="TASA NOMINAL VARIABLE"/>
      <sheetName val="TASA NOMINAL"/>
      <sheetName val="Tabla3"/>
      <sheetName val="Tabla2"/>
      <sheetName val="Tabla1"/>
    </sheetNames>
    <sheetDataSet>
      <sheetData sheetId="0"/>
      <sheetData sheetId="1"/>
      <sheetData sheetId="2"/>
      <sheetData sheetId="3"/>
      <sheetData sheetId="4"/>
      <sheetData sheetId="5"/>
      <sheetData sheetId="6"/>
      <sheetData sheetId="7"/>
      <sheetData sheetId="8"/>
      <sheetData sheetId="9">
        <row r="5">
          <cell r="A5">
            <v>1240</v>
          </cell>
        </row>
        <row r="6">
          <cell r="A6">
            <v>4870</v>
          </cell>
        </row>
        <row r="7">
          <cell r="A7">
            <v>5450</v>
          </cell>
        </row>
        <row r="8">
          <cell r="A8">
            <v>5760</v>
          </cell>
        </row>
        <row r="9">
          <cell r="A9">
            <v>7220</v>
          </cell>
        </row>
        <row r="10">
          <cell r="A10">
            <v>7920</v>
          </cell>
        </row>
        <row r="11">
          <cell r="A11">
            <v>11040</v>
          </cell>
        </row>
        <row r="12">
          <cell r="A12">
            <v>12120</v>
          </cell>
          <cell r="F12">
            <v>0</v>
          </cell>
          <cell r="G12">
            <v>38701</v>
          </cell>
        </row>
        <row r="13">
          <cell r="A13">
            <v>13140</v>
          </cell>
        </row>
        <row r="14">
          <cell r="A14">
            <v>13150</v>
          </cell>
        </row>
        <row r="15">
          <cell r="A15">
            <v>14260</v>
          </cell>
        </row>
        <row r="16">
          <cell r="A16">
            <v>16050</v>
          </cell>
        </row>
        <row r="17">
          <cell r="A17">
            <v>16051</v>
          </cell>
        </row>
        <row r="18">
          <cell r="A18">
            <v>18460</v>
          </cell>
        </row>
        <row r="19">
          <cell r="A19">
            <v>23280</v>
          </cell>
        </row>
        <row r="20">
          <cell r="A20">
            <v>23830</v>
          </cell>
        </row>
        <row r="21">
          <cell r="A21">
            <v>23850</v>
          </cell>
        </row>
        <row r="22">
          <cell r="A22">
            <v>27240</v>
          </cell>
        </row>
        <row r="23">
          <cell r="A23">
            <v>27590</v>
          </cell>
        </row>
        <row r="24">
          <cell r="A24">
            <v>29720</v>
          </cell>
        </row>
        <row r="25">
          <cell r="A25">
            <v>30020</v>
          </cell>
        </row>
        <row r="26">
          <cell r="A26">
            <v>30030</v>
          </cell>
        </row>
        <row r="27">
          <cell r="A27">
            <v>35330</v>
          </cell>
        </row>
        <row r="28">
          <cell r="A28">
            <v>35340</v>
          </cell>
        </row>
        <row r="29">
          <cell r="A29">
            <v>38950</v>
          </cell>
        </row>
        <row r="30">
          <cell r="A30">
            <v>41490</v>
          </cell>
          <cell r="F30">
            <v>6.8</v>
          </cell>
          <cell r="G30">
            <v>41044</v>
          </cell>
        </row>
        <row r="31">
          <cell r="A31">
            <v>41670</v>
          </cell>
          <cell r="F31">
            <v>4.5999999999999996</v>
          </cell>
          <cell r="G31">
            <v>41197</v>
          </cell>
        </row>
        <row r="32">
          <cell r="A32">
            <v>42250</v>
          </cell>
          <cell r="F32">
            <v>19.399999999999999</v>
          </cell>
          <cell r="G32">
            <v>41348</v>
          </cell>
        </row>
        <row r="33">
          <cell r="A33">
            <v>42600</v>
          </cell>
          <cell r="F33">
            <v>29.1</v>
          </cell>
          <cell r="G33">
            <v>43115</v>
          </cell>
        </row>
        <row r="34">
          <cell r="A34">
            <v>42690</v>
          </cell>
          <cell r="F34">
            <v>1</v>
          </cell>
          <cell r="G34">
            <v>43115</v>
          </cell>
        </row>
        <row r="35">
          <cell r="A35">
            <v>43790</v>
          </cell>
          <cell r="F35">
            <v>23.6</v>
          </cell>
          <cell r="G35">
            <v>43388</v>
          </cell>
        </row>
        <row r="36">
          <cell r="A36">
            <v>44010</v>
          </cell>
          <cell r="F36">
            <v>25.6</v>
          </cell>
          <cell r="G36">
            <v>43327</v>
          </cell>
        </row>
        <row r="37">
          <cell r="A37">
            <v>44070</v>
          </cell>
          <cell r="F37">
            <v>1.1000000000000001</v>
          </cell>
          <cell r="G37">
            <v>43327</v>
          </cell>
        </row>
        <row r="38">
          <cell r="A38">
            <v>44150</v>
          </cell>
          <cell r="F38">
            <v>22.7</v>
          </cell>
          <cell r="G38">
            <v>43511</v>
          </cell>
        </row>
        <row r="39">
          <cell r="A39">
            <v>44320</v>
          </cell>
          <cell r="F39">
            <v>16.399999999999999</v>
          </cell>
          <cell r="G39">
            <v>43388</v>
          </cell>
        </row>
        <row r="40">
          <cell r="A40">
            <v>70440</v>
          </cell>
          <cell r="F40">
            <v>20.3</v>
          </cell>
          <cell r="G40" t="str">
            <v>TBD</v>
          </cell>
        </row>
        <row r="41">
          <cell r="A41">
            <v>70520</v>
          </cell>
          <cell r="F41">
            <v>62.2</v>
          </cell>
          <cell r="G41" t="str">
            <v>TBD</v>
          </cell>
        </row>
        <row r="42">
          <cell r="A42" t="str">
            <v>2328S</v>
          </cell>
        </row>
        <row r="43">
          <cell r="A43" t="str">
            <v>2383S</v>
          </cell>
        </row>
        <row r="44">
          <cell r="A44" t="str">
            <v>2759S</v>
          </cell>
        </row>
        <row r="45">
          <cell r="A45" t="str">
            <v>2972S</v>
          </cell>
          <cell r="F45">
            <v>0</v>
          </cell>
          <cell r="G45">
            <v>38579</v>
          </cell>
        </row>
        <row r="46">
          <cell r="A46" t="str">
            <v>3002A</v>
          </cell>
          <cell r="F46">
            <v>0</v>
          </cell>
          <cell r="G46">
            <v>41320</v>
          </cell>
        </row>
        <row r="47">
          <cell r="A47" t="str">
            <v>3002S</v>
          </cell>
          <cell r="F47">
            <v>0</v>
          </cell>
          <cell r="G47">
            <v>41320</v>
          </cell>
        </row>
        <row r="48">
          <cell r="A48" t="str">
            <v>3003A</v>
          </cell>
          <cell r="F48">
            <v>0</v>
          </cell>
          <cell r="G48">
            <v>39859</v>
          </cell>
        </row>
        <row r="49">
          <cell r="A49" t="str">
            <v>3003S</v>
          </cell>
          <cell r="F49">
            <v>0</v>
          </cell>
          <cell r="G49">
            <v>39859</v>
          </cell>
        </row>
        <row r="50">
          <cell r="A50" t="str">
            <v>3533S</v>
          </cell>
          <cell r="F50">
            <v>0</v>
          </cell>
          <cell r="G50">
            <v>41214</v>
          </cell>
        </row>
        <row r="51">
          <cell r="A51" t="str">
            <v>3534S</v>
          </cell>
          <cell r="F51">
            <v>0</v>
          </cell>
          <cell r="G51">
            <v>41214</v>
          </cell>
        </row>
        <row r="52">
          <cell r="A52" t="str">
            <v>3895A</v>
          </cell>
          <cell r="F52">
            <v>0</v>
          </cell>
          <cell r="G52">
            <v>42231</v>
          </cell>
        </row>
        <row r="53">
          <cell r="A53" t="str">
            <v>3895S</v>
          </cell>
          <cell r="F53">
            <v>0</v>
          </cell>
          <cell r="G53">
            <v>42231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sual"/>
      <sheetName val="Vig Eje"/>
      <sheetName val="% PIB 3 años"/>
      <sheetName val="Ejec 3 años"/>
      <sheetName val="Hoja1"/>
      <sheetName val="Deuda"/>
      <sheetName val="Hoja2"/>
      <sheetName val="Hoja3"/>
      <sheetName val="Hoja4"/>
    </sheetNames>
    <sheetDataSet>
      <sheetData sheetId="0"/>
      <sheetData sheetId="1"/>
      <sheetData sheetId="2"/>
      <sheetData sheetId="3"/>
      <sheetData sheetId="4"/>
      <sheetData sheetId="5">
        <row r="24">
          <cell r="B24" t="str">
            <v>Interna</v>
          </cell>
          <cell r="C24">
            <v>0.55415062787959557</v>
          </cell>
        </row>
        <row r="25">
          <cell r="B25" t="str">
            <v>Externa</v>
          </cell>
          <cell r="C25">
            <v>0.44584937212040449</v>
          </cell>
        </row>
        <row r="32">
          <cell r="B32" t="str">
            <v>Fija</v>
          </cell>
          <cell r="C32">
            <v>0.7887324821589663</v>
          </cell>
        </row>
        <row r="33">
          <cell r="B33" t="str">
            <v>Variable</v>
          </cell>
          <cell r="C33">
            <v>0.21126751784103376</v>
          </cell>
        </row>
        <row r="38">
          <cell r="B38" t="str">
            <v>Nacional</v>
          </cell>
          <cell r="C38">
            <v>0.51373333056863735</v>
          </cell>
        </row>
        <row r="39">
          <cell r="B39" t="str">
            <v>Extranjera</v>
          </cell>
          <cell r="C39">
            <v>0.48626666943136276</v>
          </cell>
        </row>
        <row r="45">
          <cell r="B45" t="str">
            <v>Préstamos</v>
          </cell>
          <cell r="C45">
            <v>0.24351250025203469</v>
          </cell>
        </row>
        <row r="46">
          <cell r="B46" t="str">
            <v>Bonos</v>
          </cell>
          <cell r="C46">
            <v>0.75648749974796536</v>
          </cell>
        </row>
      </sheetData>
      <sheetData sheetId="6"/>
      <sheetData sheetId="7"/>
      <sheetData sheetId="8"/>
    </sheetDataSet>
  </externalBook>
</externalLink>
</file>

<file path=xl/queryTables/queryTable1.xml><?xml version="1.0" encoding="utf-8"?>
<queryTable xmlns="http://schemas.openxmlformats.org/spreadsheetml/2006/main" name="envolver.asp?karchivo=boescu51"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28"/>
  <sheetViews>
    <sheetView workbookViewId="0"/>
  </sheetViews>
  <sheetFormatPr baseColWidth="10" defaultRowHeight="15" customHeight="1"/>
  <cols>
    <col min="1" max="1" width="5.42578125" style="39" customWidth="1"/>
    <col min="2" max="2" width="39.28515625" style="39" bestFit="1" customWidth="1"/>
    <col min="3" max="16384" width="11.42578125" style="39"/>
  </cols>
  <sheetData>
    <row r="1" spans="2:8" ht="15" customHeight="1" thickBot="1"/>
    <row r="2" spans="2:8" ht="42.75" customHeight="1" thickTop="1" thickBot="1">
      <c r="B2" s="779" t="s">
        <v>115</v>
      </c>
      <c r="C2" s="780"/>
      <c r="D2" s="780"/>
      <c r="E2" s="780"/>
      <c r="F2" s="781"/>
    </row>
    <row r="3" spans="2:8" ht="20.100000000000001" customHeight="1" thickTop="1">
      <c r="B3" s="782" t="s">
        <v>116</v>
      </c>
      <c r="C3" s="782"/>
      <c r="D3" s="782"/>
      <c r="E3" s="782"/>
      <c r="F3" s="782"/>
    </row>
    <row r="4" spans="2:8" ht="20.100000000000001" customHeight="1">
      <c r="B4" s="40"/>
      <c r="C4" s="41">
        <v>2018</v>
      </c>
      <c r="D4" s="41">
        <v>2019</v>
      </c>
      <c r="E4" s="41" t="s">
        <v>681</v>
      </c>
      <c r="F4" s="41" t="s">
        <v>682</v>
      </c>
    </row>
    <row r="5" spans="2:8" ht="15" customHeight="1">
      <c r="B5" s="42" t="s">
        <v>117</v>
      </c>
      <c r="C5" s="43">
        <v>3.6</v>
      </c>
      <c r="D5" s="43">
        <v>2.9</v>
      </c>
      <c r="E5" s="42">
        <v>3.3</v>
      </c>
      <c r="F5" s="42">
        <v>3.4</v>
      </c>
    </row>
    <row r="6" spans="2:8" ht="15" customHeight="1">
      <c r="B6" s="44" t="s">
        <v>118</v>
      </c>
      <c r="C6" s="511">
        <v>2.2000000000000002</v>
      </c>
      <c r="D6" s="511">
        <v>1.7</v>
      </c>
      <c r="E6" s="42">
        <v>1.6</v>
      </c>
      <c r="F6" s="42">
        <v>1.6</v>
      </c>
    </row>
    <row r="7" spans="2:8" ht="15" customHeight="1">
      <c r="B7" s="45" t="s">
        <v>119</v>
      </c>
      <c r="C7" s="46">
        <v>2.9</v>
      </c>
      <c r="D7" s="46">
        <v>2.2999999999999998</v>
      </c>
      <c r="E7" s="40">
        <v>2</v>
      </c>
      <c r="F7" s="40">
        <v>1.7</v>
      </c>
    </row>
    <row r="8" spans="2:8" ht="15" customHeight="1">
      <c r="B8" s="45" t="s">
        <v>120</v>
      </c>
      <c r="C8" s="46">
        <v>1.9</v>
      </c>
      <c r="D8" s="46">
        <v>1.2</v>
      </c>
      <c r="E8" s="374">
        <v>1.3</v>
      </c>
      <c r="F8" s="40">
        <v>1.4</v>
      </c>
    </row>
    <row r="9" spans="2:8" ht="15" customHeight="1">
      <c r="B9" s="47" t="s">
        <v>121</v>
      </c>
      <c r="C9" s="46">
        <v>1.5</v>
      </c>
      <c r="D9" s="46">
        <v>1.3</v>
      </c>
      <c r="E9" s="40">
        <v>1.6</v>
      </c>
      <c r="F9" s="40">
        <v>1.4</v>
      </c>
      <c r="H9" s="165"/>
    </row>
    <row r="10" spans="2:8" ht="15" customHeight="1">
      <c r="B10" s="47" t="s">
        <v>122</v>
      </c>
      <c r="C10" s="46">
        <v>1.5</v>
      </c>
      <c r="D10" s="46">
        <v>1.5</v>
      </c>
      <c r="E10" s="40">
        <v>1.6</v>
      </c>
      <c r="F10" s="40">
        <v>1.3</v>
      </c>
    </row>
    <row r="11" spans="2:8" ht="15" customHeight="1">
      <c r="B11" s="47" t="s">
        <v>123</v>
      </c>
      <c r="C11" s="46">
        <v>1</v>
      </c>
      <c r="D11" s="46">
        <v>0.6</v>
      </c>
      <c r="E11" s="40">
        <v>0.9</v>
      </c>
      <c r="F11" s="40">
        <v>0.7</v>
      </c>
    </row>
    <row r="12" spans="2:8" ht="15" customHeight="1">
      <c r="B12" s="47" t="s">
        <v>124</v>
      </c>
      <c r="C12" s="46">
        <v>2.5</v>
      </c>
      <c r="D12" s="46">
        <v>2.2000000000000002</v>
      </c>
      <c r="E12" s="40">
        <v>1.9</v>
      </c>
      <c r="F12" s="40">
        <v>1.6</v>
      </c>
    </row>
    <row r="13" spans="2:8" ht="15" customHeight="1">
      <c r="B13" s="47" t="s">
        <v>125</v>
      </c>
      <c r="C13" s="46">
        <v>0.3</v>
      </c>
      <c r="D13" s="46">
        <v>1</v>
      </c>
      <c r="E13" s="40">
        <v>0.7</v>
      </c>
      <c r="F13" s="40">
        <v>0.5</v>
      </c>
    </row>
    <row r="14" spans="2:8" ht="15" customHeight="1">
      <c r="B14" s="40"/>
      <c r="C14" s="48"/>
      <c r="D14" s="48"/>
      <c r="E14" s="40"/>
      <c r="F14" s="40"/>
    </row>
    <row r="15" spans="2:8" ht="15" customHeight="1">
      <c r="B15" s="42" t="s">
        <v>126</v>
      </c>
      <c r="C15" s="43">
        <v>4.5</v>
      </c>
      <c r="D15" s="43">
        <v>3.7</v>
      </c>
      <c r="E15" s="42">
        <v>4.4000000000000004</v>
      </c>
      <c r="F15" s="42">
        <v>4.5999999999999996</v>
      </c>
    </row>
    <row r="16" spans="2:8" ht="15" customHeight="1">
      <c r="B16" s="42" t="s">
        <v>127</v>
      </c>
      <c r="C16" s="43">
        <v>6.3</v>
      </c>
      <c r="D16" s="43">
        <v>5.8</v>
      </c>
      <c r="E16" s="42">
        <v>5.8</v>
      </c>
      <c r="F16" s="42">
        <v>5.9</v>
      </c>
    </row>
    <row r="17" spans="2:14" ht="15" customHeight="1">
      <c r="B17" s="47" t="s">
        <v>128</v>
      </c>
      <c r="C17" s="46">
        <v>6.6</v>
      </c>
      <c r="D17" s="46">
        <v>6.1</v>
      </c>
      <c r="E17" s="40">
        <v>6</v>
      </c>
      <c r="F17" s="40">
        <v>5.8</v>
      </c>
    </row>
    <row r="18" spans="2:14" ht="15" customHeight="1">
      <c r="B18" s="47" t="s">
        <v>129</v>
      </c>
      <c r="C18" s="46">
        <v>6.8</v>
      </c>
      <c r="D18" s="46">
        <v>4.8</v>
      </c>
      <c r="E18" s="40">
        <v>5.8</v>
      </c>
      <c r="F18" s="40">
        <v>5.9</v>
      </c>
    </row>
    <row r="19" spans="2:14" ht="15" customHeight="1">
      <c r="B19" s="40"/>
      <c r="C19" s="48"/>
      <c r="D19" s="48"/>
      <c r="E19" s="40"/>
      <c r="F19" s="40"/>
    </row>
    <row r="20" spans="2:14" ht="15" customHeight="1">
      <c r="B20" s="42" t="s">
        <v>130</v>
      </c>
      <c r="C20" s="43">
        <v>1.7</v>
      </c>
      <c r="D20" s="43">
        <v>0.8</v>
      </c>
      <c r="E20" s="42">
        <v>1.8</v>
      </c>
      <c r="F20" s="42">
        <v>2.4</v>
      </c>
    </row>
    <row r="21" spans="2:14" ht="15" customHeight="1">
      <c r="B21" s="47" t="s">
        <v>131</v>
      </c>
      <c r="C21" s="46">
        <v>1.3</v>
      </c>
      <c r="D21" s="46">
        <v>1.2</v>
      </c>
      <c r="E21" s="40">
        <v>2.2000000000000002</v>
      </c>
      <c r="F21" s="40">
        <v>2.2999999999999998</v>
      </c>
    </row>
    <row r="22" spans="2:14" ht="15" customHeight="1">
      <c r="B22" s="47" t="s">
        <v>132</v>
      </c>
      <c r="C22" s="46">
        <v>2.1</v>
      </c>
      <c r="D22" s="46">
        <v>0</v>
      </c>
      <c r="E22" s="40">
        <v>1</v>
      </c>
      <c r="F22" s="40">
        <v>1.6</v>
      </c>
    </row>
    <row r="23" spans="2:14" ht="20.100000000000001" customHeight="1">
      <c r="B23" s="783" t="s">
        <v>683</v>
      </c>
      <c r="C23" s="784"/>
      <c r="D23" s="784"/>
      <c r="E23" s="784"/>
      <c r="F23" s="784"/>
    </row>
    <row r="24" spans="2:14" ht="15" customHeight="1">
      <c r="B24" s="783" t="s">
        <v>684</v>
      </c>
      <c r="C24" s="784"/>
      <c r="D24" s="784"/>
      <c r="E24" s="784"/>
      <c r="F24" s="784"/>
    </row>
    <row r="25" spans="2:14" ht="15" customHeight="1">
      <c r="J25" s="49"/>
      <c r="K25" s="49"/>
      <c r="L25" s="49"/>
      <c r="M25" s="49"/>
      <c r="N25" s="49"/>
    </row>
    <row r="26" spans="2:14" ht="15" customHeight="1">
      <c r="J26" s="49"/>
      <c r="K26" s="49"/>
      <c r="L26" s="49"/>
      <c r="M26" s="49"/>
      <c r="N26" s="49"/>
    </row>
    <row r="28" spans="2:14" ht="15" customHeight="1">
      <c r="B28" s="50"/>
    </row>
  </sheetData>
  <mergeCells count="4">
    <mergeCell ref="B2:F2"/>
    <mergeCell ref="B3:F3"/>
    <mergeCell ref="B23:F23"/>
    <mergeCell ref="B24:F2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503"/>
  <sheetViews>
    <sheetView showGridLines="0" workbookViewId="0"/>
  </sheetViews>
  <sheetFormatPr baseColWidth="10" defaultRowHeight="15"/>
  <cols>
    <col min="1" max="1" width="11.42578125" style="128"/>
    <col min="2" max="2" width="51.5703125" style="128" customWidth="1"/>
    <col min="3" max="6" width="13" style="128" customWidth="1"/>
    <col min="7" max="16384" width="11.42578125" style="128"/>
  </cols>
  <sheetData>
    <row r="1" spans="2:9" ht="15.75" thickBot="1"/>
    <row r="2" spans="2:9" ht="24" thickTop="1">
      <c r="B2" s="833" t="s">
        <v>234</v>
      </c>
      <c r="C2" s="834"/>
      <c r="D2" s="834"/>
      <c r="E2" s="834"/>
      <c r="F2" s="835"/>
    </row>
    <row r="3" spans="2:9" ht="23.25">
      <c r="B3" s="836" t="s">
        <v>654</v>
      </c>
      <c r="C3" s="837"/>
      <c r="D3" s="837"/>
      <c r="E3" s="837"/>
      <c r="F3" s="838"/>
    </row>
    <row r="4" spans="2:9" ht="24" thickBot="1">
      <c r="B4" s="839" t="s">
        <v>114</v>
      </c>
      <c r="C4" s="840"/>
      <c r="D4" s="840"/>
      <c r="E4" s="840"/>
      <c r="F4" s="841"/>
    </row>
    <row r="5" spans="2:9" ht="15.75" thickTop="1"/>
    <row r="6" spans="2:9" ht="22.5" customHeight="1">
      <c r="B6" s="361" t="s">
        <v>101</v>
      </c>
      <c r="C6" s="361" t="s">
        <v>102</v>
      </c>
      <c r="D6" s="361" t="s">
        <v>648</v>
      </c>
      <c r="E6" s="361" t="s">
        <v>103</v>
      </c>
      <c r="F6" s="361" t="s">
        <v>235</v>
      </c>
    </row>
    <row r="7" spans="2:9" ht="15.75">
      <c r="B7" s="362" t="s">
        <v>104</v>
      </c>
      <c r="C7" s="363">
        <v>64027.7</v>
      </c>
      <c r="D7" s="363">
        <v>62593.56</v>
      </c>
      <c r="E7" s="363">
        <f>D7-C7</f>
        <v>-1434.1399999999994</v>
      </c>
      <c r="F7" s="364">
        <f>D7/$D$17</f>
        <v>0.76519552268109059</v>
      </c>
      <c r="I7" s="129"/>
    </row>
    <row r="8" spans="2:9" ht="15.75">
      <c r="B8" s="365" t="s">
        <v>105</v>
      </c>
      <c r="C8" s="366">
        <v>817.15</v>
      </c>
      <c r="D8" s="366">
        <v>856.32</v>
      </c>
      <c r="E8" s="366">
        <f t="shared" ref="E8:E16" si="0">D8-C8</f>
        <v>39.170000000000073</v>
      </c>
      <c r="F8" s="367">
        <f>D8/$D$17</f>
        <v>1.0468364956111644E-2</v>
      </c>
    </row>
    <row r="9" spans="2:9" ht="15.75">
      <c r="B9" s="368" t="s">
        <v>106</v>
      </c>
      <c r="C9" s="366">
        <v>2587.21</v>
      </c>
      <c r="D9" s="366">
        <v>2332.7199999999998</v>
      </c>
      <c r="E9" s="366">
        <f t="shared" si="0"/>
        <v>-254.49000000000024</v>
      </c>
      <c r="F9" s="367">
        <f>D9/$D$17</f>
        <v>2.8517101434534696E-2</v>
      </c>
    </row>
    <row r="10" spans="2:9" ht="15.75">
      <c r="B10" s="368" t="s">
        <v>107</v>
      </c>
      <c r="C10" s="366">
        <v>415.66</v>
      </c>
      <c r="D10" s="366">
        <v>441.67</v>
      </c>
      <c r="E10" s="366">
        <f t="shared" si="0"/>
        <v>26.009999999999991</v>
      </c>
      <c r="F10" s="367">
        <f t="shared" ref="F10:F16" si="1">D10/$D$17</f>
        <v>5.3993399081719799E-3</v>
      </c>
    </row>
    <row r="11" spans="2:9" ht="15.75">
      <c r="B11" s="368" t="s">
        <v>108</v>
      </c>
      <c r="C11" s="366">
        <v>423.5</v>
      </c>
      <c r="D11" s="366">
        <v>220.94</v>
      </c>
      <c r="E11" s="366">
        <f t="shared" si="0"/>
        <v>-202.56</v>
      </c>
      <c r="F11" s="367">
        <f t="shared" si="1"/>
        <v>2.7009535610558045E-3</v>
      </c>
    </row>
    <row r="12" spans="2:9" ht="15.75">
      <c r="B12" s="368" t="s">
        <v>109</v>
      </c>
      <c r="C12" s="366">
        <v>272.81</v>
      </c>
      <c r="D12" s="366">
        <v>95.96</v>
      </c>
      <c r="E12" s="366">
        <f t="shared" si="0"/>
        <v>-176.85000000000002</v>
      </c>
      <c r="F12" s="367">
        <f t="shared" si="1"/>
        <v>1.1730945221277947E-3</v>
      </c>
    </row>
    <row r="13" spans="2:9" ht="15.75">
      <c r="B13" s="368" t="s">
        <v>110</v>
      </c>
      <c r="C13" s="366">
        <v>3.41</v>
      </c>
      <c r="D13" s="366">
        <v>3.6</v>
      </c>
      <c r="E13" s="366">
        <f t="shared" si="0"/>
        <v>0.18999999999999995</v>
      </c>
      <c r="F13" s="367">
        <f t="shared" si="1"/>
        <v>4.400938182221823E-5</v>
      </c>
    </row>
    <row r="14" spans="2:9" ht="15.75">
      <c r="B14" s="368" t="s">
        <v>111</v>
      </c>
      <c r="C14" s="366">
        <v>3367.39</v>
      </c>
      <c r="D14" s="366">
        <v>0</v>
      </c>
      <c r="E14" s="366">
        <f t="shared" si="0"/>
        <v>-3367.39</v>
      </c>
      <c r="F14" s="367">
        <f t="shared" si="1"/>
        <v>0</v>
      </c>
    </row>
    <row r="15" spans="2:9" ht="15.75">
      <c r="B15" s="368" t="s">
        <v>112</v>
      </c>
      <c r="C15" s="366">
        <v>14207.65</v>
      </c>
      <c r="D15" s="366">
        <v>7441.36</v>
      </c>
      <c r="E15" s="366">
        <f t="shared" si="0"/>
        <v>-6766.29</v>
      </c>
      <c r="F15" s="367">
        <f t="shared" si="1"/>
        <v>9.0969348199050518E-2</v>
      </c>
    </row>
    <row r="16" spans="2:9" ht="15.75">
      <c r="B16" s="368" t="s">
        <v>113</v>
      </c>
      <c r="C16" s="366">
        <v>1592.6</v>
      </c>
      <c r="D16" s="366">
        <v>7814.61</v>
      </c>
      <c r="E16" s="366">
        <f t="shared" si="0"/>
        <v>6222.01</v>
      </c>
      <c r="F16" s="367">
        <f t="shared" si="1"/>
        <v>9.5532265356034665E-2</v>
      </c>
    </row>
    <row r="17" spans="2:9" ht="15.75">
      <c r="B17" s="369" t="s">
        <v>22</v>
      </c>
      <c r="C17" s="370">
        <f>SUM(C7:C16)</f>
        <v>87715.08</v>
      </c>
      <c r="D17" s="370">
        <f t="shared" ref="D17:E17" si="2">SUM(D7:D16)</f>
        <v>81800.740000000005</v>
      </c>
      <c r="E17" s="370">
        <f t="shared" si="2"/>
        <v>-5914.3399999999983</v>
      </c>
      <c r="F17" s="371">
        <f>D17/$D$17</f>
        <v>1</v>
      </c>
      <c r="I17" s="129"/>
    </row>
    <row r="18" spans="2:9">
      <c r="C18" s="129"/>
      <c r="D18" s="129"/>
      <c r="E18" s="129"/>
      <c r="F18" s="129"/>
    </row>
    <row r="19" spans="2:9">
      <c r="C19" s="129"/>
      <c r="D19" s="129"/>
      <c r="E19" s="129"/>
      <c r="F19" s="129"/>
    </row>
    <row r="20" spans="2:9">
      <c r="C20" s="129"/>
      <c r="D20" s="129"/>
      <c r="E20" s="129"/>
      <c r="F20" s="129"/>
    </row>
    <row r="21" spans="2:9">
      <c r="C21" s="129"/>
      <c r="D21" s="129"/>
      <c r="E21" s="129"/>
      <c r="F21" s="129"/>
    </row>
    <row r="22" spans="2:9">
      <c r="C22" s="129"/>
      <c r="D22" s="129"/>
      <c r="E22" s="129"/>
      <c r="F22" s="129"/>
    </row>
    <row r="23" spans="2:9">
      <c r="C23" s="129"/>
      <c r="D23" s="129"/>
      <c r="E23" s="129"/>
      <c r="F23" s="129"/>
    </row>
    <row r="24" spans="2:9">
      <c r="C24" s="129"/>
      <c r="D24" s="129"/>
      <c r="E24" s="129"/>
      <c r="F24" s="129"/>
    </row>
    <row r="25" spans="2:9">
      <c r="C25" s="129"/>
      <c r="D25" s="129"/>
      <c r="E25" s="129"/>
      <c r="F25" s="129"/>
    </row>
    <row r="26" spans="2:9">
      <c r="C26" s="129"/>
      <c r="D26" s="129"/>
      <c r="E26" s="129"/>
      <c r="F26" s="129"/>
    </row>
    <row r="27" spans="2:9">
      <c r="C27" s="129"/>
      <c r="D27" s="129"/>
      <c r="E27" s="129"/>
      <c r="F27" s="129"/>
    </row>
    <row r="28" spans="2:9">
      <c r="C28" s="129"/>
      <c r="D28" s="129"/>
      <c r="E28" s="129"/>
      <c r="F28" s="129"/>
    </row>
    <row r="29" spans="2:9">
      <c r="C29" s="129"/>
      <c r="D29" s="129"/>
      <c r="E29" s="129"/>
      <c r="F29" s="129"/>
    </row>
    <row r="30" spans="2:9">
      <c r="C30" s="129"/>
      <c r="D30" s="129"/>
      <c r="E30" s="129"/>
      <c r="F30" s="129"/>
    </row>
    <row r="31" spans="2:9">
      <c r="C31" s="129"/>
      <c r="D31" s="129"/>
      <c r="E31" s="129"/>
      <c r="F31" s="129"/>
    </row>
    <row r="32" spans="2:9">
      <c r="C32" s="129"/>
      <c r="D32" s="129"/>
      <c r="E32" s="129"/>
      <c r="F32" s="129"/>
    </row>
    <row r="33" spans="3:6">
      <c r="C33" s="129"/>
      <c r="D33" s="129"/>
      <c r="E33" s="129"/>
      <c r="F33" s="129"/>
    </row>
    <row r="34" spans="3:6">
      <c r="C34" s="129"/>
      <c r="D34" s="129"/>
      <c r="E34" s="129"/>
      <c r="F34" s="129"/>
    </row>
    <row r="35" spans="3:6">
      <c r="C35" s="129"/>
      <c r="D35" s="129"/>
      <c r="E35" s="129"/>
      <c r="F35" s="129"/>
    </row>
    <row r="36" spans="3:6">
      <c r="C36" s="129"/>
      <c r="D36" s="129"/>
      <c r="E36" s="129"/>
      <c r="F36" s="129"/>
    </row>
    <row r="37" spans="3:6">
      <c r="C37" s="129"/>
      <c r="D37" s="129"/>
      <c r="E37" s="129"/>
      <c r="F37" s="129"/>
    </row>
    <row r="38" spans="3:6">
      <c r="C38" s="129"/>
      <c r="D38" s="129"/>
      <c r="E38" s="129"/>
      <c r="F38" s="129"/>
    </row>
    <row r="39" spans="3:6">
      <c r="C39" s="129"/>
      <c r="D39" s="129"/>
      <c r="E39" s="129"/>
      <c r="F39" s="129"/>
    </row>
    <row r="40" spans="3:6">
      <c r="C40" s="129"/>
      <c r="D40" s="129"/>
      <c r="E40" s="129"/>
      <c r="F40" s="129"/>
    </row>
    <row r="41" spans="3:6">
      <c r="C41" s="129"/>
      <c r="D41" s="129"/>
      <c r="E41" s="129"/>
      <c r="F41" s="129"/>
    </row>
    <row r="42" spans="3:6">
      <c r="C42" s="129"/>
      <c r="D42" s="129"/>
      <c r="E42" s="129"/>
      <c r="F42" s="129"/>
    </row>
    <row r="43" spans="3:6">
      <c r="C43" s="129"/>
      <c r="D43" s="129"/>
      <c r="E43" s="129"/>
      <c r="F43" s="129"/>
    </row>
    <row r="44" spans="3:6">
      <c r="C44" s="129"/>
      <c r="D44" s="129"/>
      <c r="E44" s="129"/>
      <c r="F44" s="129"/>
    </row>
    <row r="45" spans="3:6">
      <c r="C45" s="129"/>
      <c r="D45" s="129"/>
      <c r="E45" s="129"/>
      <c r="F45" s="129"/>
    </row>
    <row r="46" spans="3:6">
      <c r="C46" s="129"/>
      <c r="D46" s="129"/>
      <c r="E46" s="129"/>
      <c r="F46" s="129"/>
    </row>
    <row r="47" spans="3:6">
      <c r="C47" s="129"/>
      <c r="D47" s="129"/>
      <c r="E47" s="129"/>
      <c r="F47" s="129"/>
    </row>
    <row r="48" spans="3:6">
      <c r="C48" s="129"/>
      <c r="D48" s="129"/>
      <c r="E48" s="129"/>
      <c r="F48" s="129"/>
    </row>
    <row r="49" spans="3:6">
      <c r="C49" s="129"/>
      <c r="D49" s="129"/>
      <c r="E49" s="129"/>
      <c r="F49" s="129"/>
    </row>
    <row r="50" spans="3:6">
      <c r="C50" s="129"/>
      <c r="D50" s="129"/>
      <c r="E50" s="129"/>
      <c r="F50" s="129"/>
    </row>
    <row r="51" spans="3:6">
      <c r="C51" s="129"/>
      <c r="D51" s="129"/>
      <c r="E51" s="129"/>
      <c r="F51" s="129"/>
    </row>
    <row r="52" spans="3:6">
      <c r="C52" s="129"/>
      <c r="D52" s="129"/>
      <c r="E52" s="129"/>
      <c r="F52" s="129"/>
    </row>
    <row r="53" spans="3:6">
      <c r="C53" s="129"/>
      <c r="D53" s="129"/>
      <c r="E53" s="129"/>
      <c r="F53" s="129"/>
    </row>
    <row r="54" spans="3:6">
      <c r="C54" s="129"/>
      <c r="D54" s="129"/>
      <c r="E54" s="129"/>
      <c r="F54" s="129"/>
    </row>
    <row r="55" spans="3:6">
      <c r="C55" s="129"/>
      <c r="D55" s="129"/>
      <c r="E55" s="129"/>
      <c r="F55" s="129"/>
    </row>
    <row r="56" spans="3:6">
      <c r="C56" s="129"/>
      <c r="D56" s="129"/>
      <c r="E56" s="129"/>
      <c r="F56" s="129"/>
    </row>
    <row r="57" spans="3:6">
      <c r="C57" s="129"/>
      <c r="D57" s="129"/>
      <c r="E57" s="129"/>
      <c r="F57" s="129"/>
    </row>
    <row r="58" spans="3:6">
      <c r="C58" s="129"/>
      <c r="D58" s="129"/>
      <c r="E58" s="129"/>
      <c r="F58" s="129"/>
    </row>
    <row r="59" spans="3:6">
      <c r="C59" s="129"/>
      <c r="D59" s="129"/>
      <c r="E59" s="129"/>
      <c r="F59" s="129"/>
    </row>
    <row r="60" spans="3:6">
      <c r="C60" s="129"/>
      <c r="D60" s="129"/>
      <c r="E60" s="129"/>
      <c r="F60" s="129"/>
    </row>
    <row r="61" spans="3:6">
      <c r="C61" s="129"/>
      <c r="D61" s="129"/>
      <c r="E61" s="129"/>
      <c r="F61" s="129"/>
    </row>
    <row r="62" spans="3:6">
      <c r="C62" s="129"/>
      <c r="D62" s="129"/>
      <c r="E62" s="129"/>
      <c r="F62" s="129"/>
    </row>
    <row r="63" spans="3:6">
      <c r="C63" s="129"/>
      <c r="D63" s="129"/>
      <c r="E63" s="129"/>
      <c r="F63" s="129"/>
    </row>
    <row r="64" spans="3:6">
      <c r="C64" s="129"/>
      <c r="D64" s="129"/>
      <c r="E64" s="129"/>
      <c r="F64" s="129"/>
    </row>
    <row r="65" spans="3:6">
      <c r="C65" s="129"/>
      <c r="D65" s="129"/>
      <c r="E65" s="129"/>
      <c r="F65" s="129"/>
    </row>
    <row r="66" spans="3:6">
      <c r="C66" s="129"/>
      <c r="D66" s="129"/>
      <c r="E66" s="129"/>
      <c r="F66" s="129"/>
    </row>
    <row r="67" spans="3:6">
      <c r="C67" s="129"/>
      <c r="D67" s="129"/>
      <c r="E67" s="129"/>
      <c r="F67" s="129"/>
    </row>
    <row r="68" spans="3:6">
      <c r="C68" s="129"/>
      <c r="D68" s="129"/>
      <c r="E68" s="129"/>
      <c r="F68" s="129"/>
    </row>
    <row r="69" spans="3:6">
      <c r="C69" s="129"/>
      <c r="D69" s="129"/>
      <c r="E69" s="129"/>
      <c r="F69" s="129"/>
    </row>
    <row r="70" spans="3:6">
      <c r="C70" s="129"/>
      <c r="D70" s="129"/>
      <c r="E70" s="129"/>
      <c r="F70" s="129"/>
    </row>
    <row r="71" spans="3:6">
      <c r="C71" s="129"/>
      <c r="D71" s="129"/>
      <c r="E71" s="129"/>
      <c r="F71" s="129"/>
    </row>
    <row r="72" spans="3:6">
      <c r="C72" s="129"/>
      <c r="D72" s="129"/>
      <c r="E72" s="129"/>
      <c r="F72" s="129"/>
    </row>
    <row r="73" spans="3:6">
      <c r="C73" s="129"/>
      <c r="D73" s="129"/>
      <c r="E73" s="129"/>
      <c r="F73" s="129"/>
    </row>
    <row r="74" spans="3:6">
      <c r="C74" s="129"/>
      <c r="D74" s="129"/>
      <c r="E74" s="129"/>
      <c r="F74" s="129"/>
    </row>
    <row r="75" spans="3:6">
      <c r="C75" s="129"/>
      <c r="D75" s="129"/>
      <c r="E75" s="129"/>
      <c r="F75" s="129"/>
    </row>
    <row r="76" spans="3:6">
      <c r="C76" s="129"/>
      <c r="D76" s="129"/>
      <c r="E76" s="129"/>
      <c r="F76" s="129"/>
    </row>
    <row r="77" spans="3:6">
      <c r="C77" s="129"/>
      <c r="D77" s="129"/>
      <c r="E77" s="129"/>
      <c r="F77" s="129"/>
    </row>
    <row r="78" spans="3:6">
      <c r="C78" s="129"/>
      <c r="D78" s="129"/>
      <c r="E78" s="129"/>
      <c r="F78" s="129"/>
    </row>
    <row r="79" spans="3:6">
      <c r="C79" s="129"/>
      <c r="D79" s="129"/>
      <c r="E79" s="129"/>
      <c r="F79" s="129"/>
    </row>
    <row r="80" spans="3:6">
      <c r="C80" s="129"/>
      <c r="D80" s="129"/>
      <c r="E80" s="129"/>
      <c r="F80" s="129"/>
    </row>
    <row r="81" spans="3:6">
      <c r="C81" s="129"/>
      <c r="D81" s="129"/>
      <c r="E81" s="129"/>
      <c r="F81" s="129"/>
    </row>
    <row r="82" spans="3:6">
      <c r="C82" s="129"/>
      <c r="D82" s="129"/>
      <c r="E82" s="129"/>
      <c r="F82" s="129"/>
    </row>
    <row r="83" spans="3:6">
      <c r="C83" s="129"/>
      <c r="D83" s="129"/>
      <c r="E83" s="129"/>
      <c r="F83" s="129"/>
    </row>
    <row r="84" spans="3:6">
      <c r="C84" s="129"/>
      <c r="D84" s="129"/>
      <c r="E84" s="129"/>
      <c r="F84" s="129"/>
    </row>
    <row r="85" spans="3:6">
      <c r="C85" s="129"/>
      <c r="D85" s="129"/>
      <c r="E85" s="129"/>
      <c r="F85" s="129"/>
    </row>
    <row r="86" spans="3:6">
      <c r="C86" s="129"/>
      <c r="D86" s="129"/>
      <c r="E86" s="129"/>
      <c r="F86" s="129"/>
    </row>
    <row r="87" spans="3:6">
      <c r="C87" s="129"/>
      <c r="D87" s="129"/>
      <c r="E87" s="129"/>
      <c r="F87" s="129"/>
    </row>
    <row r="88" spans="3:6">
      <c r="C88" s="129"/>
      <c r="D88" s="129"/>
      <c r="E88" s="129"/>
      <c r="F88" s="129"/>
    </row>
    <row r="89" spans="3:6">
      <c r="C89" s="129"/>
      <c r="D89" s="129"/>
      <c r="E89" s="129"/>
      <c r="F89" s="129"/>
    </row>
    <row r="90" spans="3:6">
      <c r="C90" s="129"/>
      <c r="D90" s="129"/>
      <c r="E90" s="129"/>
      <c r="F90" s="129"/>
    </row>
    <row r="91" spans="3:6">
      <c r="C91" s="129"/>
      <c r="D91" s="129"/>
      <c r="E91" s="129"/>
      <c r="F91" s="129"/>
    </row>
    <row r="92" spans="3:6">
      <c r="C92" s="129"/>
      <c r="D92" s="129"/>
      <c r="E92" s="129"/>
      <c r="F92" s="129"/>
    </row>
    <row r="93" spans="3:6">
      <c r="C93" s="129"/>
      <c r="D93" s="129"/>
      <c r="E93" s="129"/>
      <c r="F93" s="129"/>
    </row>
    <row r="94" spans="3:6">
      <c r="C94" s="129"/>
      <c r="D94" s="129"/>
      <c r="E94" s="129"/>
      <c r="F94" s="129"/>
    </row>
    <row r="95" spans="3:6">
      <c r="C95" s="129"/>
      <c r="D95" s="129"/>
      <c r="E95" s="129"/>
      <c r="F95" s="129"/>
    </row>
    <row r="96" spans="3:6">
      <c r="C96" s="129"/>
      <c r="D96" s="129"/>
      <c r="E96" s="129"/>
      <c r="F96" s="129"/>
    </row>
    <row r="97" spans="3:6">
      <c r="C97" s="129"/>
      <c r="D97" s="129"/>
      <c r="E97" s="129"/>
      <c r="F97" s="129"/>
    </row>
    <row r="98" spans="3:6">
      <c r="C98" s="129"/>
      <c r="D98" s="129"/>
      <c r="E98" s="129"/>
      <c r="F98" s="129"/>
    </row>
    <row r="99" spans="3:6">
      <c r="C99" s="129"/>
      <c r="D99" s="129"/>
      <c r="E99" s="129"/>
      <c r="F99" s="129"/>
    </row>
    <row r="100" spans="3:6">
      <c r="C100" s="129"/>
      <c r="D100" s="129"/>
      <c r="E100" s="129"/>
      <c r="F100" s="129"/>
    </row>
    <row r="101" spans="3:6">
      <c r="C101" s="129"/>
      <c r="D101" s="129"/>
      <c r="E101" s="129"/>
      <c r="F101" s="129"/>
    </row>
    <row r="102" spans="3:6">
      <c r="C102" s="129"/>
      <c r="D102" s="129"/>
      <c r="E102" s="129"/>
      <c r="F102" s="129"/>
    </row>
    <row r="103" spans="3:6">
      <c r="C103" s="129"/>
      <c r="D103" s="129"/>
      <c r="E103" s="129"/>
      <c r="F103" s="129"/>
    </row>
    <row r="104" spans="3:6">
      <c r="C104" s="129"/>
      <c r="D104" s="129"/>
      <c r="E104" s="129"/>
      <c r="F104" s="129"/>
    </row>
    <row r="105" spans="3:6">
      <c r="C105" s="129"/>
      <c r="D105" s="129"/>
      <c r="E105" s="129"/>
      <c r="F105" s="129"/>
    </row>
    <row r="106" spans="3:6">
      <c r="C106" s="129"/>
      <c r="D106" s="129"/>
      <c r="E106" s="129"/>
      <c r="F106" s="129"/>
    </row>
    <row r="107" spans="3:6">
      <c r="C107" s="129"/>
      <c r="D107" s="129"/>
      <c r="E107" s="129"/>
      <c r="F107" s="129"/>
    </row>
    <row r="108" spans="3:6">
      <c r="C108" s="129"/>
      <c r="D108" s="129"/>
      <c r="E108" s="129"/>
      <c r="F108" s="129"/>
    </row>
    <row r="109" spans="3:6">
      <c r="C109" s="129"/>
      <c r="D109" s="129"/>
      <c r="E109" s="129"/>
      <c r="F109" s="129"/>
    </row>
    <row r="110" spans="3:6">
      <c r="C110" s="129"/>
      <c r="D110" s="129"/>
      <c r="E110" s="129"/>
      <c r="F110" s="129"/>
    </row>
    <row r="111" spans="3:6">
      <c r="C111" s="129"/>
      <c r="D111" s="129"/>
      <c r="E111" s="129"/>
      <c r="F111" s="129"/>
    </row>
    <row r="112" spans="3:6">
      <c r="C112" s="129"/>
      <c r="D112" s="129"/>
      <c r="E112" s="129"/>
      <c r="F112" s="129"/>
    </row>
    <row r="113" spans="3:6">
      <c r="C113" s="129"/>
      <c r="D113" s="129"/>
      <c r="E113" s="129"/>
      <c r="F113" s="129"/>
    </row>
    <row r="114" spans="3:6">
      <c r="C114" s="129"/>
      <c r="D114" s="129"/>
      <c r="E114" s="129"/>
      <c r="F114" s="129"/>
    </row>
    <row r="115" spans="3:6">
      <c r="C115" s="129"/>
      <c r="D115" s="129"/>
      <c r="E115" s="129"/>
      <c r="F115" s="129"/>
    </row>
    <row r="116" spans="3:6">
      <c r="C116" s="129"/>
      <c r="D116" s="129"/>
      <c r="E116" s="129"/>
      <c r="F116" s="129"/>
    </row>
    <row r="117" spans="3:6">
      <c r="C117" s="129"/>
      <c r="D117" s="129"/>
      <c r="E117" s="129"/>
      <c r="F117" s="129"/>
    </row>
    <row r="118" spans="3:6">
      <c r="C118" s="129"/>
      <c r="D118" s="129"/>
      <c r="E118" s="129"/>
      <c r="F118" s="129"/>
    </row>
    <row r="119" spans="3:6">
      <c r="C119" s="129"/>
      <c r="D119" s="129"/>
      <c r="E119" s="129"/>
      <c r="F119" s="129"/>
    </row>
    <row r="120" spans="3:6">
      <c r="C120" s="129"/>
      <c r="D120" s="129"/>
      <c r="E120" s="129"/>
      <c r="F120" s="129"/>
    </row>
    <row r="121" spans="3:6">
      <c r="C121" s="129"/>
      <c r="D121" s="129"/>
      <c r="E121" s="129"/>
      <c r="F121" s="129"/>
    </row>
    <row r="122" spans="3:6">
      <c r="C122" s="129"/>
      <c r="D122" s="129"/>
      <c r="E122" s="129"/>
      <c r="F122" s="129"/>
    </row>
    <row r="123" spans="3:6">
      <c r="C123" s="129"/>
      <c r="D123" s="129"/>
      <c r="E123" s="129"/>
      <c r="F123" s="129"/>
    </row>
    <row r="124" spans="3:6">
      <c r="C124" s="129"/>
      <c r="D124" s="129"/>
      <c r="E124" s="129"/>
      <c r="F124" s="129"/>
    </row>
    <row r="125" spans="3:6">
      <c r="C125" s="129"/>
      <c r="D125" s="129"/>
      <c r="E125" s="129"/>
      <c r="F125" s="129"/>
    </row>
    <row r="126" spans="3:6">
      <c r="C126" s="129"/>
      <c r="D126" s="129"/>
      <c r="E126" s="129"/>
      <c r="F126" s="129"/>
    </row>
    <row r="127" spans="3:6">
      <c r="C127" s="129"/>
      <c r="D127" s="129"/>
      <c r="E127" s="129"/>
      <c r="F127" s="129"/>
    </row>
    <row r="128" spans="3:6">
      <c r="C128" s="129"/>
      <c r="D128" s="129"/>
      <c r="E128" s="129"/>
      <c r="F128" s="129"/>
    </row>
    <row r="129" spans="3:6">
      <c r="C129" s="129"/>
      <c r="D129" s="129"/>
      <c r="E129" s="129"/>
      <c r="F129" s="129"/>
    </row>
    <row r="130" spans="3:6">
      <c r="C130" s="129"/>
      <c r="D130" s="129"/>
      <c r="E130" s="129"/>
      <c r="F130" s="129"/>
    </row>
    <row r="131" spans="3:6">
      <c r="C131" s="129"/>
      <c r="D131" s="129"/>
      <c r="E131" s="129"/>
      <c r="F131" s="129"/>
    </row>
    <row r="132" spans="3:6">
      <c r="C132" s="129"/>
      <c r="D132" s="129"/>
      <c r="E132" s="129"/>
      <c r="F132" s="129"/>
    </row>
    <row r="133" spans="3:6">
      <c r="C133" s="129"/>
      <c r="D133" s="129"/>
      <c r="E133" s="129"/>
      <c r="F133" s="129"/>
    </row>
    <row r="134" spans="3:6">
      <c r="C134" s="129"/>
      <c r="D134" s="129"/>
      <c r="E134" s="129"/>
      <c r="F134" s="129"/>
    </row>
    <row r="135" spans="3:6">
      <c r="C135" s="129"/>
      <c r="D135" s="129"/>
      <c r="E135" s="129"/>
      <c r="F135" s="129"/>
    </row>
    <row r="136" spans="3:6">
      <c r="C136" s="129"/>
      <c r="D136" s="129"/>
      <c r="E136" s="129"/>
      <c r="F136" s="129"/>
    </row>
    <row r="137" spans="3:6">
      <c r="C137" s="129"/>
      <c r="D137" s="129"/>
      <c r="E137" s="129"/>
      <c r="F137" s="129"/>
    </row>
    <row r="138" spans="3:6">
      <c r="C138" s="129"/>
      <c r="D138" s="129"/>
      <c r="E138" s="129"/>
      <c r="F138" s="129"/>
    </row>
    <row r="139" spans="3:6">
      <c r="C139" s="129"/>
      <c r="D139" s="129"/>
      <c r="E139" s="129"/>
      <c r="F139" s="129"/>
    </row>
    <row r="140" spans="3:6">
      <c r="C140" s="129"/>
      <c r="D140" s="129"/>
      <c r="E140" s="129"/>
      <c r="F140" s="129"/>
    </row>
    <row r="141" spans="3:6">
      <c r="C141" s="129"/>
      <c r="D141" s="129"/>
      <c r="E141" s="129"/>
      <c r="F141" s="129"/>
    </row>
    <row r="142" spans="3:6">
      <c r="C142" s="129"/>
      <c r="D142" s="129"/>
      <c r="E142" s="129"/>
      <c r="F142" s="129"/>
    </row>
    <row r="143" spans="3:6">
      <c r="C143" s="129"/>
      <c r="D143" s="129"/>
      <c r="E143" s="129"/>
      <c r="F143" s="129"/>
    </row>
    <row r="144" spans="3:6">
      <c r="C144" s="129"/>
      <c r="D144" s="129"/>
      <c r="E144" s="129"/>
      <c r="F144" s="129"/>
    </row>
    <row r="145" spans="3:6">
      <c r="C145" s="129"/>
      <c r="D145" s="129"/>
      <c r="E145" s="129"/>
      <c r="F145" s="129"/>
    </row>
    <row r="146" spans="3:6">
      <c r="C146" s="129"/>
      <c r="D146" s="129"/>
      <c r="E146" s="129"/>
      <c r="F146" s="129"/>
    </row>
    <row r="147" spans="3:6">
      <c r="C147" s="129"/>
      <c r="D147" s="129"/>
      <c r="E147" s="129"/>
      <c r="F147" s="129"/>
    </row>
    <row r="148" spans="3:6">
      <c r="C148" s="129"/>
      <c r="D148" s="129"/>
      <c r="E148" s="129"/>
      <c r="F148" s="129"/>
    </row>
    <row r="149" spans="3:6">
      <c r="C149" s="129"/>
      <c r="D149" s="129"/>
      <c r="E149" s="129"/>
      <c r="F149" s="129"/>
    </row>
    <row r="150" spans="3:6">
      <c r="C150" s="129"/>
      <c r="D150" s="129"/>
      <c r="E150" s="129"/>
      <c r="F150" s="129"/>
    </row>
    <row r="151" spans="3:6">
      <c r="C151" s="129"/>
      <c r="D151" s="129"/>
      <c r="E151" s="129"/>
      <c r="F151" s="129"/>
    </row>
    <row r="152" spans="3:6">
      <c r="C152" s="129"/>
      <c r="D152" s="129"/>
      <c r="E152" s="129"/>
      <c r="F152" s="129"/>
    </row>
    <row r="153" spans="3:6">
      <c r="C153" s="129"/>
      <c r="D153" s="129"/>
      <c r="E153" s="129"/>
      <c r="F153" s="129"/>
    </row>
    <row r="154" spans="3:6">
      <c r="C154" s="129"/>
      <c r="D154" s="129"/>
      <c r="E154" s="129"/>
      <c r="F154" s="129"/>
    </row>
    <row r="155" spans="3:6">
      <c r="C155" s="129"/>
      <c r="D155" s="129"/>
      <c r="E155" s="129"/>
      <c r="F155" s="129"/>
    </row>
    <row r="156" spans="3:6">
      <c r="C156" s="129"/>
      <c r="D156" s="129"/>
      <c r="E156" s="129"/>
      <c r="F156" s="129"/>
    </row>
    <row r="157" spans="3:6">
      <c r="C157" s="129"/>
      <c r="D157" s="129"/>
      <c r="E157" s="129"/>
      <c r="F157" s="129"/>
    </row>
    <row r="158" spans="3:6">
      <c r="C158" s="129"/>
      <c r="D158" s="129"/>
      <c r="E158" s="129"/>
      <c r="F158" s="129"/>
    </row>
    <row r="159" spans="3:6">
      <c r="C159" s="129"/>
      <c r="D159" s="129"/>
      <c r="E159" s="129"/>
      <c r="F159" s="129"/>
    </row>
    <row r="160" spans="3:6">
      <c r="C160" s="129"/>
      <c r="D160" s="129"/>
      <c r="E160" s="129"/>
      <c r="F160" s="129"/>
    </row>
    <row r="161" spans="3:6">
      <c r="C161" s="129"/>
      <c r="D161" s="129"/>
      <c r="E161" s="129"/>
      <c r="F161" s="129"/>
    </row>
    <row r="162" spans="3:6">
      <c r="C162" s="129"/>
      <c r="D162" s="129"/>
      <c r="E162" s="129"/>
      <c r="F162" s="129"/>
    </row>
    <row r="163" spans="3:6">
      <c r="C163" s="129"/>
      <c r="D163" s="129"/>
      <c r="E163" s="129"/>
      <c r="F163" s="129"/>
    </row>
    <row r="164" spans="3:6">
      <c r="C164" s="129"/>
      <c r="D164" s="129"/>
      <c r="E164" s="129"/>
      <c r="F164" s="129"/>
    </row>
    <row r="165" spans="3:6">
      <c r="C165" s="129"/>
      <c r="D165" s="129"/>
      <c r="E165" s="129"/>
      <c r="F165" s="129"/>
    </row>
    <row r="166" spans="3:6">
      <c r="C166" s="129"/>
      <c r="D166" s="129"/>
      <c r="E166" s="129"/>
      <c r="F166" s="129"/>
    </row>
    <row r="167" spans="3:6">
      <c r="C167" s="129"/>
      <c r="D167" s="129"/>
      <c r="E167" s="129"/>
      <c r="F167" s="129"/>
    </row>
    <row r="168" spans="3:6">
      <c r="C168" s="129"/>
      <c r="D168" s="129"/>
      <c r="E168" s="129"/>
      <c r="F168" s="129"/>
    </row>
    <row r="169" spans="3:6">
      <c r="C169" s="129"/>
      <c r="D169" s="129"/>
      <c r="E169" s="129"/>
      <c r="F169" s="129"/>
    </row>
    <row r="170" spans="3:6">
      <c r="C170" s="129"/>
      <c r="D170" s="129"/>
      <c r="E170" s="129"/>
      <c r="F170" s="129"/>
    </row>
    <row r="171" spans="3:6">
      <c r="C171" s="129"/>
      <c r="D171" s="129"/>
      <c r="E171" s="129"/>
      <c r="F171" s="129"/>
    </row>
    <row r="172" spans="3:6">
      <c r="C172" s="129"/>
      <c r="D172" s="129"/>
      <c r="E172" s="129"/>
      <c r="F172" s="129"/>
    </row>
    <row r="173" spans="3:6">
      <c r="C173" s="129"/>
      <c r="D173" s="129"/>
      <c r="E173" s="129"/>
      <c r="F173" s="129"/>
    </row>
    <row r="174" spans="3:6">
      <c r="C174" s="129"/>
      <c r="D174" s="129"/>
      <c r="E174" s="129"/>
      <c r="F174" s="129"/>
    </row>
    <row r="175" spans="3:6">
      <c r="C175" s="129"/>
      <c r="D175" s="129"/>
      <c r="E175" s="129"/>
      <c r="F175" s="129"/>
    </row>
    <row r="176" spans="3:6">
      <c r="C176" s="129"/>
      <c r="D176" s="129"/>
      <c r="E176" s="129"/>
      <c r="F176" s="129"/>
    </row>
    <row r="177" spans="3:6">
      <c r="C177" s="129"/>
      <c r="D177" s="129"/>
      <c r="E177" s="129"/>
      <c r="F177" s="129"/>
    </row>
    <row r="178" spans="3:6">
      <c r="C178" s="129"/>
      <c r="D178" s="129"/>
      <c r="E178" s="129"/>
      <c r="F178" s="129"/>
    </row>
    <row r="179" spans="3:6">
      <c r="C179" s="129"/>
      <c r="D179" s="129"/>
      <c r="E179" s="129"/>
      <c r="F179" s="129"/>
    </row>
    <row r="180" spans="3:6">
      <c r="C180" s="129"/>
      <c r="D180" s="129"/>
      <c r="E180" s="129"/>
      <c r="F180" s="129"/>
    </row>
    <row r="181" spans="3:6">
      <c r="C181" s="129"/>
      <c r="D181" s="129"/>
      <c r="E181" s="129"/>
      <c r="F181" s="129"/>
    </row>
    <row r="182" spans="3:6">
      <c r="C182" s="129"/>
      <c r="D182" s="129"/>
      <c r="E182" s="129"/>
      <c r="F182" s="129"/>
    </row>
    <row r="183" spans="3:6">
      <c r="C183" s="129"/>
      <c r="D183" s="129"/>
      <c r="E183" s="129"/>
      <c r="F183" s="129"/>
    </row>
    <row r="184" spans="3:6">
      <c r="C184" s="129"/>
      <c r="D184" s="129"/>
      <c r="E184" s="129"/>
      <c r="F184" s="129"/>
    </row>
    <row r="185" spans="3:6">
      <c r="C185" s="129"/>
      <c r="D185" s="129"/>
      <c r="E185" s="129"/>
      <c r="F185" s="129"/>
    </row>
    <row r="186" spans="3:6">
      <c r="C186" s="129"/>
      <c r="D186" s="129"/>
      <c r="E186" s="129"/>
      <c r="F186" s="129"/>
    </row>
    <row r="187" spans="3:6">
      <c r="C187" s="129"/>
      <c r="D187" s="129"/>
      <c r="E187" s="129"/>
      <c r="F187" s="129"/>
    </row>
    <row r="188" spans="3:6">
      <c r="C188" s="129"/>
      <c r="D188" s="129"/>
      <c r="E188" s="129"/>
      <c r="F188" s="129"/>
    </row>
    <row r="189" spans="3:6">
      <c r="C189" s="129"/>
      <c r="D189" s="129"/>
      <c r="E189" s="129"/>
      <c r="F189" s="129"/>
    </row>
    <row r="190" spans="3:6">
      <c r="C190" s="129"/>
      <c r="D190" s="129"/>
      <c r="E190" s="129"/>
      <c r="F190" s="129"/>
    </row>
    <row r="191" spans="3:6">
      <c r="C191" s="129"/>
      <c r="D191" s="129"/>
      <c r="E191" s="129"/>
      <c r="F191" s="129"/>
    </row>
    <row r="192" spans="3:6">
      <c r="C192" s="129"/>
      <c r="D192" s="129"/>
      <c r="E192" s="129"/>
      <c r="F192" s="129"/>
    </row>
    <row r="193" spans="3:6">
      <c r="C193" s="129"/>
      <c r="D193" s="129"/>
      <c r="E193" s="129"/>
      <c r="F193" s="129"/>
    </row>
    <row r="194" spans="3:6">
      <c r="C194" s="129"/>
      <c r="D194" s="129"/>
      <c r="E194" s="129"/>
      <c r="F194" s="129"/>
    </row>
    <row r="195" spans="3:6">
      <c r="C195" s="129"/>
      <c r="D195" s="129"/>
      <c r="E195" s="129"/>
      <c r="F195" s="129"/>
    </row>
    <row r="196" spans="3:6">
      <c r="C196" s="129"/>
      <c r="D196" s="129"/>
      <c r="E196" s="129"/>
      <c r="F196" s="129"/>
    </row>
    <row r="197" spans="3:6">
      <c r="C197" s="129"/>
      <c r="D197" s="129"/>
      <c r="E197" s="129"/>
      <c r="F197" s="129"/>
    </row>
    <row r="198" spans="3:6">
      <c r="C198" s="129"/>
      <c r="D198" s="129"/>
      <c r="E198" s="129"/>
      <c r="F198" s="129"/>
    </row>
    <row r="199" spans="3:6">
      <c r="C199" s="129"/>
      <c r="D199" s="129"/>
      <c r="E199" s="129"/>
      <c r="F199" s="129"/>
    </row>
    <row r="200" spans="3:6">
      <c r="C200" s="129"/>
      <c r="D200" s="129"/>
      <c r="E200" s="129"/>
      <c r="F200" s="129"/>
    </row>
    <row r="201" spans="3:6">
      <c r="C201" s="129"/>
      <c r="D201" s="129"/>
      <c r="E201" s="129"/>
      <c r="F201" s="129"/>
    </row>
    <row r="202" spans="3:6">
      <c r="C202" s="129"/>
      <c r="D202" s="129"/>
      <c r="E202" s="129"/>
      <c r="F202" s="129"/>
    </row>
    <row r="203" spans="3:6">
      <c r="C203" s="129"/>
      <c r="D203" s="129"/>
      <c r="E203" s="129"/>
      <c r="F203" s="129"/>
    </row>
    <row r="204" spans="3:6">
      <c r="C204" s="129"/>
      <c r="D204" s="129"/>
      <c r="E204" s="129"/>
      <c r="F204" s="129"/>
    </row>
    <row r="205" spans="3:6">
      <c r="C205" s="129"/>
      <c r="D205" s="129"/>
      <c r="E205" s="129"/>
      <c r="F205" s="129"/>
    </row>
    <row r="206" spans="3:6">
      <c r="C206" s="129"/>
      <c r="D206" s="129"/>
      <c r="E206" s="129"/>
      <c r="F206" s="129"/>
    </row>
    <row r="207" spans="3:6">
      <c r="C207" s="129"/>
      <c r="D207" s="129"/>
      <c r="E207" s="129"/>
      <c r="F207" s="129"/>
    </row>
    <row r="208" spans="3:6">
      <c r="C208" s="129"/>
      <c r="D208" s="129"/>
      <c r="E208" s="129"/>
      <c r="F208" s="129"/>
    </row>
    <row r="209" spans="3:6">
      <c r="C209" s="129"/>
      <c r="D209" s="129"/>
      <c r="E209" s="129"/>
      <c r="F209" s="129"/>
    </row>
    <row r="210" spans="3:6">
      <c r="C210" s="129"/>
      <c r="D210" s="129"/>
      <c r="E210" s="129"/>
      <c r="F210" s="129"/>
    </row>
    <row r="211" spans="3:6">
      <c r="C211" s="129"/>
      <c r="D211" s="129"/>
      <c r="E211" s="129"/>
      <c r="F211" s="129"/>
    </row>
    <row r="212" spans="3:6">
      <c r="C212" s="129"/>
      <c r="D212" s="129"/>
      <c r="E212" s="129"/>
      <c r="F212" s="129"/>
    </row>
    <row r="213" spans="3:6">
      <c r="C213" s="129"/>
      <c r="D213" s="129"/>
      <c r="E213" s="129"/>
      <c r="F213" s="129"/>
    </row>
    <row r="214" spans="3:6">
      <c r="C214" s="129"/>
      <c r="D214" s="129"/>
      <c r="E214" s="129"/>
      <c r="F214" s="129"/>
    </row>
    <row r="215" spans="3:6">
      <c r="C215" s="129"/>
      <c r="D215" s="129"/>
      <c r="E215" s="129"/>
      <c r="F215" s="129"/>
    </row>
    <row r="216" spans="3:6">
      <c r="C216" s="129"/>
      <c r="D216" s="129"/>
      <c r="E216" s="129"/>
      <c r="F216" s="129"/>
    </row>
    <row r="217" spans="3:6">
      <c r="C217" s="129"/>
      <c r="D217" s="129"/>
      <c r="E217" s="129"/>
      <c r="F217" s="129"/>
    </row>
    <row r="218" spans="3:6">
      <c r="C218" s="129"/>
      <c r="D218" s="129"/>
      <c r="E218" s="129"/>
      <c r="F218" s="129"/>
    </row>
    <row r="219" spans="3:6">
      <c r="C219" s="129"/>
      <c r="D219" s="129"/>
      <c r="E219" s="129"/>
      <c r="F219" s="129"/>
    </row>
    <row r="220" spans="3:6">
      <c r="C220" s="129"/>
      <c r="D220" s="129"/>
      <c r="E220" s="129"/>
      <c r="F220" s="129"/>
    </row>
    <row r="221" spans="3:6">
      <c r="C221" s="129"/>
      <c r="D221" s="129"/>
      <c r="E221" s="129"/>
      <c r="F221" s="129"/>
    </row>
    <row r="222" spans="3:6">
      <c r="C222" s="129"/>
      <c r="D222" s="129"/>
      <c r="E222" s="129"/>
      <c r="F222" s="129"/>
    </row>
    <row r="223" spans="3:6">
      <c r="C223" s="129"/>
      <c r="D223" s="129"/>
      <c r="E223" s="129"/>
      <c r="F223" s="129"/>
    </row>
    <row r="224" spans="3:6">
      <c r="C224" s="129"/>
      <c r="D224" s="129"/>
      <c r="E224" s="129"/>
      <c r="F224" s="129"/>
    </row>
    <row r="225" spans="3:6">
      <c r="C225" s="129"/>
      <c r="D225" s="129"/>
      <c r="E225" s="129"/>
      <c r="F225" s="129"/>
    </row>
    <row r="226" spans="3:6">
      <c r="C226" s="129"/>
      <c r="D226" s="129"/>
      <c r="E226" s="129"/>
      <c r="F226" s="129"/>
    </row>
    <row r="227" spans="3:6">
      <c r="C227" s="129"/>
      <c r="D227" s="129"/>
      <c r="E227" s="129"/>
      <c r="F227" s="129"/>
    </row>
    <row r="228" spans="3:6">
      <c r="C228" s="129"/>
      <c r="D228" s="129"/>
      <c r="E228" s="129"/>
      <c r="F228" s="129"/>
    </row>
    <row r="229" spans="3:6">
      <c r="C229" s="129"/>
      <c r="D229" s="129"/>
      <c r="E229" s="129"/>
      <c r="F229" s="129"/>
    </row>
    <row r="230" spans="3:6">
      <c r="C230" s="129"/>
      <c r="D230" s="129"/>
      <c r="E230" s="129"/>
      <c r="F230" s="129"/>
    </row>
    <row r="231" spans="3:6">
      <c r="C231" s="129"/>
      <c r="D231" s="129"/>
      <c r="E231" s="129"/>
      <c r="F231" s="129"/>
    </row>
    <row r="232" spans="3:6">
      <c r="C232" s="129"/>
      <c r="D232" s="129"/>
      <c r="E232" s="129"/>
      <c r="F232" s="129"/>
    </row>
    <row r="233" spans="3:6">
      <c r="C233" s="129"/>
      <c r="D233" s="129"/>
      <c r="E233" s="129"/>
      <c r="F233" s="129"/>
    </row>
    <row r="234" spans="3:6">
      <c r="C234" s="129"/>
      <c r="D234" s="129"/>
      <c r="E234" s="129"/>
      <c r="F234" s="129"/>
    </row>
    <row r="235" spans="3:6">
      <c r="C235" s="129"/>
      <c r="D235" s="129"/>
      <c r="E235" s="129"/>
      <c r="F235" s="129"/>
    </row>
    <row r="236" spans="3:6">
      <c r="C236" s="129"/>
      <c r="D236" s="129"/>
      <c r="E236" s="129"/>
      <c r="F236" s="129"/>
    </row>
    <row r="237" spans="3:6">
      <c r="C237" s="129"/>
      <c r="D237" s="129"/>
      <c r="E237" s="129"/>
      <c r="F237" s="129"/>
    </row>
    <row r="238" spans="3:6">
      <c r="C238" s="129"/>
      <c r="D238" s="129"/>
      <c r="E238" s="129"/>
      <c r="F238" s="129"/>
    </row>
    <row r="239" spans="3:6">
      <c r="C239" s="129"/>
      <c r="D239" s="129"/>
      <c r="E239" s="129"/>
      <c r="F239" s="129"/>
    </row>
    <row r="240" spans="3:6">
      <c r="C240" s="129"/>
      <c r="D240" s="129"/>
      <c r="E240" s="129"/>
      <c r="F240" s="129"/>
    </row>
    <row r="241" spans="3:6">
      <c r="C241" s="129"/>
      <c r="D241" s="129"/>
      <c r="E241" s="129"/>
      <c r="F241" s="129"/>
    </row>
    <row r="242" spans="3:6">
      <c r="C242" s="129"/>
      <c r="D242" s="129"/>
      <c r="E242" s="129"/>
      <c r="F242" s="129"/>
    </row>
    <row r="243" spans="3:6">
      <c r="C243" s="129"/>
      <c r="D243" s="129"/>
      <c r="E243" s="129"/>
      <c r="F243" s="129"/>
    </row>
    <row r="244" spans="3:6">
      <c r="C244" s="129"/>
      <c r="D244" s="129"/>
      <c r="E244" s="129"/>
      <c r="F244" s="129"/>
    </row>
    <row r="245" spans="3:6">
      <c r="C245" s="129"/>
      <c r="D245" s="129"/>
      <c r="E245" s="129"/>
      <c r="F245" s="129"/>
    </row>
    <row r="246" spans="3:6">
      <c r="C246" s="129"/>
      <c r="D246" s="129"/>
      <c r="E246" s="129"/>
      <c r="F246" s="129"/>
    </row>
    <row r="247" spans="3:6">
      <c r="C247" s="129"/>
      <c r="D247" s="129"/>
      <c r="E247" s="129"/>
      <c r="F247" s="129"/>
    </row>
    <row r="248" spans="3:6">
      <c r="C248" s="129"/>
      <c r="D248" s="129"/>
      <c r="E248" s="129"/>
      <c r="F248" s="129"/>
    </row>
    <row r="249" spans="3:6">
      <c r="C249" s="129"/>
      <c r="D249" s="129"/>
      <c r="E249" s="129"/>
      <c r="F249" s="129"/>
    </row>
    <row r="250" spans="3:6">
      <c r="C250" s="129"/>
      <c r="D250" s="129"/>
      <c r="E250" s="129"/>
      <c r="F250" s="129"/>
    </row>
    <row r="251" spans="3:6">
      <c r="C251" s="129"/>
      <c r="D251" s="129"/>
      <c r="E251" s="129"/>
      <c r="F251" s="129"/>
    </row>
    <row r="252" spans="3:6">
      <c r="C252" s="129"/>
      <c r="D252" s="129"/>
      <c r="E252" s="129"/>
      <c r="F252" s="129"/>
    </row>
    <row r="253" spans="3:6">
      <c r="C253" s="129"/>
      <c r="D253" s="129"/>
      <c r="E253" s="129"/>
      <c r="F253" s="129"/>
    </row>
    <row r="254" spans="3:6">
      <c r="C254" s="129"/>
      <c r="D254" s="129"/>
      <c r="E254" s="129"/>
      <c r="F254" s="129"/>
    </row>
    <row r="255" spans="3:6">
      <c r="C255" s="129"/>
      <c r="D255" s="129"/>
      <c r="E255" s="129"/>
      <c r="F255" s="129"/>
    </row>
    <row r="256" spans="3:6">
      <c r="C256" s="129"/>
      <c r="D256" s="129"/>
      <c r="E256" s="129"/>
      <c r="F256" s="129"/>
    </row>
    <row r="257" spans="3:6">
      <c r="C257" s="129"/>
      <c r="D257" s="129"/>
      <c r="E257" s="129"/>
      <c r="F257" s="129"/>
    </row>
    <row r="258" spans="3:6">
      <c r="C258" s="129"/>
      <c r="D258" s="129"/>
      <c r="E258" s="129"/>
      <c r="F258" s="129"/>
    </row>
    <row r="259" spans="3:6">
      <c r="C259" s="129"/>
      <c r="D259" s="129"/>
      <c r="E259" s="129"/>
      <c r="F259" s="129"/>
    </row>
    <row r="260" spans="3:6">
      <c r="C260" s="129"/>
      <c r="D260" s="129"/>
      <c r="E260" s="129"/>
      <c r="F260" s="129"/>
    </row>
    <row r="261" spans="3:6">
      <c r="C261" s="129"/>
      <c r="D261" s="129"/>
      <c r="E261" s="129"/>
      <c r="F261" s="129"/>
    </row>
    <row r="262" spans="3:6">
      <c r="C262" s="129"/>
      <c r="D262" s="129"/>
      <c r="E262" s="129"/>
      <c r="F262" s="129"/>
    </row>
    <row r="263" spans="3:6">
      <c r="C263" s="129"/>
      <c r="D263" s="129"/>
      <c r="E263" s="129"/>
      <c r="F263" s="129"/>
    </row>
    <row r="264" spans="3:6">
      <c r="C264" s="129"/>
      <c r="D264" s="129"/>
      <c r="E264" s="129"/>
      <c r="F264" s="129"/>
    </row>
    <row r="265" spans="3:6">
      <c r="C265" s="129"/>
      <c r="D265" s="129"/>
      <c r="E265" s="129"/>
      <c r="F265" s="129"/>
    </row>
    <row r="266" spans="3:6">
      <c r="C266" s="129"/>
      <c r="D266" s="129"/>
      <c r="E266" s="129"/>
      <c r="F266" s="129"/>
    </row>
    <row r="267" spans="3:6">
      <c r="C267" s="129"/>
      <c r="D267" s="129"/>
      <c r="E267" s="129"/>
      <c r="F267" s="129"/>
    </row>
    <row r="268" spans="3:6">
      <c r="C268" s="129"/>
      <c r="D268" s="129"/>
      <c r="E268" s="129"/>
      <c r="F268" s="129"/>
    </row>
    <row r="269" spans="3:6">
      <c r="C269" s="129"/>
      <c r="D269" s="129"/>
      <c r="E269" s="129"/>
      <c r="F269" s="129"/>
    </row>
    <row r="270" spans="3:6">
      <c r="C270" s="129"/>
      <c r="D270" s="129"/>
      <c r="E270" s="129"/>
      <c r="F270" s="129"/>
    </row>
    <row r="271" spans="3:6">
      <c r="C271" s="129"/>
      <c r="D271" s="129"/>
      <c r="E271" s="129"/>
      <c r="F271" s="129"/>
    </row>
    <row r="272" spans="3:6">
      <c r="C272" s="129"/>
      <c r="D272" s="129"/>
      <c r="E272" s="129"/>
      <c r="F272" s="129"/>
    </row>
    <row r="273" spans="3:6">
      <c r="C273" s="129"/>
      <c r="D273" s="129"/>
      <c r="E273" s="129"/>
      <c r="F273" s="129"/>
    </row>
    <row r="274" spans="3:6">
      <c r="C274" s="129"/>
      <c r="D274" s="129"/>
      <c r="E274" s="129"/>
      <c r="F274" s="129"/>
    </row>
    <row r="275" spans="3:6">
      <c r="C275" s="129"/>
      <c r="D275" s="129"/>
      <c r="E275" s="129"/>
      <c r="F275" s="129"/>
    </row>
    <row r="276" spans="3:6">
      <c r="C276" s="129"/>
      <c r="D276" s="129"/>
      <c r="E276" s="129"/>
      <c r="F276" s="129"/>
    </row>
    <row r="277" spans="3:6">
      <c r="C277" s="129"/>
      <c r="D277" s="129"/>
      <c r="E277" s="129"/>
      <c r="F277" s="129"/>
    </row>
    <row r="278" spans="3:6">
      <c r="C278" s="129"/>
      <c r="D278" s="129"/>
      <c r="E278" s="129"/>
      <c r="F278" s="129"/>
    </row>
    <row r="279" spans="3:6">
      <c r="C279" s="129"/>
      <c r="D279" s="129"/>
      <c r="E279" s="129"/>
      <c r="F279" s="129"/>
    </row>
    <row r="280" spans="3:6">
      <c r="C280" s="129"/>
      <c r="D280" s="129"/>
      <c r="E280" s="129"/>
      <c r="F280" s="129"/>
    </row>
    <row r="281" spans="3:6">
      <c r="C281" s="129"/>
      <c r="D281" s="129"/>
      <c r="E281" s="129"/>
      <c r="F281" s="129"/>
    </row>
    <row r="282" spans="3:6">
      <c r="C282" s="129"/>
      <c r="D282" s="129"/>
      <c r="E282" s="129"/>
      <c r="F282" s="129"/>
    </row>
    <row r="283" spans="3:6">
      <c r="C283" s="129"/>
      <c r="D283" s="129"/>
      <c r="E283" s="129"/>
      <c r="F283" s="129"/>
    </row>
    <row r="284" spans="3:6">
      <c r="C284" s="129"/>
      <c r="D284" s="129"/>
      <c r="E284" s="129"/>
      <c r="F284" s="129"/>
    </row>
    <row r="285" spans="3:6">
      <c r="C285" s="129"/>
      <c r="D285" s="129"/>
      <c r="E285" s="129"/>
      <c r="F285" s="129"/>
    </row>
    <row r="286" spans="3:6">
      <c r="C286" s="129"/>
      <c r="D286" s="129"/>
      <c r="E286" s="129"/>
      <c r="F286" s="129"/>
    </row>
    <row r="287" spans="3:6">
      <c r="C287" s="129"/>
      <c r="D287" s="129"/>
      <c r="E287" s="129"/>
      <c r="F287" s="129"/>
    </row>
    <row r="288" spans="3:6">
      <c r="C288" s="129"/>
      <c r="D288" s="129"/>
      <c r="E288" s="129"/>
      <c r="F288" s="129"/>
    </row>
    <row r="289" spans="3:6">
      <c r="C289" s="129"/>
      <c r="D289" s="129"/>
      <c r="E289" s="129"/>
      <c r="F289" s="129"/>
    </row>
    <row r="290" spans="3:6">
      <c r="C290" s="129"/>
      <c r="D290" s="129"/>
      <c r="E290" s="129"/>
      <c r="F290" s="129"/>
    </row>
    <row r="291" spans="3:6">
      <c r="C291" s="129"/>
      <c r="D291" s="129"/>
      <c r="E291" s="129"/>
      <c r="F291" s="129"/>
    </row>
    <row r="292" spans="3:6">
      <c r="C292" s="129"/>
      <c r="D292" s="129"/>
      <c r="E292" s="129"/>
      <c r="F292" s="129"/>
    </row>
    <row r="293" spans="3:6">
      <c r="C293" s="129"/>
      <c r="D293" s="129"/>
      <c r="E293" s="129"/>
      <c r="F293" s="129"/>
    </row>
    <row r="294" spans="3:6">
      <c r="C294" s="129"/>
      <c r="D294" s="129"/>
      <c r="E294" s="129"/>
      <c r="F294" s="129"/>
    </row>
    <row r="295" spans="3:6">
      <c r="C295" s="129"/>
      <c r="D295" s="129"/>
      <c r="E295" s="129"/>
      <c r="F295" s="129"/>
    </row>
    <row r="296" spans="3:6">
      <c r="C296" s="129"/>
      <c r="D296" s="129"/>
      <c r="E296" s="129"/>
      <c r="F296" s="129"/>
    </row>
    <row r="297" spans="3:6">
      <c r="C297" s="129"/>
      <c r="D297" s="129"/>
      <c r="E297" s="129"/>
      <c r="F297" s="129"/>
    </row>
    <row r="298" spans="3:6">
      <c r="C298" s="129"/>
      <c r="D298" s="129"/>
      <c r="E298" s="129"/>
      <c r="F298" s="129"/>
    </row>
    <row r="299" spans="3:6">
      <c r="C299" s="129"/>
      <c r="D299" s="129"/>
      <c r="E299" s="129"/>
      <c r="F299" s="129"/>
    </row>
    <row r="300" spans="3:6">
      <c r="C300" s="129"/>
      <c r="D300" s="129"/>
      <c r="E300" s="129"/>
      <c r="F300" s="129"/>
    </row>
    <row r="301" spans="3:6">
      <c r="C301" s="129"/>
      <c r="D301" s="129"/>
      <c r="E301" s="129"/>
      <c r="F301" s="129"/>
    </row>
    <row r="302" spans="3:6">
      <c r="C302" s="129"/>
      <c r="D302" s="129"/>
      <c r="E302" s="129"/>
      <c r="F302" s="129"/>
    </row>
    <row r="303" spans="3:6">
      <c r="C303" s="129"/>
      <c r="D303" s="129"/>
      <c r="E303" s="129"/>
      <c r="F303" s="129"/>
    </row>
    <row r="304" spans="3:6">
      <c r="C304" s="129"/>
      <c r="D304" s="129"/>
      <c r="E304" s="129"/>
      <c r="F304" s="129"/>
    </row>
    <row r="305" spans="3:6">
      <c r="C305" s="129"/>
      <c r="D305" s="129"/>
      <c r="E305" s="129"/>
      <c r="F305" s="129"/>
    </row>
    <row r="306" spans="3:6">
      <c r="C306" s="129"/>
      <c r="D306" s="129"/>
      <c r="E306" s="129"/>
      <c r="F306" s="129"/>
    </row>
    <row r="307" spans="3:6">
      <c r="C307" s="129"/>
      <c r="D307" s="129"/>
      <c r="E307" s="129"/>
      <c r="F307" s="129"/>
    </row>
    <row r="308" spans="3:6">
      <c r="C308" s="129"/>
      <c r="D308" s="129"/>
      <c r="E308" s="129"/>
      <c r="F308" s="129"/>
    </row>
    <row r="309" spans="3:6">
      <c r="C309" s="129"/>
      <c r="D309" s="129"/>
      <c r="E309" s="129"/>
      <c r="F309" s="129"/>
    </row>
    <row r="310" spans="3:6">
      <c r="C310" s="129"/>
      <c r="D310" s="129"/>
      <c r="E310" s="129"/>
      <c r="F310" s="129"/>
    </row>
    <row r="311" spans="3:6">
      <c r="C311" s="129"/>
      <c r="D311" s="129"/>
      <c r="E311" s="129"/>
      <c r="F311" s="129"/>
    </row>
    <row r="312" spans="3:6">
      <c r="C312" s="129"/>
      <c r="D312" s="129"/>
      <c r="E312" s="129"/>
      <c r="F312" s="129"/>
    </row>
    <row r="313" spans="3:6">
      <c r="C313" s="129"/>
      <c r="D313" s="129"/>
      <c r="E313" s="129"/>
      <c r="F313" s="129"/>
    </row>
    <row r="314" spans="3:6">
      <c r="C314" s="129"/>
      <c r="D314" s="129"/>
      <c r="E314" s="129"/>
      <c r="F314" s="129"/>
    </row>
    <row r="315" spans="3:6">
      <c r="C315" s="129"/>
      <c r="D315" s="129"/>
      <c r="E315" s="129"/>
      <c r="F315" s="129"/>
    </row>
    <row r="316" spans="3:6">
      <c r="C316" s="129"/>
      <c r="D316" s="129"/>
      <c r="E316" s="129"/>
      <c r="F316" s="129"/>
    </row>
    <row r="317" spans="3:6">
      <c r="C317" s="129"/>
      <c r="D317" s="129"/>
      <c r="E317" s="129"/>
      <c r="F317" s="129"/>
    </row>
    <row r="318" spans="3:6">
      <c r="C318" s="129"/>
      <c r="D318" s="129"/>
      <c r="E318" s="129"/>
      <c r="F318" s="129"/>
    </row>
    <row r="319" spans="3:6">
      <c r="C319" s="129"/>
      <c r="D319" s="129"/>
      <c r="E319" s="129"/>
      <c r="F319" s="129"/>
    </row>
    <row r="320" spans="3:6">
      <c r="C320" s="129"/>
      <c r="D320" s="129"/>
      <c r="E320" s="129"/>
      <c r="F320" s="129"/>
    </row>
    <row r="321" spans="3:6">
      <c r="C321" s="129"/>
      <c r="D321" s="129"/>
      <c r="E321" s="129"/>
      <c r="F321" s="129"/>
    </row>
    <row r="322" spans="3:6">
      <c r="C322" s="129"/>
      <c r="D322" s="129"/>
      <c r="E322" s="129"/>
      <c r="F322" s="129"/>
    </row>
    <row r="323" spans="3:6">
      <c r="C323" s="129"/>
      <c r="D323" s="129"/>
      <c r="E323" s="129"/>
      <c r="F323" s="129"/>
    </row>
    <row r="324" spans="3:6">
      <c r="C324" s="129"/>
      <c r="D324" s="129"/>
      <c r="E324" s="129"/>
      <c r="F324" s="129"/>
    </row>
    <row r="325" spans="3:6">
      <c r="C325" s="129"/>
      <c r="D325" s="129"/>
      <c r="E325" s="129"/>
      <c r="F325" s="129"/>
    </row>
    <row r="326" spans="3:6">
      <c r="C326" s="129"/>
      <c r="D326" s="129"/>
      <c r="E326" s="129"/>
      <c r="F326" s="129"/>
    </row>
    <row r="327" spans="3:6">
      <c r="C327" s="129"/>
      <c r="D327" s="129"/>
      <c r="E327" s="129"/>
      <c r="F327" s="129"/>
    </row>
    <row r="328" spans="3:6">
      <c r="C328" s="129"/>
      <c r="D328" s="129"/>
      <c r="E328" s="129"/>
      <c r="F328" s="129"/>
    </row>
    <row r="329" spans="3:6">
      <c r="C329" s="129"/>
      <c r="D329" s="129"/>
      <c r="E329" s="129"/>
      <c r="F329" s="129"/>
    </row>
    <row r="330" spans="3:6">
      <c r="C330" s="129"/>
      <c r="D330" s="129"/>
      <c r="E330" s="129"/>
      <c r="F330" s="129"/>
    </row>
    <row r="331" spans="3:6">
      <c r="C331" s="129"/>
      <c r="D331" s="129"/>
      <c r="E331" s="129"/>
      <c r="F331" s="129"/>
    </row>
    <row r="332" spans="3:6">
      <c r="C332" s="129"/>
      <c r="D332" s="129"/>
      <c r="E332" s="129"/>
      <c r="F332" s="129"/>
    </row>
    <row r="333" spans="3:6">
      <c r="C333" s="129"/>
      <c r="D333" s="129"/>
      <c r="E333" s="129"/>
      <c r="F333" s="129"/>
    </row>
    <row r="334" spans="3:6">
      <c r="C334" s="129"/>
      <c r="D334" s="129"/>
      <c r="E334" s="129"/>
      <c r="F334" s="129"/>
    </row>
    <row r="335" spans="3:6">
      <c r="C335" s="129"/>
      <c r="D335" s="129"/>
      <c r="E335" s="129"/>
      <c r="F335" s="129"/>
    </row>
    <row r="336" spans="3:6">
      <c r="C336" s="129"/>
      <c r="D336" s="129"/>
      <c r="E336" s="129"/>
      <c r="F336" s="129"/>
    </row>
    <row r="337" spans="3:6">
      <c r="C337" s="129"/>
      <c r="D337" s="129"/>
      <c r="E337" s="129"/>
      <c r="F337" s="129"/>
    </row>
    <row r="338" spans="3:6">
      <c r="C338" s="129"/>
      <c r="D338" s="129"/>
      <c r="E338" s="129"/>
      <c r="F338" s="129"/>
    </row>
    <row r="339" spans="3:6">
      <c r="C339" s="129"/>
      <c r="D339" s="129"/>
      <c r="E339" s="129"/>
      <c r="F339" s="129"/>
    </row>
    <row r="340" spans="3:6">
      <c r="C340" s="129"/>
      <c r="D340" s="129"/>
      <c r="E340" s="129"/>
      <c r="F340" s="129"/>
    </row>
    <row r="341" spans="3:6">
      <c r="C341" s="129"/>
      <c r="D341" s="129"/>
      <c r="E341" s="129"/>
      <c r="F341" s="129"/>
    </row>
    <row r="342" spans="3:6">
      <c r="C342" s="129"/>
      <c r="D342" s="129"/>
      <c r="E342" s="129"/>
      <c r="F342" s="129"/>
    </row>
    <row r="343" spans="3:6">
      <c r="C343" s="129"/>
      <c r="D343" s="129"/>
      <c r="E343" s="129"/>
      <c r="F343" s="129"/>
    </row>
    <row r="344" spans="3:6">
      <c r="C344" s="129"/>
      <c r="D344" s="129"/>
      <c r="E344" s="129"/>
      <c r="F344" s="129"/>
    </row>
    <row r="345" spans="3:6">
      <c r="C345" s="129"/>
      <c r="D345" s="129"/>
      <c r="E345" s="129"/>
      <c r="F345" s="129"/>
    </row>
    <row r="346" spans="3:6">
      <c r="C346" s="129"/>
      <c r="D346" s="129"/>
      <c r="E346" s="129"/>
      <c r="F346" s="129"/>
    </row>
    <row r="347" spans="3:6">
      <c r="C347" s="129"/>
      <c r="D347" s="129"/>
      <c r="E347" s="129"/>
      <c r="F347" s="129"/>
    </row>
    <row r="348" spans="3:6">
      <c r="C348" s="129"/>
      <c r="D348" s="129"/>
      <c r="E348" s="129"/>
      <c r="F348" s="129"/>
    </row>
    <row r="349" spans="3:6">
      <c r="C349" s="129"/>
      <c r="D349" s="129"/>
      <c r="E349" s="129"/>
      <c r="F349" s="129"/>
    </row>
    <row r="350" spans="3:6">
      <c r="C350" s="129"/>
      <c r="D350" s="129"/>
      <c r="E350" s="129"/>
      <c r="F350" s="129"/>
    </row>
    <row r="351" spans="3:6">
      <c r="C351" s="129"/>
      <c r="D351" s="129"/>
      <c r="E351" s="129"/>
      <c r="F351" s="129"/>
    </row>
    <row r="352" spans="3:6">
      <c r="C352" s="129"/>
      <c r="D352" s="129"/>
      <c r="E352" s="129"/>
      <c r="F352" s="129"/>
    </row>
    <row r="353" spans="3:6">
      <c r="C353" s="129"/>
      <c r="D353" s="129"/>
      <c r="E353" s="129"/>
      <c r="F353" s="129"/>
    </row>
    <row r="354" spans="3:6">
      <c r="C354" s="129"/>
      <c r="D354" s="129"/>
      <c r="E354" s="129"/>
      <c r="F354" s="129"/>
    </row>
    <row r="355" spans="3:6">
      <c r="C355" s="129"/>
      <c r="D355" s="129"/>
      <c r="E355" s="129"/>
      <c r="F355" s="129"/>
    </row>
    <row r="356" spans="3:6">
      <c r="C356" s="129"/>
      <c r="D356" s="129"/>
      <c r="E356" s="129"/>
      <c r="F356" s="129"/>
    </row>
    <row r="357" spans="3:6">
      <c r="C357" s="129"/>
      <c r="D357" s="129"/>
      <c r="E357" s="129"/>
      <c r="F357" s="129"/>
    </row>
    <row r="358" spans="3:6">
      <c r="C358" s="129"/>
      <c r="D358" s="129"/>
      <c r="E358" s="129"/>
      <c r="F358" s="129"/>
    </row>
    <row r="359" spans="3:6">
      <c r="C359" s="129"/>
      <c r="D359" s="129"/>
      <c r="E359" s="129"/>
      <c r="F359" s="129"/>
    </row>
    <row r="360" spans="3:6">
      <c r="C360" s="129"/>
      <c r="D360" s="129"/>
      <c r="E360" s="129"/>
      <c r="F360" s="129"/>
    </row>
    <row r="361" spans="3:6">
      <c r="C361" s="129"/>
      <c r="D361" s="129"/>
      <c r="E361" s="129"/>
      <c r="F361" s="129"/>
    </row>
    <row r="362" spans="3:6">
      <c r="C362" s="129"/>
      <c r="D362" s="129"/>
      <c r="E362" s="129"/>
      <c r="F362" s="129"/>
    </row>
    <row r="363" spans="3:6">
      <c r="C363" s="129"/>
      <c r="D363" s="129"/>
      <c r="E363" s="129"/>
      <c r="F363" s="129"/>
    </row>
    <row r="364" spans="3:6">
      <c r="C364" s="129"/>
      <c r="D364" s="129"/>
      <c r="E364" s="129"/>
      <c r="F364" s="129"/>
    </row>
    <row r="365" spans="3:6">
      <c r="C365" s="129"/>
      <c r="D365" s="129"/>
      <c r="E365" s="129"/>
      <c r="F365" s="129"/>
    </row>
    <row r="366" spans="3:6">
      <c r="C366" s="129"/>
      <c r="D366" s="129"/>
      <c r="E366" s="129"/>
      <c r="F366" s="129"/>
    </row>
    <row r="367" spans="3:6">
      <c r="C367" s="129"/>
      <c r="D367" s="129"/>
      <c r="E367" s="129"/>
      <c r="F367" s="129"/>
    </row>
    <row r="368" spans="3:6">
      <c r="C368" s="129"/>
      <c r="D368" s="129"/>
      <c r="E368" s="129"/>
      <c r="F368" s="129"/>
    </row>
    <row r="369" spans="3:6">
      <c r="C369" s="129"/>
      <c r="D369" s="129"/>
      <c r="E369" s="129"/>
      <c r="F369" s="129"/>
    </row>
    <row r="370" spans="3:6">
      <c r="C370" s="129"/>
      <c r="D370" s="129"/>
      <c r="E370" s="129"/>
      <c r="F370" s="129"/>
    </row>
    <row r="371" spans="3:6">
      <c r="C371" s="129"/>
      <c r="D371" s="129"/>
      <c r="E371" s="129"/>
      <c r="F371" s="129"/>
    </row>
    <row r="372" spans="3:6">
      <c r="C372" s="129"/>
      <c r="D372" s="129"/>
      <c r="E372" s="129"/>
      <c r="F372" s="129"/>
    </row>
    <row r="373" spans="3:6">
      <c r="C373" s="129"/>
      <c r="D373" s="129"/>
      <c r="E373" s="129"/>
      <c r="F373" s="129"/>
    </row>
    <row r="374" spans="3:6">
      <c r="C374" s="129"/>
      <c r="D374" s="129"/>
      <c r="E374" s="129"/>
      <c r="F374" s="129"/>
    </row>
    <row r="375" spans="3:6">
      <c r="C375" s="129"/>
      <c r="D375" s="129"/>
      <c r="E375" s="129"/>
      <c r="F375" s="129"/>
    </row>
    <row r="376" spans="3:6">
      <c r="C376" s="129"/>
      <c r="D376" s="129"/>
      <c r="E376" s="129"/>
      <c r="F376" s="129"/>
    </row>
    <row r="377" spans="3:6">
      <c r="C377" s="129"/>
      <c r="D377" s="129"/>
      <c r="E377" s="129"/>
      <c r="F377" s="129"/>
    </row>
    <row r="378" spans="3:6">
      <c r="C378" s="129"/>
      <c r="D378" s="129"/>
      <c r="E378" s="129"/>
      <c r="F378" s="129"/>
    </row>
    <row r="379" spans="3:6">
      <c r="C379" s="129"/>
      <c r="D379" s="129"/>
      <c r="E379" s="129"/>
      <c r="F379" s="129"/>
    </row>
    <row r="380" spans="3:6">
      <c r="C380" s="129"/>
      <c r="D380" s="129"/>
      <c r="E380" s="129"/>
      <c r="F380" s="129"/>
    </row>
    <row r="381" spans="3:6">
      <c r="C381" s="129"/>
      <c r="D381" s="129"/>
      <c r="E381" s="129"/>
      <c r="F381" s="129"/>
    </row>
    <row r="382" spans="3:6">
      <c r="C382" s="129"/>
      <c r="D382" s="129"/>
      <c r="E382" s="129"/>
      <c r="F382" s="129"/>
    </row>
    <row r="383" spans="3:6">
      <c r="C383" s="129"/>
      <c r="D383" s="129"/>
      <c r="E383" s="129"/>
      <c r="F383" s="129"/>
    </row>
    <row r="384" spans="3:6">
      <c r="C384" s="129"/>
      <c r="D384" s="129"/>
      <c r="E384" s="129"/>
      <c r="F384" s="129"/>
    </row>
    <row r="385" spans="3:6">
      <c r="C385" s="129"/>
      <c r="D385" s="129"/>
      <c r="E385" s="129"/>
      <c r="F385" s="129"/>
    </row>
    <row r="386" spans="3:6">
      <c r="C386" s="129"/>
      <c r="D386" s="129"/>
      <c r="E386" s="129"/>
      <c r="F386" s="129"/>
    </row>
    <row r="387" spans="3:6">
      <c r="C387" s="129"/>
      <c r="D387" s="129"/>
      <c r="E387" s="129"/>
      <c r="F387" s="129"/>
    </row>
    <row r="388" spans="3:6">
      <c r="C388" s="129"/>
      <c r="D388" s="129"/>
      <c r="E388" s="129"/>
      <c r="F388" s="129"/>
    </row>
    <row r="389" spans="3:6">
      <c r="C389" s="129"/>
      <c r="D389" s="129"/>
      <c r="E389" s="129"/>
      <c r="F389" s="129"/>
    </row>
    <row r="390" spans="3:6">
      <c r="C390" s="129"/>
      <c r="D390" s="129"/>
      <c r="E390" s="129"/>
      <c r="F390" s="129"/>
    </row>
    <row r="391" spans="3:6">
      <c r="C391" s="129"/>
      <c r="D391" s="129"/>
      <c r="E391" s="129"/>
      <c r="F391" s="129"/>
    </row>
    <row r="392" spans="3:6">
      <c r="C392" s="129"/>
      <c r="D392" s="129"/>
      <c r="E392" s="129"/>
      <c r="F392" s="129"/>
    </row>
    <row r="393" spans="3:6">
      <c r="C393" s="129"/>
      <c r="D393" s="129"/>
      <c r="E393" s="129"/>
      <c r="F393" s="129"/>
    </row>
    <row r="394" spans="3:6">
      <c r="C394" s="129"/>
      <c r="D394" s="129"/>
      <c r="E394" s="129"/>
      <c r="F394" s="129"/>
    </row>
    <row r="395" spans="3:6">
      <c r="C395" s="129"/>
      <c r="D395" s="129"/>
      <c r="E395" s="129"/>
      <c r="F395" s="129"/>
    </row>
    <row r="396" spans="3:6">
      <c r="C396" s="129"/>
      <c r="D396" s="129"/>
      <c r="E396" s="129"/>
      <c r="F396" s="129"/>
    </row>
    <row r="397" spans="3:6">
      <c r="C397" s="129"/>
      <c r="D397" s="129"/>
      <c r="E397" s="129"/>
      <c r="F397" s="129"/>
    </row>
    <row r="398" spans="3:6">
      <c r="C398" s="129"/>
      <c r="D398" s="129"/>
      <c r="E398" s="129"/>
      <c r="F398" s="129"/>
    </row>
    <row r="399" spans="3:6">
      <c r="C399" s="129"/>
      <c r="D399" s="129"/>
      <c r="E399" s="129"/>
      <c r="F399" s="129"/>
    </row>
    <row r="400" spans="3:6">
      <c r="C400" s="129"/>
      <c r="D400" s="129"/>
      <c r="E400" s="129"/>
      <c r="F400" s="129"/>
    </row>
    <row r="401" spans="3:6">
      <c r="C401" s="129"/>
      <c r="D401" s="129"/>
      <c r="E401" s="129"/>
      <c r="F401" s="129"/>
    </row>
    <row r="402" spans="3:6">
      <c r="C402" s="129"/>
      <c r="D402" s="129"/>
      <c r="E402" s="129"/>
      <c r="F402" s="129"/>
    </row>
    <row r="403" spans="3:6">
      <c r="C403" s="129"/>
      <c r="D403" s="129"/>
      <c r="E403" s="129"/>
      <c r="F403" s="129"/>
    </row>
    <row r="404" spans="3:6">
      <c r="C404" s="129"/>
      <c r="D404" s="129"/>
      <c r="E404" s="129"/>
      <c r="F404" s="129"/>
    </row>
    <row r="405" spans="3:6">
      <c r="C405" s="129"/>
      <c r="D405" s="129"/>
      <c r="E405" s="129"/>
      <c r="F405" s="129"/>
    </row>
    <row r="406" spans="3:6">
      <c r="C406" s="129"/>
      <c r="D406" s="129"/>
      <c r="E406" s="129"/>
      <c r="F406" s="129"/>
    </row>
    <row r="407" spans="3:6">
      <c r="C407" s="129"/>
      <c r="D407" s="129"/>
      <c r="E407" s="129"/>
      <c r="F407" s="129"/>
    </row>
    <row r="408" spans="3:6">
      <c r="C408" s="129"/>
      <c r="D408" s="129"/>
      <c r="E408" s="129"/>
      <c r="F408" s="129"/>
    </row>
    <row r="409" spans="3:6">
      <c r="C409" s="129"/>
      <c r="D409" s="129"/>
      <c r="E409" s="129"/>
      <c r="F409" s="129"/>
    </row>
    <row r="410" spans="3:6">
      <c r="C410" s="129"/>
      <c r="D410" s="129"/>
      <c r="E410" s="129"/>
      <c r="F410" s="129"/>
    </row>
    <row r="411" spans="3:6">
      <c r="C411" s="129"/>
      <c r="D411" s="129"/>
      <c r="E411" s="129"/>
      <c r="F411" s="129"/>
    </row>
    <row r="412" spans="3:6">
      <c r="C412" s="129"/>
      <c r="D412" s="129"/>
      <c r="E412" s="129"/>
      <c r="F412" s="129"/>
    </row>
    <row r="413" spans="3:6">
      <c r="C413" s="129"/>
      <c r="D413" s="129"/>
      <c r="E413" s="129"/>
      <c r="F413" s="129"/>
    </row>
    <row r="414" spans="3:6">
      <c r="C414" s="129"/>
      <c r="D414" s="129"/>
      <c r="E414" s="129"/>
      <c r="F414" s="129"/>
    </row>
    <row r="415" spans="3:6">
      <c r="C415" s="129"/>
      <c r="D415" s="129"/>
      <c r="E415" s="129"/>
      <c r="F415" s="129"/>
    </row>
    <row r="416" spans="3:6">
      <c r="C416" s="129"/>
      <c r="D416" s="129"/>
      <c r="E416" s="129"/>
      <c r="F416" s="129"/>
    </row>
    <row r="417" spans="3:6">
      <c r="C417" s="129"/>
      <c r="D417" s="129"/>
      <c r="E417" s="129"/>
      <c r="F417" s="129"/>
    </row>
    <row r="418" spans="3:6">
      <c r="C418" s="129"/>
      <c r="D418" s="129"/>
      <c r="E418" s="129"/>
      <c r="F418" s="129"/>
    </row>
    <row r="419" spans="3:6">
      <c r="C419" s="129"/>
      <c r="D419" s="129"/>
      <c r="E419" s="129"/>
      <c r="F419" s="129"/>
    </row>
    <row r="420" spans="3:6">
      <c r="C420" s="129"/>
      <c r="D420" s="129"/>
      <c r="E420" s="129"/>
      <c r="F420" s="129"/>
    </row>
    <row r="421" spans="3:6">
      <c r="C421" s="129"/>
      <c r="D421" s="129"/>
      <c r="E421" s="129"/>
      <c r="F421" s="129"/>
    </row>
    <row r="422" spans="3:6">
      <c r="C422" s="129"/>
      <c r="D422" s="129"/>
      <c r="E422" s="129"/>
      <c r="F422" s="129"/>
    </row>
    <row r="423" spans="3:6">
      <c r="C423" s="129"/>
      <c r="D423" s="129"/>
      <c r="E423" s="129"/>
      <c r="F423" s="129"/>
    </row>
    <row r="424" spans="3:6">
      <c r="C424" s="129"/>
      <c r="D424" s="129"/>
      <c r="E424" s="129"/>
      <c r="F424" s="129"/>
    </row>
    <row r="425" spans="3:6">
      <c r="C425" s="129"/>
      <c r="D425" s="129"/>
      <c r="E425" s="129"/>
      <c r="F425" s="129"/>
    </row>
    <row r="426" spans="3:6">
      <c r="C426" s="129"/>
      <c r="D426" s="129"/>
      <c r="E426" s="129"/>
      <c r="F426" s="129"/>
    </row>
    <row r="427" spans="3:6">
      <c r="C427" s="129"/>
      <c r="D427" s="129"/>
      <c r="E427" s="129"/>
      <c r="F427" s="129"/>
    </row>
    <row r="428" spans="3:6">
      <c r="C428" s="129"/>
      <c r="D428" s="129"/>
      <c r="E428" s="129"/>
      <c r="F428" s="129"/>
    </row>
    <row r="429" spans="3:6">
      <c r="C429" s="129"/>
      <c r="D429" s="129"/>
      <c r="E429" s="129"/>
      <c r="F429" s="129"/>
    </row>
    <row r="430" spans="3:6">
      <c r="C430" s="129"/>
      <c r="D430" s="129"/>
      <c r="E430" s="129"/>
      <c r="F430" s="129"/>
    </row>
    <row r="431" spans="3:6">
      <c r="C431" s="129"/>
      <c r="D431" s="129"/>
      <c r="E431" s="129"/>
      <c r="F431" s="129"/>
    </row>
    <row r="432" spans="3:6">
      <c r="C432" s="129"/>
      <c r="D432" s="129"/>
      <c r="E432" s="129"/>
      <c r="F432" s="129"/>
    </row>
    <row r="433" spans="3:6">
      <c r="C433" s="129"/>
      <c r="D433" s="129"/>
      <c r="E433" s="129"/>
      <c r="F433" s="129"/>
    </row>
    <row r="434" spans="3:6">
      <c r="C434" s="129"/>
      <c r="D434" s="129"/>
      <c r="E434" s="129"/>
      <c r="F434" s="129"/>
    </row>
    <row r="435" spans="3:6">
      <c r="C435" s="129"/>
      <c r="D435" s="129"/>
      <c r="E435" s="129"/>
      <c r="F435" s="129"/>
    </row>
    <row r="436" spans="3:6">
      <c r="C436" s="129"/>
      <c r="D436" s="129"/>
      <c r="E436" s="129"/>
      <c r="F436" s="129"/>
    </row>
    <row r="437" spans="3:6">
      <c r="C437" s="129"/>
      <c r="D437" s="129"/>
      <c r="E437" s="129"/>
      <c r="F437" s="129"/>
    </row>
    <row r="438" spans="3:6">
      <c r="C438" s="129"/>
      <c r="D438" s="129"/>
      <c r="E438" s="129"/>
      <c r="F438" s="129"/>
    </row>
    <row r="439" spans="3:6">
      <c r="C439" s="129"/>
      <c r="D439" s="129"/>
      <c r="E439" s="129"/>
      <c r="F439" s="129"/>
    </row>
    <row r="440" spans="3:6">
      <c r="C440" s="129"/>
      <c r="D440" s="129"/>
      <c r="E440" s="129"/>
      <c r="F440" s="129"/>
    </row>
    <row r="441" spans="3:6">
      <c r="C441" s="129"/>
      <c r="D441" s="129"/>
      <c r="E441" s="129"/>
      <c r="F441" s="129"/>
    </row>
    <row r="442" spans="3:6">
      <c r="C442" s="129"/>
      <c r="D442" s="129"/>
      <c r="E442" s="129"/>
      <c r="F442" s="129"/>
    </row>
    <row r="443" spans="3:6">
      <c r="C443" s="129"/>
      <c r="D443" s="129"/>
      <c r="E443" s="129"/>
      <c r="F443" s="129"/>
    </row>
    <row r="444" spans="3:6">
      <c r="C444" s="129"/>
      <c r="D444" s="129"/>
      <c r="E444" s="129"/>
      <c r="F444" s="129"/>
    </row>
    <row r="445" spans="3:6">
      <c r="C445" s="129"/>
      <c r="D445" s="129"/>
      <c r="E445" s="129"/>
      <c r="F445" s="129"/>
    </row>
    <row r="446" spans="3:6">
      <c r="C446" s="129"/>
      <c r="D446" s="129"/>
      <c r="E446" s="129"/>
      <c r="F446" s="129"/>
    </row>
    <row r="447" spans="3:6">
      <c r="C447" s="129"/>
      <c r="D447" s="129"/>
      <c r="E447" s="129"/>
      <c r="F447" s="129"/>
    </row>
    <row r="448" spans="3:6">
      <c r="C448" s="129"/>
      <c r="D448" s="129"/>
      <c r="E448" s="129"/>
      <c r="F448" s="129"/>
    </row>
    <row r="449" spans="3:6">
      <c r="C449" s="129"/>
      <c r="D449" s="129"/>
      <c r="E449" s="129"/>
      <c r="F449" s="129"/>
    </row>
    <row r="450" spans="3:6">
      <c r="C450" s="129"/>
      <c r="D450" s="129"/>
      <c r="E450" s="129"/>
      <c r="F450" s="129"/>
    </row>
    <row r="451" spans="3:6">
      <c r="C451" s="129"/>
      <c r="D451" s="129"/>
      <c r="E451" s="129"/>
      <c r="F451" s="129"/>
    </row>
    <row r="452" spans="3:6">
      <c r="C452" s="129"/>
      <c r="D452" s="129"/>
      <c r="E452" s="129"/>
      <c r="F452" s="129"/>
    </row>
    <row r="453" spans="3:6">
      <c r="C453" s="129"/>
      <c r="D453" s="129"/>
      <c r="E453" s="129"/>
      <c r="F453" s="129"/>
    </row>
    <row r="454" spans="3:6">
      <c r="C454" s="129"/>
      <c r="D454" s="129"/>
      <c r="E454" s="129"/>
      <c r="F454" s="129"/>
    </row>
    <row r="455" spans="3:6">
      <c r="C455" s="129"/>
      <c r="D455" s="129"/>
      <c r="E455" s="129"/>
      <c r="F455" s="129"/>
    </row>
    <row r="456" spans="3:6">
      <c r="C456" s="129"/>
      <c r="D456" s="129"/>
      <c r="E456" s="129"/>
      <c r="F456" s="129"/>
    </row>
    <row r="457" spans="3:6">
      <c r="C457" s="129"/>
      <c r="D457" s="129"/>
      <c r="E457" s="129"/>
      <c r="F457" s="129"/>
    </row>
    <row r="458" spans="3:6">
      <c r="C458" s="129"/>
      <c r="D458" s="129"/>
      <c r="E458" s="129"/>
      <c r="F458" s="129"/>
    </row>
    <row r="459" spans="3:6">
      <c r="C459" s="129"/>
      <c r="D459" s="129"/>
      <c r="E459" s="129"/>
      <c r="F459" s="129"/>
    </row>
    <row r="460" spans="3:6">
      <c r="C460" s="129"/>
      <c r="D460" s="129"/>
      <c r="E460" s="129"/>
      <c r="F460" s="129"/>
    </row>
    <row r="461" spans="3:6">
      <c r="C461" s="129"/>
      <c r="D461" s="129"/>
      <c r="E461" s="129"/>
      <c r="F461" s="129"/>
    </row>
    <row r="462" spans="3:6">
      <c r="C462" s="129"/>
      <c r="D462" s="129"/>
      <c r="E462" s="129"/>
      <c r="F462" s="129"/>
    </row>
    <row r="463" spans="3:6">
      <c r="C463" s="129"/>
      <c r="D463" s="129"/>
      <c r="E463" s="129"/>
      <c r="F463" s="129"/>
    </row>
    <row r="464" spans="3:6">
      <c r="C464" s="129"/>
      <c r="D464" s="129"/>
      <c r="E464" s="129"/>
      <c r="F464" s="129"/>
    </row>
    <row r="465" spans="3:6">
      <c r="C465" s="129"/>
      <c r="D465" s="129"/>
      <c r="E465" s="129"/>
      <c r="F465" s="129"/>
    </row>
    <row r="466" spans="3:6">
      <c r="C466" s="129"/>
      <c r="D466" s="129"/>
      <c r="E466" s="129"/>
      <c r="F466" s="129"/>
    </row>
    <row r="467" spans="3:6">
      <c r="C467" s="129"/>
      <c r="D467" s="129"/>
      <c r="E467" s="129"/>
      <c r="F467" s="129"/>
    </row>
    <row r="468" spans="3:6">
      <c r="C468" s="129"/>
      <c r="D468" s="129"/>
      <c r="E468" s="129"/>
      <c r="F468" s="129"/>
    </row>
    <row r="469" spans="3:6">
      <c r="C469" s="129"/>
      <c r="D469" s="129"/>
      <c r="E469" s="129"/>
      <c r="F469" s="129"/>
    </row>
    <row r="470" spans="3:6">
      <c r="C470" s="129"/>
      <c r="D470" s="129"/>
      <c r="E470" s="129"/>
      <c r="F470" s="129"/>
    </row>
    <row r="471" spans="3:6">
      <c r="C471" s="129"/>
      <c r="D471" s="129"/>
      <c r="E471" s="129"/>
      <c r="F471" s="129"/>
    </row>
    <row r="472" spans="3:6">
      <c r="C472" s="129"/>
      <c r="D472" s="129"/>
      <c r="E472" s="129"/>
      <c r="F472" s="129"/>
    </row>
    <row r="473" spans="3:6">
      <c r="C473" s="129"/>
      <c r="D473" s="129"/>
      <c r="E473" s="129"/>
      <c r="F473" s="129"/>
    </row>
    <row r="474" spans="3:6">
      <c r="C474" s="129"/>
      <c r="D474" s="129"/>
      <c r="E474" s="129"/>
      <c r="F474" s="129"/>
    </row>
    <row r="475" spans="3:6">
      <c r="C475" s="129"/>
      <c r="D475" s="129"/>
      <c r="E475" s="129"/>
      <c r="F475" s="129"/>
    </row>
    <row r="476" spans="3:6">
      <c r="C476" s="129"/>
      <c r="D476" s="129"/>
      <c r="E476" s="129"/>
      <c r="F476" s="129"/>
    </row>
    <row r="477" spans="3:6">
      <c r="C477" s="129"/>
      <c r="D477" s="129"/>
      <c r="E477" s="129"/>
      <c r="F477" s="129"/>
    </row>
    <row r="478" spans="3:6">
      <c r="C478" s="129"/>
      <c r="D478" s="129"/>
      <c r="E478" s="129"/>
      <c r="F478" s="129"/>
    </row>
    <row r="479" spans="3:6">
      <c r="C479" s="129"/>
      <c r="D479" s="129"/>
      <c r="E479" s="129"/>
      <c r="F479" s="129"/>
    </row>
    <row r="480" spans="3:6">
      <c r="C480" s="129"/>
      <c r="D480" s="129"/>
      <c r="E480" s="129"/>
      <c r="F480" s="129"/>
    </row>
    <row r="481" spans="3:6">
      <c r="C481" s="129"/>
      <c r="D481" s="129"/>
      <c r="E481" s="129"/>
      <c r="F481" s="129"/>
    </row>
    <row r="482" spans="3:6">
      <c r="C482" s="129"/>
      <c r="D482" s="129"/>
      <c r="E482" s="129"/>
      <c r="F482" s="129"/>
    </row>
    <row r="483" spans="3:6">
      <c r="C483" s="129"/>
      <c r="D483" s="129"/>
      <c r="E483" s="129"/>
      <c r="F483" s="129"/>
    </row>
    <row r="484" spans="3:6">
      <c r="C484" s="129"/>
      <c r="D484" s="129"/>
      <c r="E484" s="129"/>
      <c r="F484" s="129"/>
    </row>
    <row r="485" spans="3:6">
      <c r="C485" s="129"/>
      <c r="D485" s="129"/>
      <c r="E485" s="129"/>
      <c r="F485" s="129"/>
    </row>
    <row r="486" spans="3:6">
      <c r="C486" s="129"/>
      <c r="D486" s="129"/>
      <c r="E486" s="129"/>
      <c r="F486" s="129"/>
    </row>
    <row r="487" spans="3:6">
      <c r="C487" s="129"/>
      <c r="D487" s="129"/>
      <c r="E487" s="129"/>
      <c r="F487" s="129"/>
    </row>
    <row r="488" spans="3:6">
      <c r="C488" s="129"/>
      <c r="D488" s="129"/>
      <c r="E488" s="129"/>
      <c r="F488" s="129"/>
    </row>
    <row r="489" spans="3:6">
      <c r="C489" s="129"/>
      <c r="D489" s="129"/>
      <c r="E489" s="129"/>
      <c r="F489" s="129"/>
    </row>
    <row r="490" spans="3:6">
      <c r="C490" s="129"/>
      <c r="D490" s="129"/>
      <c r="E490" s="129"/>
      <c r="F490" s="129"/>
    </row>
    <row r="491" spans="3:6">
      <c r="C491" s="129"/>
      <c r="D491" s="129"/>
      <c r="E491" s="129"/>
      <c r="F491" s="129"/>
    </row>
    <row r="492" spans="3:6">
      <c r="C492" s="129"/>
      <c r="D492" s="129"/>
      <c r="E492" s="129"/>
      <c r="F492" s="129"/>
    </row>
    <row r="493" spans="3:6">
      <c r="C493" s="129"/>
      <c r="D493" s="129"/>
      <c r="E493" s="129"/>
      <c r="F493" s="129"/>
    </row>
    <row r="494" spans="3:6">
      <c r="C494" s="129"/>
      <c r="D494" s="129"/>
      <c r="E494" s="129"/>
      <c r="F494" s="129"/>
    </row>
    <row r="495" spans="3:6">
      <c r="C495" s="129"/>
      <c r="D495" s="129"/>
      <c r="E495" s="129"/>
      <c r="F495" s="129"/>
    </row>
    <row r="496" spans="3:6">
      <c r="C496" s="129"/>
      <c r="D496" s="129"/>
      <c r="E496" s="129"/>
      <c r="F496" s="129"/>
    </row>
    <row r="497" spans="3:6">
      <c r="C497" s="129"/>
      <c r="D497" s="129"/>
      <c r="E497" s="129"/>
      <c r="F497" s="129"/>
    </row>
    <row r="498" spans="3:6">
      <c r="C498" s="129"/>
      <c r="D498" s="129"/>
      <c r="E498" s="129"/>
      <c r="F498" s="129"/>
    </row>
    <row r="499" spans="3:6">
      <c r="C499" s="129"/>
      <c r="D499" s="129"/>
      <c r="E499" s="129"/>
      <c r="F499" s="129"/>
    </row>
    <row r="500" spans="3:6">
      <c r="C500" s="129"/>
      <c r="D500" s="129"/>
      <c r="E500" s="129"/>
      <c r="F500" s="129"/>
    </row>
    <row r="501" spans="3:6">
      <c r="C501" s="129"/>
      <c r="D501" s="129"/>
      <c r="E501" s="129"/>
      <c r="F501" s="129"/>
    </row>
    <row r="502" spans="3:6">
      <c r="C502" s="129"/>
      <c r="D502" s="129"/>
      <c r="E502" s="129"/>
      <c r="F502" s="129"/>
    </row>
    <row r="503" spans="3:6">
      <c r="C503" s="129"/>
      <c r="D503" s="129"/>
      <c r="E503" s="129"/>
      <c r="F503" s="129"/>
    </row>
  </sheetData>
  <mergeCells count="3">
    <mergeCell ref="B2:F2"/>
    <mergeCell ref="B3:F3"/>
    <mergeCell ref="B4:F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M71"/>
  <sheetViews>
    <sheetView zoomScale="80" zoomScaleNormal="80" workbookViewId="0"/>
  </sheetViews>
  <sheetFormatPr baseColWidth="10" defaultRowHeight="12.75"/>
  <cols>
    <col min="1" max="1" width="11.42578125" style="74"/>
    <col min="2" max="2" width="27.28515625" style="74" bestFit="1" customWidth="1"/>
    <col min="3" max="9" width="12.42578125" style="74" bestFit="1" customWidth="1"/>
    <col min="10" max="11" width="15.7109375" style="74" bestFit="1" customWidth="1"/>
    <col min="12" max="12" width="13.5703125" style="74" bestFit="1" customWidth="1"/>
    <col min="13" max="16384" width="11.42578125" style="74"/>
  </cols>
  <sheetData>
    <row r="3" spans="1:13" ht="13.5" thickBot="1"/>
    <row r="4" spans="1:13" ht="48" customHeight="1" thickBot="1">
      <c r="A4" s="842" t="s">
        <v>278</v>
      </c>
      <c r="B4" s="843"/>
      <c r="C4" s="843"/>
      <c r="D4" s="843"/>
      <c r="E4" s="843"/>
      <c r="F4" s="843"/>
      <c r="G4" s="843"/>
      <c r="H4" s="843"/>
      <c r="I4" s="843"/>
      <c r="J4" s="843"/>
      <c r="K4" s="843"/>
      <c r="L4" s="844"/>
    </row>
    <row r="6" spans="1:13" ht="15.75">
      <c r="B6" s="130"/>
      <c r="C6" s="131">
        <v>2009</v>
      </c>
      <c r="D6" s="131">
        <v>2010</v>
      </c>
      <c r="E6" s="131">
        <v>2011</v>
      </c>
      <c r="F6" s="131">
        <v>2012</v>
      </c>
      <c r="G6" s="131">
        <v>2013</v>
      </c>
      <c r="H6" s="131">
        <v>2014</v>
      </c>
      <c r="I6" s="131">
        <v>2015</v>
      </c>
      <c r="J6" s="131">
        <v>2016</v>
      </c>
      <c r="K6" s="131">
        <v>2017</v>
      </c>
      <c r="L6" s="131">
        <v>2018</v>
      </c>
      <c r="M6" s="131">
        <v>2019</v>
      </c>
    </row>
    <row r="7" spans="1:13" ht="15.75">
      <c r="B7" s="130" t="s">
        <v>236</v>
      </c>
      <c r="C7" s="132">
        <v>31811.7</v>
      </c>
      <c r="D7" s="132">
        <v>34772</v>
      </c>
      <c r="E7" s="132">
        <v>40292.199999999997</v>
      </c>
      <c r="F7" s="132">
        <v>42819.8</v>
      </c>
      <c r="G7" s="132">
        <v>46335.5</v>
      </c>
      <c r="H7" s="132">
        <v>49096.9</v>
      </c>
      <c r="I7" s="132">
        <v>49730.7</v>
      </c>
      <c r="J7" s="132">
        <v>54109.5</v>
      </c>
      <c r="K7" s="132">
        <v>56684.1</v>
      </c>
      <c r="L7" s="132">
        <v>58835.6</v>
      </c>
      <c r="M7" s="132">
        <v>62593.599999999999</v>
      </c>
    </row>
    <row r="8" spans="1:13">
      <c r="B8" s="74" t="s">
        <v>237</v>
      </c>
      <c r="I8" s="74" t="s">
        <v>178</v>
      </c>
    </row>
    <row r="50" spans="2:12" ht="18">
      <c r="J50" s="133" t="s">
        <v>710</v>
      </c>
      <c r="K50" s="133"/>
    </row>
    <row r="51" spans="2:12" ht="18">
      <c r="J51" s="133" t="s">
        <v>710</v>
      </c>
      <c r="K51" s="133"/>
    </row>
    <row r="52" spans="2:12" ht="18">
      <c r="B52" s="74" t="s">
        <v>711</v>
      </c>
      <c r="J52" s="134"/>
      <c r="K52" s="134"/>
    </row>
    <row r="53" spans="2:12">
      <c r="B53" s="74" t="s">
        <v>712</v>
      </c>
    </row>
    <row r="54" spans="2:12">
      <c r="B54" s="74" t="s">
        <v>284</v>
      </c>
    </row>
    <row r="55" spans="2:12" ht="18">
      <c r="J55" s="133"/>
      <c r="K55" s="133"/>
    </row>
    <row r="56" spans="2:12" ht="18">
      <c r="B56" s="74" t="s">
        <v>713</v>
      </c>
      <c r="C56" s="74">
        <v>2010</v>
      </c>
      <c r="D56" s="74">
        <v>2011</v>
      </c>
      <c r="E56" s="74">
        <v>2012</v>
      </c>
      <c r="F56" s="74">
        <v>2013</v>
      </c>
      <c r="G56" s="74">
        <v>2014</v>
      </c>
      <c r="H56" s="74">
        <v>2015</v>
      </c>
      <c r="I56" s="74">
        <v>2016</v>
      </c>
      <c r="J56" s="133">
        <v>2017</v>
      </c>
      <c r="K56" s="133">
        <v>2018</v>
      </c>
      <c r="L56" s="74">
        <v>2019</v>
      </c>
    </row>
    <row r="57" spans="2:12" ht="18">
      <c r="J57" s="134"/>
      <c r="K57" s="134"/>
    </row>
    <row r="58" spans="2:12">
      <c r="B58" s="74" t="s">
        <v>161</v>
      </c>
      <c r="C58" s="136">
        <v>3240.7</v>
      </c>
      <c r="D58" s="136">
        <v>3471.2</v>
      </c>
      <c r="E58" s="136">
        <v>3867.8</v>
      </c>
      <c r="F58" s="136">
        <v>4505.3999999999996</v>
      </c>
      <c r="G58" s="136">
        <v>4696.2</v>
      </c>
      <c r="H58" s="136">
        <v>4793.2</v>
      </c>
      <c r="I58" s="136">
        <v>4921.7</v>
      </c>
      <c r="J58" s="136">
        <v>5263.7</v>
      </c>
      <c r="K58" s="136">
        <v>5750.6</v>
      </c>
      <c r="L58" s="136">
        <v>5988.9</v>
      </c>
    </row>
    <row r="59" spans="2:12">
      <c r="B59" s="74" t="s">
        <v>162</v>
      </c>
      <c r="C59" s="136">
        <v>2250.3000000000002</v>
      </c>
      <c r="D59" s="136">
        <v>2519.5</v>
      </c>
      <c r="E59" s="136">
        <v>2863.5</v>
      </c>
      <c r="F59" s="136">
        <v>3030.8</v>
      </c>
      <c r="G59" s="136">
        <v>3139.9</v>
      </c>
      <c r="H59" s="136">
        <v>3340.3</v>
      </c>
      <c r="I59" s="136">
        <v>3350.4</v>
      </c>
      <c r="J59" s="136">
        <v>3619.1</v>
      </c>
      <c r="K59" s="136">
        <v>3786.9</v>
      </c>
      <c r="L59" s="136">
        <v>3918.7</v>
      </c>
    </row>
    <row r="60" spans="2:12">
      <c r="B60" s="74" t="s">
        <v>163</v>
      </c>
      <c r="C60" s="136">
        <v>2982</v>
      </c>
      <c r="D60" s="136">
        <v>4213.8999999999996</v>
      </c>
      <c r="E60" s="136">
        <v>4095.2</v>
      </c>
      <c r="F60" s="136">
        <v>4142.6000000000004</v>
      </c>
      <c r="G60" s="136">
        <v>4089.3</v>
      </c>
      <c r="H60" s="136">
        <v>4196.7</v>
      </c>
      <c r="I60" s="136">
        <v>4244.2</v>
      </c>
      <c r="J60" s="136">
        <v>4894.7</v>
      </c>
      <c r="K60" s="136">
        <v>4791.3999999999996</v>
      </c>
      <c r="L60" s="136">
        <v>5091.3999999999996</v>
      </c>
    </row>
    <row r="61" spans="2:12">
      <c r="B61" s="74" t="s">
        <v>164</v>
      </c>
      <c r="C61" s="136">
        <v>3458.9</v>
      </c>
      <c r="D61" s="136">
        <v>3887.4</v>
      </c>
      <c r="E61" s="136">
        <v>3999.8</v>
      </c>
      <c r="F61" s="136">
        <v>4775.6000000000004</v>
      </c>
      <c r="G61" s="136">
        <v>5068.5</v>
      </c>
      <c r="H61" s="136">
        <v>5113.7</v>
      </c>
      <c r="I61" s="136">
        <v>5310.3</v>
      </c>
      <c r="J61" s="136">
        <v>5742.6</v>
      </c>
      <c r="K61" s="136">
        <v>6061.6</v>
      </c>
      <c r="L61" s="136">
        <v>6229.5</v>
      </c>
    </row>
    <row r="62" spans="2:12">
      <c r="B62" s="74" t="s">
        <v>165</v>
      </c>
      <c r="C62" s="136">
        <v>2362.9</v>
      </c>
      <c r="D62" s="136">
        <v>2838</v>
      </c>
      <c r="E62" s="136">
        <v>3046.7</v>
      </c>
      <c r="F62" s="136">
        <v>3439.9</v>
      </c>
      <c r="G62" s="136">
        <v>3565.8</v>
      </c>
      <c r="H62" s="136">
        <v>3518.3</v>
      </c>
      <c r="I62" s="136">
        <v>4457.8</v>
      </c>
      <c r="J62" s="136">
        <v>3940.7</v>
      </c>
      <c r="K62" s="136">
        <v>4293.8</v>
      </c>
      <c r="L62" s="136">
        <v>4597</v>
      </c>
    </row>
    <row r="63" spans="2:12">
      <c r="B63" s="74" t="s">
        <v>166</v>
      </c>
      <c r="C63" s="136">
        <v>2415.6</v>
      </c>
      <c r="D63" s="136">
        <v>2998.2</v>
      </c>
      <c r="E63" s="136">
        <v>3253.9</v>
      </c>
      <c r="F63" s="136">
        <v>3031.4</v>
      </c>
      <c r="G63" s="136">
        <v>3402.2</v>
      </c>
      <c r="H63" s="136">
        <v>3532.4</v>
      </c>
      <c r="I63" s="136">
        <v>3828.2</v>
      </c>
      <c r="J63" s="136">
        <v>4638.7</v>
      </c>
      <c r="K63" s="136">
        <v>4225.1000000000004</v>
      </c>
      <c r="L63" s="136">
        <v>4239.6000000000004</v>
      </c>
    </row>
    <row r="64" spans="2:12">
      <c r="B64" s="74" t="s">
        <v>167</v>
      </c>
      <c r="C64" s="136">
        <v>3739.3</v>
      </c>
      <c r="D64" s="136">
        <v>4185</v>
      </c>
      <c r="E64" s="136">
        <v>4490.7</v>
      </c>
      <c r="F64" s="136">
        <v>5213.8</v>
      </c>
      <c r="G64" s="136">
        <v>5589.2</v>
      </c>
      <c r="H64" s="136">
        <v>5776.3</v>
      </c>
      <c r="I64" s="136">
        <v>6257.3</v>
      </c>
      <c r="J64" s="136">
        <v>6255.9</v>
      </c>
      <c r="K64" s="136">
        <v>6622.7</v>
      </c>
      <c r="L64" s="136">
        <v>7034.3</v>
      </c>
    </row>
    <row r="65" spans="2:12">
      <c r="B65" s="74" t="s">
        <v>168</v>
      </c>
      <c r="C65" s="136">
        <v>2577.6</v>
      </c>
      <c r="D65" s="136">
        <v>3001.6</v>
      </c>
      <c r="E65" s="136">
        <v>3102</v>
      </c>
      <c r="F65" s="136">
        <v>3303.9</v>
      </c>
      <c r="G65" s="136">
        <v>3601.9</v>
      </c>
      <c r="H65" s="136">
        <v>3540.7</v>
      </c>
      <c r="I65" s="136">
        <v>4141</v>
      </c>
      <c r="J65" s="136">
        <v>4058.2</v>
      </c>
      <c r="K65" s="136">
        <v>4202.2</v>
      </c>
      <c r="L65" s="136">
        <v>4471.1000000000004</v>
      </c>
    </row>
    <row r="66" spans="2:12">
      <c r="B66" s="74" t="s">
        <v>169</v>
      </c>
      <c r="C66" s="136">
        <v>2433.1</v>
      </c>
      <c r="D66" s="136">
        <v>2905.5</v>
      </c>
      <c r="E66" s="136">
        <v>2903.6</v>
      </c>
      <c r="F66" s="136">
        <v>3175.2</v>
      </c>
      <c r="G66" s="136">
        <v>3528.1</v>
      </c>
      <c r="H66" s="136">
        <v>3429.5</v>
      </c>
      <c r="I66" s="136">
        <v>3672.8</v>
      </c>
      <c r="J66" s="136">
        <v>3771</v>
      </c>
      <c r="K66" s="136">
        <v>3924.8</v>
      </c>
      <c r="L66" s="136">
        <v>4264.3</v>
      </c>
    </row>
    <row r="67" spans="2:12">
      <c r="B67" s="74" t="s">
        <v>170</v>
      </c>
      <c r="C67" s="136">
        <v>3670.3</v>
      </c>
      <c r="D67" s="136">
        <v>4289.6000000000004</v>
      </c>
      <c r="E67" s="136">
        <v>4615.5</v>
      </c>
      <c r="F67" s="136">
        <v>5114.8</v>
      </c>
      <c r="G67" s="136">
        <v>5264.4</v>
      </c>
      <c r="H67" s="136">
        <v>5353.8</v>
      </c>
      <c r="I67" s="136">
        <v>5677.7</v>
      </c>
      <c r="J67" s="136">
        <v>6048.8</v>
      </c>
      <c r="K67" s="136">
        <v>6459.3</v>
      </c>
      <c r="L67" s="136">
        <v>7130.8</v>
      </c>
    </row>
    <row r="68" spans="2:12">
      <c r="B68" s="74" t="s">
        <v>171</v>
      </c>
      <c r="C68" s="136">
        <v>2665.3</v>
      </c>
      <c r="D68" s="136">
        <v>2916</v>
      </c>
      <c r="E68" s="136">
        <v>3120.8</v>
      </c>
      <c r="F68" s="136">
        <v>3300.2</v>
      </c>
      <c r="G68" s="136">
        <v>3468.5</v>
      </c>
      <c r="H68" s="136">
        <v>3505.1</v>
      </c>
      <c r="I68" s="136">
        <v>3977.7</v>
      </c>
      <c r="J68" s="136">
        <v>4198.7</v>
      </c>
      <c r="K68" s="136">
        <v>4448.3</v>
      </c>
      <c r="L68" s="136">
        <v>4636.1000000000004</v>
      </c>
    </row>
    <row r="69" spans="2:12">
      <c r="B69" s="74" t="s">
        <v>172</v>
      </c>
      <c r="C69" s="136">
        <v>2976</v>
      </c>
      <c r="D69" s="136">
        <v>3066.3</v>
      </c>
      <c r="E69" s="136">
        <v>3460.5</v>
      </c>
      <c r="F69" s="136">
        <v>3302</v>
      </c>
      <c r="G69" s="136">
        <v>3682.8</v>
      </c>
      <c r="H69" s="136">
        <v>3630.7</v>
      </c>
      <c r="I69" s="136">
        <v>4270.5</v>
      </c>
      <c r="J69" s="136">
        <v>4251.8</v>
      </c>
      <c r="K69" s="136">
        <v>4268.8999999999996</v>
      </c>
      <c r="L69" s="136">
        <v>4991.8</v>
      </c>
    </row>
    <row r="70" spans="2:12">
      <c r="B70" s="74" t="s">
        <v>22</v>
      </c>
      <c r="C70" s="136">
        <v>34772</v>
      </c>
      <c r="D70" s="136">
        <v>40292.199999999997</v>
      </c>
      <c r="E70" s="136">
        <v>42819.8</v>
      </c>
      <c r="F70" s="136">
        <v>46335.5</v>
      </c>
      <c r="G70" s="136">
        <v>49096.9</v>
      </c>
      <c r="H70" s="136">
        <v>49730.7</v>
      </c>
      <c r="I70" s="136">
        <v>54109.5</v>
      </c>
      <c r="J70" s="136">
        <v>56684.1</v>
      </c>
      <c r="K70" s="136">
        <v>58835.6</v>
      </c>
      <c r="L70" s="136">
        <v>62593.599999999999</v>
      </c>
    </row>
    <row r="71" spans="2:12">
      <c r="B71" s="74" t="s">
        <v>268</v>
      </c>
    </row>
  </sheetData>
  <mergeCells count="1">
    <mergeCell ref="A4:L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71"/>
  <sheetViews>
    <sheetView zoomScale="80" zoomScaleNormal="80" workbookViewId="0"/>
  </sheetViews>
  <sheetFormatPr baseColWidth="10" defaultRowHeight="12.75"/>
  <cols>
    <col min="1" max="1" width="11.42578125" style="135"/>
    <col min="2" max="2" width="55.5703125" style="135" customWidth="1"/>
    <col min="3" max="5" width="11.85546875" style="135" customWidth="1"/>
    <col min="6" max="6" width="14.5703125" style="135" customWidth="1"/>
    <col min="7" max="7" width="6.42578125" style="135" bestFit="1" customWidth="1"/>
    <col min="8" max="8" width="18.42578125" style="135" bestFit="1" customWidth="1"/>
    <col min="9" max="9" width="60.5703125" style="135" customWidth="1"/>
    <col min="10" max="11" width="11.85546875" style="135" customWidth="1"/>
    <col min="12" max="12" width="12.7109375" style="135" customWidth="1"/>
    <col min="13" max="257" width="11.42578125" style="135"/>
    <col min="258" max="258" width="60.5703125" style="135" customWidth="1"/>
    <col min="259" max="262" width="11.85546875" style="135" customWidth="1"/>
    <col min="263" max="263" width="11.42578125" style="135"/>
    <col min="264" max="264" width="14.5703125" style="135" customWidth="1"/>
    <col min="265" max="265" width="60.5703125" style="135" customWidth="1"/>
    <col min="266" max="268" width="11.85546875" style="135" customWidth="1"/>
    <col min="269" max="513" width="11.42578125" style="135"/>
    <col min="514" max="514" width="60.5703125" style="135" customWidth="1"/>
    <col min="515" max="518" width="11.85546875" style="135" customWidth="1"/>
    <col min="519" max="519" width="11.42578125" style="135"/>
    <col min="520" max="520" width="14.5703125" style="135" customWidth="1"/>
    <col min="521" max="521" width="60.5703125" style="135" customWidth="1"/>
    <col min="522" max="524" width="11.85546875" style="135" customWidth="1"/>
    <col min="525" max="769" width="11.42578125" style="135"/>
    <col min="770" max="770" width="60.5703125" style="135" customWidth="1"/>
    <col min="771" max="774" width="11.85546875" style="135" customWidth="1"/>
    <col min="775" max="775" width="11.42578125" style="135"/>
    <col min="776" max="776" width="14.5703125" style="135" customWidth="1"/>
    <col min="777" max="777" width="60.5703125" style="135" customWidth="1"/>
    <col min="778" max="780" width="11.85546875" style="135" customWidth="1"/>
    <col min="781" max="1025" width="11.42578125" style="135"/>
    <col min="1026" max="1026" width="60.5703125" style="135" customWidth="1"/>
    <col min="1027" max="1030" width="11.85546875" style="135" customWidth="1"/>
    <col min="1031" max="1031" width="11.42578125" style="135"/>
    <col min="1032" max="1032" width="14.5703125" style="135" customWidth="1"/>
    <col min="1033" max="1033" width="60.5703125" style="135" customWidth="1"/>
    <col min="1034" max="1036" width="11.85546875" style="135" customWidth="1"/>
    <col min="1037" max="1281" width="11.42578125" style="135"/>
    <col min="1282" max="1282" width="60.5703125" style="135" customWidth="1"/>
    <col min="1283" max="1286" width="11.85546875" style="135" customWidth="1"/>
    <col min="1287" max="1287" width="11.42578125" style="135"/>
    <col min="1288" max="1288" width="14.5703125" style="135" customWidth="1"/>
    <col min="1289" max="1289" width="60.5703125" style="135" customWidth="1"/>
    <col min="1290" max="1292" width="11.85546875" style="135" customWidth="1"/>
    <col min="1293" max="1537" width="11.42578125" style="135"/>
    <col min="1538" max="1538" width="60.5703125" style="135" customWidth="1"/>
    <col min="1539" max="1542" width="11.85546875" style="135" customWidth="1"/>
    <col min="1543" max="1543" width="11.42578125" style="135"/>
    <col min="1544" max="1544" width="14.5703125" style="135" customWidth="1"/>
    <col min="1545" max="1545" width="60.5703125" style="135" customWidth="1"/>
    <col min="1546" max="1548" width="11.85546875" style="135" customWidth="1"/>
    <col min="1549" max="1793" width="11.42578125" style="135"/>
    <col min="1794" max="1794" width="60.5703125" style="135" customWidth="1"/>
    <col min="1795" max="1798" width="11.85546875" style="135" customWidth="1"/>
    <col min="1799" max="1799" width="11.42578125" style="135"/>
    <col min="1800" max="1800" width="14.5703125" style="135" customWidth="1"/>
    <col min="1801" max="1801" width="60.5703125" style="135" customWidth="1"/>
    <col min="1802" max="1804" width="11.85546875" style="135" customWidth="1"/>
    <col min="1805" max="2049" width="11.42578125" style="135"/>
    <col min="2050" max="2050" width="60.5703125" style="135" customWidth="1"/>
    <col min="2051" max="2054" width="11.85546875" style="135" customWidth="1"/>
    <col min="2055" max="2055" width="11.42578125" style="135"/>
    <col min="2056" max="2056" width="14.5703125" style="135" customWidth="1"/>
    <col min="2057" max="2057" width="60.5703125" style="135" customWidth="1"/>
    <col min="2058" max="2060" width="11.85546875" style="135" customWidth="1"/>
    <col min="2061" max="2305" width="11.42578125" style="135"/>
    <col min="2306" max="2306" width="60.5703125" style="135" customWidth="1"/>
    <col min="2307" max="2310" width="11.85546875" style="135" customWidth="1"/>
    <col min="2311" max="2311" width="11.42578125" style="135"/>
    <col min="2312" max="2312" width="14.5703125" style="135" customWidth="1"/>
    <col min="2313" max="2313" width="60.5703125" style="135" customWidth="1"/>
    <col min="2314" max="2316" width="11.85546875" style="135" customWidth="1"/>
    <col min="2317" max="2561" width="11.42578125" style="135"/>
    <col min="2562" max="2562" width="60.5703125" style="135" customWidth="1"/>
    <col min="2563" max="2566" width="11.85546875" style="135" customWidth="1"/>
    <col min="2567" max="2567" width="11.42578125" style="135"/>
    <col min="2568" max="2568" width="14.5703125" style="135" customWidth="1"/>
    <col min="2569" max="2569" width="60.5703125" style="135" customWidth="1"/>
    <col min="2570" max="2572" width="11.85546875" style="135" customWidth="1"/>
    <col min="2573" max="2817" width="11.42578125" style="135"/>
    <col min="2818" max="2818" width="60.5703125" style="135" customWidth="1"/>
    <col min="2819" max="2822" width="11.85546875" style="135" customWidth="1"/>
    <col min="2823" max="2823" width="11.42578125" style="135"/>
    <col min="2824" max="2824" width="14.5703125" style="135" customWidth="1"/>
    <col min="2825" max="2825" width="60.5703125" style="135" customWidth="1"/>
    <col min="2826" max="2828" width="11.85546875" style="135" customWidth="1"/>
    <col min="2829" max="3073" width="11.42578125" style="135"/>
    <col min="3074" max="3074" width="60.5703125" style="135" customWidth="1"/>
    <col min="3075" max="3078" width="11.85546875" style="135" customWidth="1"/>
    <col min="3079" max="3079" width="11.42578125" style="135"/>
    <col min="3080" max="3080" width="14.5703125" style="135" customWidth="1"/>
    <col min="3081" max="3081" width="60.5703125" style="135" customWidth="1"/>
    <col min="3082" max="3084" width="11.85546875" style="135" customWidth="1"/>
    <col min="3085" max="3329" width="11.42578125" style="135"/>
    <col min="3330" max="3330" width="60.5703125" style="135" customWidth="1"/>
    <col min="3331" max="3334" width="11.85546875" style="135" customWidth="1"/>
    <col min="3335" max="3335" width="11.42578125" style="135"/>
    <col min="3336" max="3336" width="14.5703125" style="135" customWidth="1"/>
    <col min="3337" max="3337" width="60.5703125" style="135" customWidth="1"/>
    <col min="3338" max="3340" width="11.85546875" style="135" customWidth="1"/>
    <col min="3341" max="3585" width="11.42578125" style="135"/>
    <col min="3586" max="3586" width="60.5703125" style="135" customWidth="1"/>
    <col min="3587" max="3590" width="11.85546875" style="135" customWidth="1"/>
    <col min="3591" max="3591" width="11.42578125" style="135"/>
    <col min="3592" max="3592" width="14.5703125" style="135" customWidth="1"/>
    <col min="3593" max="3593" width="60.5703125" style="135" customWidth="1"/>
    <col min="3594" max="3596" width="11.85546875" style="135" customWidth="1"/>
    <col min="3597" max="3841" width="11.42578125" style="135"/>
    <col min="3842" max="3842" width="60.5703125" style="135" customWidth="1"/>
    <col min="3843" max="3846" width="11.85546875" style="135" customWidth="1"/>
    <col min="3847" max="3847" width="11.42578125" style="135"/>
    <col min="3848" max="3848" width="14.5703125" style="135" customWidth="1"/>
    <col min="3849" max="3849" width="60.5703125" style="135" customWidth="1"/>
    <col min="3850" max="3852" width="11.85546875" style="135" customWidth="1"/>
    <col min="3853" max="4097" width="11.42578125" style="135"/>
    <col min="4098" max="4098" width="60.5703125" style="135" customWidth="1"/>
    <col min="4099" max="4102" width="11.85546875" style="135" customWidth="1"/>
    <col min="4103" max="4103" width="11.42578125" style="135"/>
    <col min="4104" max="4104" width="14.5703125" style="135" customWidth="1"/>
    <col min="4105" max="4105" width="60.5703125" style="135" customWidth="1"/>
    <col min="4106" max="4108" width="11.85546875" style="135" customWidth="1"/>
    <col min="4109" max="4353" width="11.42578125" style="135"/>
    <col min="4354" max="4354" width="60.5703125" style="135" customWidth="1"/>
    <col min="4355" max="4358" width="11.85546875" style="135" customWidth="1"/>
    <col min="4359" max="4359" width="11.42578125" style="135"/>
    <col min="4360" max="4360" width="14.5703125" style="135" customWidth="1"/>
    <col min="4361" max="4361" width="60.5703125" style="135" customWidth="1"/>
    <col min="4362" max="4364" width="11.85546875" style="135" customWidth="1"/>
    <col min="4365" max="4609" width="11.42578125" style="135"/>
    <col min="4610" max="4610" width="60.5703125" style="135" customWidth="1"/>
    <col min="4611" max="4614" width="11.85546875" style="135" customWidth="1"/>
    <col min="4615" max="4615" width="11.42578125" style="135"/>
    <col min="4616" max="4616" width="14.5703125" style="135" customWidth="1"/>
    <col min="4617" max="4617" width="60.5703125" style="135" customWidth="1"/>
    <col min="4618" max="4620" width="11.85546875" style="135" customWidth="1"/>
    <col min="4621" max="4865" width="11.42578125" style="135"/>
    <col min="4866" max="4866" width="60.5703125" style="135" customWidth="1"/>
    <col min="4867" max="4870" width="11.85546875" style="135" customWidth="1"/>
    <col min="4871" max="4871" width="11.42578125" style="135"/>
    <col min="4872" max="4872" width="14.5703125" style="135" customWidth="1"/>
    <col min="4873" max="4873" width="60.5703125" style="135" customWidth="1"/>
    <col min="4874" max="4876" width="11.85546875" style="135" customWidth="1"/>
    <col min="4877" max="5121" width="11.42578125" style="135"/>
    <col min="5122" max="5122" width="60.5703125" style="135" customWidth="1"/>
    <col min="5123" max="5126" width="11.85546875" style="135" customWidth="1"/>
    <col min="5127" max="5127" width="11.42578125" style="135"/>
    <col min="5128" max="5128" width="14.5703125" style="135" customWidth="1"/>
    <col min="5129" max="5129" width="60.5703125" style="135" customWidth="1"/>
    <col min="5130" max="5132" width="11.85546875" style="135" customWidth="1"/>
    <col min="5133" max="5377" width="11.42578125" style="135"/>
    <col min="5378" max="5378" width="60.5703125" style="135" customWidth="1"/>
    <col min="5379" max="5382" width="11.85546875" style="135" customWidth="1"/>
    <col min="5383" max="5383" width="11.42578125" style="135"/>
    <col min="5384" max="5384" width="14.5703125" style="135" customWidth="1"/>
    <col min="5385" max="5385" width="60.5703125" style="135" customWidth="1"/>
    <col min="5386" max="5388" width="11.85546875" style="135" customWidth="1"/>
    <col min="5389" max="5633" width="11.42578125" style="135"/>
    <col min="5634" max="5634" width="60.5703125" style="135" customWidth="1"/>
    <col min="5635" max="5638" width="11.85546875" style="135" customWidth="1"/>
    <col min="5639" max="5639" width="11.42578125" style="135"/>
    <col min="5640" max="5640" width="14.5703125" style="135" customWidth="1"/>
    <col min="5641" max="5641" width="60.5703125" style="135" customWidth="1"/>
    <col min="5642" max="5644" width="11.85546875" style="135" customWidth="1"/>
    <col min="5645" max="5889" width="11.42578125" style="135"/>
    <col min="5890" max="5890" width="60.5703125" style="135" customWidth="1"/>
    <col min="5891" max="5894" width="11.85546875" style="135" customWidth="1"/>
    <col min="5895" max="5895" width="11.42578125" style="135"/>
    <col min="5896" max="5896" width="14.5703125" style="135" customWidth="1"/>
    <col min="5897" max="5897" width="60.5703125" style="135" customWidth="1"/>
    <col min="5898" max="5900" width="11.85546875" style="135" customWidth="1"/>
    <col min="5901" max="6145" width="11.42578125" style="135"/>
    <col min="6146" max="6146" width="60.5703125" style="135" customWidth="1"/>
    <col min="6147" max="6150" width="11.85546875" style="135" customWidth="1"/>
    <col min="6151" max="6151" width="11.42578125" style="135"/>
    <col min="6152" max="6152" width="14.5703125" style="135" customWidth="1"/>
    <col min="6153" max="6153" width="60.5703125" style="135" customWidth="1"/>
    <col min="6154" max="6156" width="11.85546875" style="135" customWidth="1"/>
    <col min="6157" max="6401" width="11.42578125" style="135"/>
    <col min="6402" max="6402" width="60.5703125" style="135" customWidth="1"/>
    <col min="6403" max="6406" width="11.85546875" style="135" customWidth="1"/>
    <col min="6407" max="6407" width="11.42578125" style="135"/>
    <col min="6408" max="6408" width="14.5703125" style="135" customWidth="1"/>
    <col min="6409" max="6409" width="60.5703125" style="135" customWidth="1"/>
    <col min="6410" max="6412" width="11.85546875" style="135" customWidth="1"/>
    <col min="6413" max="6657" width="11.42578125" style="135"/>
    <col min="6658" max="6658" width="60.5703125" style="135" customWidth="1"/>
    <col min="6659" max="6662" width="11.85546875" style="135" customWidth="1"/>
    <col min="6663" max="6663" width="11.42578125" style="135"/>
    <col min="6664" max="6664" width="14.5703125" style="135" customWidth="1"/>
    <col min="6665" max="6665" width="60.5703125" style="135" customWidth="1"/>
    <col min="6666" max="6668" width="11.85546875" style="135" customWidth="1"/>
    <col min="6669" max="6913" width="11.42578125" style="135"/>
    <col min="6914" max="6914" width="60.5703125" style="135" customWidth="1"/>
    <col min="6915" max="6918" width="11.85546875" style="135" customWidth="1"/>
    <col min="6919" max="6919" width="11.42578125" style="135"/>
    <col min="6920" max="6920" width="14.5703125" style="135" customWidth="1"/>
    <col min="6921" max="6921" width="60.5703125" style="135" customWidth="1"/>
    <col min="6922" max="6924" width="11.85546875" style="135" customWidth="1"/>
    <col min="6925" max="7169" width="11.42578125" style="135"/>
    <col min="7170" max="7170" width="60.5703125" style="135" customWidth="1"/>
    <col min="7171" max="7174" width="11.85546875" style="135" customWidth="1"/>
    <col min="7175" max="7175" width="11.42578125" style="135"/>
    <col min="7176" max="7176" width="14.5703125" style="135" customWidth="1"/>
    <col min="7177" max="7177" width="60.5703125" style="135" customWidth="1"/>
    <col min="7178" max="7180" width="11.85546875" style="135" customWidth="1"/>
    <col min="7181" max="7425" width="11.42578125" style="135"/>
    <col min="7426" max="7426" width="60.5703125" style="135" customWidth="1"/>
    <col min="7427" max="7430" width="11.85546875" style="135" customWidth="1"/>
    <col min="7431" max="7431" width="11.42578125" style="135"/>
    <col min="7432" max="7432" width="14.5703125" style="135" customWidth="1"/>
    <col min="7433" max="7433" width="60.5703125" style="135" customWidth="1"/>
    <col min="7434" max="7436" width="11.85546875" style="135" customWidth="1"/>
    <col min="7437" max="7681" width="11.42578125" style="135"/>
    <col min="7682" max="7682" width="60.5703125" style="135" customWidth="1"/>
    <col min="7683" max="7686" width="11.85546875" style="135" customWidth="1"/>
    <col min="7687" max="7687" width="11.42578125" style="135"/>
    <col min="7688" max="7688" width="14.5703125" style="135" customWidth="1"/>
    <col min="7689" max="7689" width="60.5703125" style="135" customWidth="1"/>
    <col min="7690" max="7692" width="11.85546875" style="135" customWidth="1"/>
    <col min="7693" max="7937" width="11.42578125" style="135"/>
    <col min="7938" max="7938" width="60.5703125" style="135" customWidth="1"/>
    <col min="7939" max="7942" width="11.85546875" style="135" customWidth="1"/>
    <col min="7943" max="7943" width="11.42578125" style="135"/>
    <col min="7944" max="7944" width="14.5703125" style="135" customWidth="1"/>
    <col min="7945" max="7945" width="60.5703125" style="135" customWidth="1"/>
    <col min="7946" max="7948" width="11.85546875" style="135" customWidth="1"/>
    <col min="7949" max="8193" width="11.42578125" style="135"/>
    <col min="8194" max="8194" width="60.5703125" style="135" customWidth="1"/>
    <col min="8195" max="8198" width="11.85546875" style="135" customWidth="1"/>
    <col min="8199" max="8199" width="11.42578125" style="135"/>
    <col min="8200" max="8200" width="14.5703125" style="135" customWidth="1"/>
    <col min="8201" max="8201" width="60.5703125" style="135" customWidth="1"/>
    <col min="8202" max="8204" width="11.85546875" style="135" customWidth="1"/>
    <col min="8205" max="8449" width="11.42578125" style="135"/>
    <col min="8450" max="8450" width="60.5703125" style="135" customWidth="1"/>
    <col min="8451" max="8454" width="11.85546875" style="135" customWidth="1"/>
    <col min="8455" max="8455" width="11.42578125" style="135"/>
    <col min="8456" max="8456" width="14.5703125" style="135" customWidth="1"/>
    <col min="8457" max="8457" width="60.5703125" style="135" customWidth="1"/>
    <col min="8458" max="8460" width="11.85546875" style="135" customWidth="1"/>
    <col min="8461" max="8705" width="11.42578125" style="135"/>
    <col min="8706" max="8706" width="60.5703125" style="135" customWidth="1"/>
    <col min="8707" max="8710" width="11.85546875" style="135" customWidth="1"/>
    <col min="8711" max="8711" width="11.42578125" style="135"/>
    <col min="8712" max="8712" width="14.5703125" style="135" customWidth="1"/>
    <col min="8713" max="8713" width="60.5703125" style="135" customWidth="1"/>
    <col min="8714" max="8716" width="11.85546875" style="135" customWidth="1"/>
    <col min="8717" max="8961" width="11.42578125" style="135"/>
    <col min="8962" max="8962" width="60.5703125" style="135" customWidth="1"/>
    <col min="8963" max="8966" width="11.85546875" style="135" customWidth="1"/>
    <col min="8967" max="8967" width="11.42578125" style="135"/>
    <col min="8968" max="8968" width="14.5703125" style="135" customWidth="1"/>
    <col min="8969" max="8969" width="60.5703125" style="135" customWidth="1"/>
    <col min="8970" max="8972" width="11.85546875" style="135" customWidth="1"/>
    <col min="8973" max="9217" width="11.42578125" style="135"/>
    <col min="9218" max="9218" width="60.5703125" style="135" customWidth="1"/>
    <col min="9219" max="9222" width="11.85546875" style="135" customWidth="1"/>
    <col min="9223" max="9223" width="11.42578125" style="135"/>
    <col min="9224" max="9224" width="14.5703125" style="135" customWidth="1"/>
    <col min="9225" max="9225" width="60.5703125" style="135" customWidth="1"/>
    <col min="9226" max="9228" width="11.85546875" style="135" customWidth="1"/>
    <col min="9229" max="9473" width="11.42578125" style="135"/>
    <col min="9474" max="9474" width="60.5703125" style="135" customWidth="1"/>
    <col min="9475" max="9478" width="11.85546875" style="135" customWidth="1"/>
    <col min="9479" max="9479" width="11.42578125" style="135"/>
    <col min="9480" max="9480" width="14.5703125" style="135" customWidth="1"/>
    <col min="9481" max="9481" width="60.5703125" style="135" customWidth="1"/>
    <col min="9482" max="9484" width="11.85546875" style="135" customWidth="1"/>
    <col min="9485" max="9729" width="11.42578125" style="135"/>
    <col min="9730" max="9730" width="60.5703125" style="135" customWidth="1"/>
    <col min="9731" max="9734" width="11.85546875" style="135" customWidth="1"/>
    <col min="9735" max="9735" width="11.42578125" style="135"/>
    <col min="9736" max="9736" width="14.5703125" style="135" customWidth="1"/>
    <col min="9737" max="9737" width="60.5703125" style="135" customWidth="1"/>
    <col min="9738" max="9740" width="11.85546875" style="135" customWidth="1"/>
    <col min="9741" max="9985" width="11.42578125" style="135"/>
    <col min="9986" max="9986" width="60.5703125" style="135" customWidth="1"/>
    <col min="9987" max="9990" width="11.85546875" style="135" customWidth="1"/>
    <col min="9991" max="9991" width="11.42578125" style="135"/>
    <col min="9992" max="9992" width="14.5703125" style="135" customWidth="1"/>
    <col min="9993" max="9993" width="60.5703125" style="135" customWidth="1"/>
    <col min="9994" max="9996" width="11.85546875" style="135" customWidth="1"/>
    <col min="9997" max="10241" width="11.42578125" style="135"/>
    <col min="10242" max="10242" width="60.5703125" style="135" customWidth="1"/>
    <col min="10243" max="10246" width="11.85546875" style="135" customWidth="1"/>
    <col min="10247" max="10247" width="11.42578125" style="135"/>
    <col min="10248" max="10248" width="14.5703125" style="135" customWidth="1"/>
    <col min="10249" max="10249" width="60.5703125" style="135" customWidth="1"/>
    <col min="10250" max="10252" width="11.85546875" style="135" customWidth="1"/>
    <col min="10253" max="10497" width="11.42578125" style="135"/>
    <col min="10498" max="10498" width="60.5703125" style="135" customWidth="1"/>
    <col min="10499" max="10502" width="11.85546875" style="135" customWidth="1"/>
    <col min="10503" max="10503" width="11.42578125" style="135"/>
    <col min="10504" max="10504" width="14.5703125" style="135" customWidth="1"/>
    <col min="10505" max="10505" width="60.5703125" style="135" customWidth="1"/>
    <col min="10506" max="10508" width="11.85546875" style="135" customWidth="1"/>
    <col min="10509" max="10753" width="11.42578125" style="135"/>
    <col min="10754" max="10754" width="60.5703125" style="135" customWidth="1"/>
    <col min="10755" max="10758" width="11.85546875" style="135" customWidth="1"/>
    <col min="10759" max="10759" width="11.42578125" style="135"/>
    <col min="10760" max="10760" width="14.5703125" style="135" customWidth="1"/>
    <col min="10761" max="10761" width="60.5703125" style="135" customWidth="1"/>
    <col min="10762" max="10764" width="11.85546875" style="135" customWidth="1"/>
    <col min="10765" max="11009" width="11.42578125" style="135"/>
    <col min="11010" max="11010" width="60.5703125" style="135" customWidth="1"/>
    <col min="11011" max="11014" width="11.85546875" style="135" customWidth="1"/>
    <col min="11015" max="11015" width="11.42578125" style="135"/>
    <col min="11016" max="11016" width="14.5703125" style="135" customWidth="1"/>
    <col min="11017" max="11017" width="60.5703125" style="135" customWidth="1"/>
    <col min="11018" max="11020" width="11.85546875" style="135" customWidth="1"/>
    <col min="11021" max="11265" width="11.42578125" style="135"/>
    <col min="11266" max="11266" width="60.5703125" style="135" customWidth="1"/>
    <col min="11267" max="11270" width="11.85546875" style="135" customWidth="1"/>
    <col min="11271" max="11271" width="11.42578125" style="135"/>
    <col min="11272" max="11272" width="14.5703125" style="135" customWidth="1"/>
    <col min="11273" max="11273" width="60.5703125" style="135" customWidth="1"/>
    <col min="11274" max="11276" width="11.85546875" style="135" customWidth="1"/>
    <col min="11277" max="11521" width="11.42578125" style="135"/>
    <col min="11522" max="11522" width="60.5703125" style="135" customWidth="1"/>
    <col min="11523" max="11526" width="11.85546875" style="135" customWidth="1"/>
    <col min="11527" max="11527" width="11.42578125" style="135"/>
    <col min="11528" max="11528" width="14.5703125" style="135" customWidth="1"/>
    <col min="11529" max="11529" width="60.5703125" style="135" customWidth="1"/>
    <col min="11530" max="11532" width="11.85546875" style="135" customWidth="1"/>
    <col min="11533" max="11777" width="11.42578125" style="135"/>
    <col min="11778" max="11778" width="60.5703125" style="135" customWidth="1"/>
    <col min="11779" max="11782" width="11.85546875" style="135" customWidth="1"/>
    <col min="11783" max="11783" width="11.42578125" style="135"/>
    <col min="11784" max="11784" width="14.5703125" style="135" customWidth="1"/>
    <col min="11785" max="11785" width="60.5703125" style="135" customWidth="1"/>
    <col min="11786" max="11788" width="11.85546875" style="135" customWidth="1"/>
    <col min="11789" max="12033" width="11.42578125" style="135"/>
    <col min="12034" max="12034" width="60.5703125" style="135" customWidth="1"/>
    <col min="12035" max="12038" width="11.85546875" style="135" customWidth="1"/>
    <col min="12039" max="12039" width="11.42578125" style="135"/>
    <col min="12040" max="12040" width="14.5703125" style="135" customWidth="1"/>
    <col min="12041" max="12041" width="60.5703125" style="135" customWidth="1"/>
    <col min="12042" max="12044" width="11.85546875" style="135" customWidth="1"/>
    <col min="12045" max="12289" width="11.42578125" style="135"/>
    <col min="12290" max="12290" width="60.5703125" style="135" customWidth="1"/>
    <col min="12291" max="12294" width="11.85546875" style="135" customWidth="1"/>
    <col min="12295" max="12295" width="11.42578125" style="135"/>
    <col min="12296" max="12296" width="14.5703125" style="135" customWidth="1"/>
    <col min="12297" max="12297" width="60.5703125" style="135" customWidth="1"/>
    <col min="12298" max="12300" width="11.85546875" style="135" customWidth="1"/>
    <col min="12301" max="12545" width="11.42578125" style="135"/>
    <col min="12546" max="12546" width="60.5703125" style="135" customWidth="1"/>
    <col min="12547" max="12550" width="11.85546875" style="135" customWidth="1"/>
    <col min="12551" max="12551" width="11.42578125" style="135"/>
    <col min="12552" max="12552" width="14.5703125" style="135" customWidth="1"/>
    <col min="12553" max="12553" width="60.5703125" style="135" customWidth="1"/>
    <col min="12554" max="12556" width="11.85546875" style="135" customWidth="1"/>
    <col min="12557" max="12801" width="11.42578125" style="135"/>
    <col min="12802" max="12802" width="60.5703125" style="135" customWidth="1"/>
    <col min="12803" max="12806" width="11.85546875" style="135" customWidth="1"/>
    <col min="12807" max="12807" width="11.42578125" style="135"/>
    <col min="12808" max="12808" width="14.5703125" style="135" customWidth="1"/>
    <col min="12809" max="12809" width="60.5703125" style="135" customWidth="1"/>
    <col min="12810" max="12812" width="11.85546875" style="135" customWidth="1"/>
    <col min="12813" max="13057" width="11.42578125" style="135"/>
    <col min="13058" max="13058" width="60.5703125" style="135" customWidth="1"/>
    <col min="13059" max="13062" width="11.85546875" style="135" customWidth="1"/>
    <col min="13063" max="13063" width="11.42578125" style="135"/>
    <col min="13064" max="13064" width="14.5703125" style="135" customWidth="1"/>
    <col min="13065" max="13065" width="60.5703125" style="135" customWidth="1"/>
    <col min="13066" max="13068" width="11.85546875" style="135" customWidth="1"/>
    <col min="13069" max="13313" width="11.42578125" style="135"/>
    <col min="13314" max="13314" width="60.5703125" style="135" customWidth="1"/>
    <col min="13315" max="13318" width="11.85546875" style="135" customWidth="1"/>
    <col min="13319" max="13319" width="11.42578125" style="135"/>
    <col min="13320" max="13320" width="14.5703125" style="135" customWidth="1"/>
    <col min="13321" max="13321" width="60.5703125" style="135" customWidth="1"/>
    <col min="13322" max="13324" width="11.85546875" style="135" customWidth="1"/>
    <col min="13325" max="13569" width="11.42578125" style="135"/>
    <col min="13570" max="13570" width="60.5703125" style="135" customWidth="1"/>
    <col min="13571" max="13574" width="11.85546875" style="135" customWidth="1"/>
    <col min="13575" max="13575" width="11.42578125" style="135"/>
    <col min="13576" max="13576" width="14.5703125" style="135" customWidth="1"/>
    <col min="13577" max="13577" width="60.5703125" style="135" customWidth="1"/>
    <col min="13578" max="13580" width="11.85546875" style="135" customWidth="1"/>
    <col min="13581" max="13825" width="11.42578125" style="135"/>
    <col min="13826" max="13826" width="60.5703125" style="135" customWidth="1"/>
    <col min="13827" max="13830" width="11.85546875" style="135" customWidth="1"/>
    <col min="13831" max="13831" width="11.42578125" style="135"/>
    <col min="13832" max="13832" width="14.5703125" style="135" customWidth="1"/>
    <col min="13833" max="13833" width="60.5703125" style="135" customWidth="1"/>
    <col min="13834" max="13836" width="11.85546875" style="135" customWidth="1"/>
    <col min="13837" max="14081" width="11.42578125" style="135"/>
    <col min="14082" max="14082" width="60.5703125" style="135" customWidth="1"/>
    <col min="14083" max="14086" width="11.85546875" style="135" customWidth="1"/>
    <col min="14087" max="14087" width="11.42578125" style="135"/>
    <col min="14088" max="14088" width="14.5703125" style="135" customWidth="1"/>
    <col min="14089" max="14089" width="60.5703125" style="135" customWidth="1"/>
    <col min="14090" max="14092" width="11.85546875" style="135" customWidth="1"/>
    <col min="14093" max="14337" width="11.42578125" style="135"/>
    <col min="14338" max="14338" width="60.5703125" style="135" customWidth="1"/>
    <col min="14339" max="14342" width="11.85546875" style="135" customWidth="1"/>
    <col min="14343" max="14343" width="11.42578125" style="135"/>
    <col min="14344" max="14344" width="14.5703125" style="135" customWidth="1"/>
    <col min="14345" max="14345" width="60.5703125" style="135" customWidth="1"/>
    <col min="14346" max="14348" width="11.85546875" style="135" customWidth="1"/>
    <col min="14349" max="14593" width="11.42578125" style="135"/>
    <col min="14594" max="14594" width="60.5703125" style="135" customWidth="1"/>
    <col min="14595" max="14598" width="11.85546875" style="135" customWidth="1"/>
    <col min="14599" max="14599" width="11.42578125" style="135"/>
    <col min="14600" max="14600" width="14.5703125" style="135" customWidth="1"/>
    <col min="14601" max="14601" width="60.5703125" style="135" customWidth="1"/>
    <col min="14602" max="14604" width="11.85546875" style="135" customWidth="1"/>
    <col min="14605" max="14849" width="11.42578125" style="135"/>
    <col min="14850" max="14850" width="60.5703125" style="135" customWidth="1"/>
    <col min="14851" max="14854" width="11.85546875" style="135" customWidth="1"/>
    <col min="14855" max="14855" width="11.42578125" style="135"/>
    <col min="14856" max="14856" width="14.5703125" style="135" customWidth="1"/>
    <col min="14857" max="14857" width="60.5703125" style="135" customWidth="1"/>
    <col min="14858" max="14860" width="11.85546875" style="135" customWidth="1"/>
    <col min="14861" max="15105" width="11.42578125" style="135"/>
    <col min="15106" max="15106" width="60.5703125" style="135" customWidth="1"/>
    <col min="15107" max="15110" width="11.85546875" style="135" customWidth="1"/>
    <col min="15111" max="15111" width="11.42578125" style="135"/>
    <col min="15112" max="15112" width="14.5703125" style="135" customWidth="1"/>
    <col min="15113" max="15113" width="60.5703125" style="135" customWidth="1"/>
    <col min="15114" max="15116" width="11.85546875" style="135" customWidth="1"/>
    <col min="15117" max="15361" width="11.42578125" style="135"/>
    <col min="15362" max="15362" width="60.5703125" style="135" customWidth="1"/>
    <col min="15363" max="15366" width="11.85546875" style="135" customWidth="1"/>
    <col min="15367" max="15367" width="11.42578125" style="135"/>
    <col min="15368" max="15368" width="14.5703125" style="135" customWidth="1"/>
    <col min="15369" max="15369" width="60.5703125" style="135" customWidth="1"/>
    <col min="15370" max="15372" width="11.85546875" style="135" customWidth="1"/>
    <col min="15373" max="15617" width="11.42578125" style="135"/>
    <col min="15618" max="15618" width="60.5703125" style="135" customWidth="1"/>
    <col min="15619" max="15622" width="11.85546875" style="135" customWidth="1"/>
    <col min="15623" max="15623" width="11.42578125" style="135"/>
    <col min="15624" max="15624" width="14.5703125" style="135" customWidth="1"/>
    <col min="15625" max="15625" width="60.5703125" style="135" customWidth="1"/>
    <col min="15626" max="15628" width="11.85546875" style="135" customWidth="1"/>
    <col min="15629" max="15873" width="11.42578125" style="135"/>
    <col min="15874" max="15874" width="60.5703125" style="135" customWidth="1"/>
    <col min="15875" max="15878" width="11.85546875" style="135" customWidth="1"/>
    <col min="15879" max="15879" width="11.42578125" style="135"/>
    <col min="15880" max="15880" width="14.5703125" style="135" customWidth="1"/>
    <col min="15881" max="15881" width="60.5703125" style="135" customWidth="1"/>
    <col min="15882" max="15884" width="11.85546875" style="135" customWidth="1"/>
    <col min="15885" max="16129" width="11.42578125" style="135"/>
    <col min="16130" max="16130" width="60.5703125" style="135" customWidth="1"/>
    <col min="16131" max="16134" width="11.85546875" style="135" customWidth="1"/>
    <col min="16135" max="16135" width="11.42578125" style="135"/>
    <col min="16136" max="16136" width="14.5703125" style="135" customWidth="1"/>
    <col min="16137" max="16137" width="60.5703125" style="135" customWidth="1"/>
    <col min="16138" max="16140" width="11.85546875" style="135" customWidth="1"/>
    <col min="16141" max="16384" width="11.42578125" style="135"/>
  </cols>
  <sheetData>
    <row r="1" spans="2:12" ht="13.5" thickBot="1"/>
    <row r="2" spans="2:12" ht="27.75" thickTop="1">
      <c r="B2" s="858" t="s">
        <v>238</v>
      </c>
      <c r="C2" s="859"/>
      <c r="D2" s="859"/>
      <c r="E2" s="859"/>
      <c r="F2" s="860"/>
      <c r="H2" s="135" t="s">
        <v>239</v>
      </c>
      <c r="I2" s="861" t="s">
        <v>238</v>
      </c>
      <c r="J2" s="862"/>
      <c r="K2" s="862"/>
      <c r="L2" s="863"/>
    </row>
    <row r="3" spans="2:12" ht="27">
      <c r="B3" s="864" t="s">
        <v>240</v>
      </c>
      <c r="C3" s="865"/>
      <c r="D3" s="865"/>
      <c r="E3" s="865"/>
      <c r="F3" s="866"/>
      <c r="G3" s="135">
        <v>2018</v>
      </c>
      <c r="H3" s="436">
        <v>548374.0248784289</v>
      </c>
      <c r="I3" s="867" t="s">
        <v>714</v>
      </c>
      <c r="J3" s="868"/>
      <c r="K3" s="868"/>
      <c r="L3" s="869"/>
    </row>
    <row r="4" spans="2:12" ht="27.75" thickBot="1">
      <c r="B4" s="870" t="s">
        <v>241</v>
      </c>
      <c r="C4" s="871"/>
      <c r="D4" s="871"/>
      <c r="E4" s="871"/>
      <c r="F4" s="872"/>
      <c r="G4" s="135">
        <v>2019</v>
      </c>
      <c r="H4" s="436">
        <v>584369.4</v>
      </c>
      <c r="I4" s="873" t="s">
        <v>242</v>
      </c>
      <c r="J4" s="874"/>
      <c r="K4" s="874"/>
      <c r="L4" s="875"/>
    </row>
    <row r="5" spans="2:12" ht="28.5" thickTop="1" thickBot="1">
      <c r="B5" s="170"/>
      <c r="C5" s="170"/>
      <c r="D5" s="170"/>
      <c r="E5" s="437"/>
      <c r="F5" s="437"/>
      <c r="H5" s="136"/>
      <c r="I5" s="171"/>
      <c r="J5" s="171"/>
      <c r="K5" s="171"/>
      <c r="L5" s="171"/>
    </row>
    <row r="6" spans="2:12" ht="17.25" customHeight="1" thickBot="1">
      <c r="B6" s="854" t="s">
        <v>243</v>
      </c>
      <c r="C6" s="852">
        <v>2018</v>
      </c>
      <c r="D6" s="852">
        <v>2019</v>
      </c>
      <c r="E6" s="856" t="s">
        <v>244</v>
      </c>
      <c r="F6" s="857"/>
      <c r="I6" s="854" t="s">
        <v>243</v>
      </c>
      <c r="J6" s="852">
        <v>2018</v>
      </c>
      <c r="K6" s="852">
        <v>2019</v>
      </c>
      <c r="L6" s="137" t="s">
        <v>244</v>
      </c>
    </row>
    <row r="7" spans="2:12" ht="17.25" customHeight="1" thickBot="1">
      <c r="B7" s="855"/>
      <c r="C7" s="853"/>
      <c r="D7" s="853"/>
      <c r="E7" s="438" t="s">
        <v>245</v>
      </c>
      <c r="F7" s="439" t="s">
        <v>246</v>
      </c>
      <c r="I7" s="855"/>
      <c r="J7" s="853"/>
      <c r="K7" s="853"/>
      <c r="L7" s="440" t="s">
        <v>245</v>
      </c>
    </row>
    <row r="8" spans="2:12" s="138" customFormat="1" ht="35.25" customHeight="1" thickBot="1">
      <c r="B8" s="441" t="s">
        <v>247</v>
      </c>
      <c r="C8" s="442">
        <f>SUM(C9:C10)</f>
        <v>17044.904919730001</v>
      </c>
      <c r="D8" s="442">
        <f>SUM(D9:D10)</f>
        <v>18020.369211439996</v>
      </c>
      <c r="E8" s="442">
        <f>D8-C8</f>
        <v>975.46429170999545</v>
      </c>
      <c r="F8" s="443">
        <f>D8/C8-1</f>
        <v>5.7229083782149193E-2</v>
      </c>
      <c r="H8" s="139" t="s">
        <v>178</v>
      </c>
      <c r="I8" s="441" t="s">
        <v>247</v>
      </c>
      <c r="J8" s="444">
        <f>SUM(J9:J10)</f>
        <v>3.1082626358002186E-2</v>
      </c>
      <c r="K8" s="444">
        <f>K9+K10</f>
        <v>3.0837290952332546E-2</v>
      </c>
      <c r="L8" s="444">
        <f>K8-J8</f>
        <v>-2.4533540566963954E-4</v>
      </c>
    </row>
    <row r="9" spans="2:12" s="138" customFormat="1" ht="17.25" customHeight="1">
      <c r="B9" s="140" t="s">
        <v>248</v>
      </c>
      <c r="C9" s="445">
        <v>14469.093726800002</v>
      </c>
      <c r="D9" s="445">
        <v>15308.861955829998</v>
      </c>
      <c r="E9" s="445">
        <f t="shared" ref="E9:E28" si="0">D9-C9</f>
        <v>839.76822902999629</v>
      </c>
      <c r="F9" s="446">
        <f t="shared" ref="F9:F28" si="1">D9/C9-1</f>
        <v>5.8038757982095124E-2</v>
      </c>
      <c r="H9" s="138" t="s">
        <v>178</v>
      </c>
      <c r="I9" s="141" t="s">
        <v>248</v>
      </c>
      <c r="J9" s="447">
        <f>C9/H3</f>
        <v>2.6385446921939289E-2</v>
      </c>
      <c r="K9" s="447">
        <f>D9/H4</f>
        <v>2.6197234071171416E-2</v>
      </c>
      <c r="L9" s="142">
        <f t="shared" ref="L9:L28" si="2">K9-J9</f>
        <v>-1.8821285076787292E-4</v>
      </c>
    </row>
    <row r="10" spans="2:12" s="138" customFormat="1" ht="17.25" customHeight="1" thickBot="1">
      <c r="B10" s="448" t="s">
        <v>249</v>
      </c>
      <c r="C10" s="449">
        <v>2575.8111929299998</v>
      </c>
      <c r="D10" s="449">
        <v>2711.5072556100004</v>
      </c>
      <c r="E10" s="449">
        <f t="shared" si="0"/>
        <v>135.69606268000052</v>
      </c>
      <c r="F10" s="450">
        <f t="shared" si="1"/>
        <v>5.2680904195328671E-2</v>
      </c>
      <c r="H10" s="138" t="s">
        <v>178</v>
      </c>
      <c r="I10" s="448" t="s">
        <v>249</v>
      </c>
      <c r="J10" s="451">
        <f>C10/H3</f>
        <v>4.6971794360628968E-3</v>
      </c>
      <c r="K10" s="451">
        <f>D10/H4</f>
        <v>4.6400568811611293E-3</v>
      </c>
      <c r="L10" s="452">
        <f t="shared" si="2"/>
        <v>-5.7122554901767493E-5</v>
      </c>
    </row>
    <row r="11" spans="2:12" s="138" customFormat="1" ht="17.25" customHeight="1" thickBot="1">
      <c r="B11" s="441" t="s">
        <v>250</v>
      </c>
      <c r="C11" s="143">
        <f>SUM(C12:C27)</f>
        <v>41790.687050070002</v>
      </c>
      <c r="D11" s="143">
        <f>SUM(D12:D27)</f>
        <v>44573.188646909992</v>
      </c>
      <c r="E11" s="442">
        <f t="shared" si="0"/>
        <v>2782.5015968399894</v>
      </c>
      <c r="F11" s="144">
        <f t="shared" si="1"/>
        <v>6.6581858142371164E-2</v>
      </c>
      <c r="H11" s="145" t="s">
        <v>178</v>
      </c>
      <c r="I11" s="441" t="s">
        <v>250</v>
      </c>
      <c r="J11" s="444">
        <f>SUM(J12:J27)</f>
        <v>7.6208363551382163E-2</v>
      </c>
      <c r="K11" s="444">
        <f>SUM(K12:K27)</f>
        <v>7.6275706166185286E-2</v>
      </c>
      <c r="L11" s="453">
        <f t="shared" si="2"/>
        <v>6.7342614803123091E-5</v>
      </c>
    </row>
    <row r="12" spans="2:12" s="138" customFormat="1" ht="17.25" customHeight="1">
      <c r="B12" s="146" t="s">
        <v>251</v>
      </c>
      <c r="C12" s="445">
        <v>16236.294956989999</v>
      </c>
      <c r="D12" s="445">
        <v>17098.563576929999</v>
      </c>
      <c r="E12" s="445">
        <f t="shared" si="0"/>
        <v>862.26861993999955</v>
      </c>
      <c r="F12" s="454">
        <f t="shared" si="1"/>
        <v>5.3107474471494331E-2</v>
      </c>
      <c r="I12" s="146" t="s">
        <v>251</v>
      </c>
      <c r="J12" s="455">
        <f>C12/$H$3</f>
        <v>2.9608067159252273E-2</v>
      </c>
      <c r="K12" s="455">
        <f>D12/$H$4</f>
        <v>2.9259854429287361E-2</v>
      </c>
      <c r="L12" s="147">
        <f t="shared" si="2"/>
        <v>-3.4821272996491195E-4</v>
      </c>
    </row>
    <row r="13" spans="2:12" s="138" customFormat="1" ht="17.25" customHeight="1">
      <c r="B13" s="146" t="s">
        <v>252</v>
      </c>
      <c r="C13" s="445">
        <v>28.101418519999999</v>
      </c>
      <c r="D13" s="445">
        <v>42.183434840000004</v>
      </c>
      <c r="E13" s="445">
        <f t="shared" si="0"/>
        <v>14.082016320000005</v>
      </c>
      <c r="F13" s="454">
        <f t="shared" si="1"/>
        <v>0.50111407400938579</v>
      </c>
      <c r="I13" s="146" t="s">
        <v>252</v>
      </c>
      <c r="J13" s="455">
        <f>C13/$H$3</f>
        <v>5.1244984709532711E-5</v>
      </c>
      <c r="K13" s="455">
        <f>D13/$H$4</f>
        <v>7.2186248698169348E-5</v>
      </c>
      <c r="L13" s="147">
        <f t="shared" si="2"/>
        <v>2.0941263988636637E-5</v>
      </c>
    </row>
    <row r="14" spans="2:12" s="138" customFormat="1" ht="17.25" customHeight="1">
      <c r="B14" s="146" t="s">
        <v>253</v>
      </c>
      <c r="C14" s="445">
        <v>0.15113219999999999</v>
      </c>
      <c r="D14" s="445">
        <v>2.1122292700000003</v>
      </c>
      <c r="E14" s="445">
        <f t="shared" si="0"/>
        <v>1.9610970700000003</v>
      </c>
      <c r="F14" s="454">
        <f t="shared" si="1"/>
        <v>12.976037336848139</v>
      </c>
      <c r="I14" s="146" t="s">
        <v>253</v>
      </c>
      <c r="J14" s="455">
        <f t="shared" ref="J14:J27" si="3">C14/$H$3</f>
        <v>2.7560058125201146E-7</v>
      </c>
      <c r="K14" s="455">
        <f t="shared" ref="K14:K27" si="4">D14/$H$4</f>
        <v>3.6145446185238312E-6</v>
      </c>
      <c r="L14" s="147">
        <f t="shared" si="2"/>
        <v>3.3389440372718195E-6</v>
      </c>
    </row>
    <row r="15" spans="2:12" s="138" customFormat="1" ht="17.25" customHeight="1">
      <c r="B15" s="146" t="s">
        <v>254</v>
      </c>
      <c r="C15" s="445">
        <v>10.25391205</v>
      </c>
      <c r="D15" s="445">
        <v>63.132312709999994</v>
      </c>
      <c r="E15" s="445">
        <f t="shared" si="0"/>
        <v>52.878400659999997</v>
      </c>
      <c r="F15" s="454">
        <f t="shared" si="1"/>
        <v>5.156900156950341</v>
      </c>
      <c r="I15" s="146" t="s">
        <v>254</v>
      </c>
      <c r="J15" s="455">
        <f t="shared" si="3"/>
        <v>1.8698755930814245E-5</v>
      </c>
      <c r="K15" s="455">
        <f t="shared" si="4"/>
        <v>1.0803493938936568E-4</v>
      </c>
      <c r="L15" s="147">
        <f t="shared" si="2"/>
        <v>8.9336183458551437E-5</v>
      </c>
    </row>
    <row r="16" spans="2:12" s="138" customFormat="1" ht="17.25" customHeight="1">
      <c r="B16" s="146" t="s">
        <v>255</v>
      </c>
      <c r="C16" s="445">
        <v>4645.9030610599993</v>
      </c>
      <c r="D16" s="445">
        <v>4766.0016771500004</v>
      </c>
      <c r="E16" s="445">
        <f t="shared" si="0"/>
        <v>120.09861609000109</v>
      </c>
      <c r="F16" s="454">
        <f t="shared" si="1"/>
        <v>2.5850435213902179E-2</v>
      </c>
      <c r="I16" s="146" t="s">
        <v>255</v>
      </c>
      <c r="J16" s="455">
        <f t="shared" si="3"/>
        <v>8.4721428264038709E-3</v>
      </c>
      <c r="K16" s="455">
        <f t="shared" si="4"/>
        <v>8.1558029512667843E-3</v>
      </c>
      <c r="L16" s="147">
        <f t="shared" si="2"/>
        <v>-3.1633987513708661E-4</v>
      </c>
    </row>
    <row r="17" spans="2:12" s="138" customFormat="1" ht="17.25" customHeight="1">
      <c r="B17" s="146" t="s">
        <v>256</v>
      </c>
      <c r="C17" s="445">
        <v>13263.440882950001</v>
      </c>
      <c r="D17" s="445">
        <v>14611.159123860001</v>
      </c>
      <c r="E17" s="445">
        <f t="shared" si="0"/>
        <v>1347.7182409100005</v>
      </c>
      <c r="F17" s="454">
        <f t="shared" si="1"/>
        <v>0.10161150886889958</v>
      </c>
      <c r="I17" s="146" t="s">
        <v>256</v>
      </c>
      <c r="J17" s="455">
        <f t="shared" si="3"/>
        <v>2.4186851092902192E-2</v>
      </c>
      <c r="K17" s="455">
        <f t="shared" si="4"/>
        <v>2.500329264992315E-2</v>
      </c>
      <c r="L17" s="147">
        <f t="shared" si="2"/>
        <v>8.1644155702095822E-4</v>
      </c>
    </row>
    <row r="18" spans="2:12" s="138" customFormat="1" ht="17.25" customHeight="1">
      <c r="B18" s="146" t="s">
        <v>257</v>
      </c>
      <c r="C18" s="445">
        <v>3417.37042036</v>
      </c>
      <c r="D18" s="445">
        <v>3743.44460927</v>
      </c>
      <c r="E18" s="445">
        <f t="shared" si="0"/>
        <v>326.07418890999998</v>
      </c>
      <c r="F18" s="454">
        <f t="shared" si="1"/>
        <v>9.5416694358714027E-2</v>
      </c>
      <c r="I18" s="146" t="s">
        <v>257</v>
      </c>
      <c r="J18" s="455">
        <f t="shared" si="3"/>
        <v>6.2318240203255611E-3</v>
      </c>
      <c r="K18" s="455">
        <f t="shared" si="4"/>
        <v>6.4059559060929607E-3</v>
      </c>
      <c r="L18" s="147">
        <f t="shared" si="2"/>
        <v>1.7413188576739964E-4</v>
      </c>
    </row>
    <row r="19" spans="2:12" s="138" customFormat="1" ht="17.25" customHeight="1">
      <c r="B19" s="146" t="s">
        <v>258</v>
      </c>
      <c r="C19" s="445">
        <v>462.96000329000003</v>
      </c>
      <c r="D19" s="445">
        <v>451.46607991999997</v>
      </c>
      <c r="E19" s="445">
        <f t="shared" si="0"/>
        <v>-11.493923370000061</v>
      </c>
      <c r="F19" s="454">
        <f t="shared" si="1"/>
        <v>-2.4827033195781723E-2</v>
      </c>
      <c r="I19" s="146" t="s">
        <v>258</v>
      </c>
      <c r="J19" s="455">
        <f t="shared" si="3"/>
        <v>8.4424130663854E-4</v>
      </c>
      <c r="K19" s="455">
        <f t="shared" si="4"/>
        <v>7.7256967924740742E-4</v>
      </c>
      <c r="L19" s="147">
        <f t="shared" si="2"/>
        <v>-7.1671627391132575E-5</v>
      </c>
    </row>
    <row r="20" spans="2:12" s="138" customFormat="1" ht="17.25" customHeight="1">
      <c r="B20" s="146" t="s">
        <v>259</v>
      </c>
      <c r="C20" s="445">
        <v>881.16035322000005</v>
      </c>
      <c r="D20" s="445">
        <v>909.32731661999981</v>
      </c>
      <c r="E20" s="445">
        <f t="shared" si="0"/>
        <v>28.166963399999759</v>
      </c>
      <c r="F20" s="454">
        <f t="shared" si="1"/>
        <v>3.196576343575841E-2</v>
      </c>
      <c r="I20" s="146" t="s">
        <v>259</v>
      </c>
      <c r="J20" s="455">
        <f t="shared" si="3"/>
        <v>1.6068601232805434E-3</v>
      </c>
      <c r="K20" s="455">
        <f t="shared" si="4"/>
        <v>1.5560830471616066E-3</v>
      </c>
      <c r="L20" s="147">
        <f t="shared" si="2"/>
        <v>-5.0777076118936788E-5</v>
      </c>
    </row>
    <row r="21" spans="2:12" s="138" customFormat="1" ht="17.25" customHeight="1">
      <c r="B21" s="146" t="s">
        <v>260</v>
      </c>
      <c r="C21" s="445">
        <v>952.71253540999987</v>
      </c>
      <c r="D21" s="445">
        <v>998.83106823000003</v>
      </c>
      <c r="E21" s="445">
        <f t="shared" si="0"/>
        <v>46.118532820000155</v>
      </c>
      <c r="F21" s="454">
        <f t="shared" si="1"/>
        <v>4.8407605763424844E-2</v>
      </c>
      <c r="I21" s="146" t="s">
        <v>260</v>
      </c>
      <c r="J21" s="455">
        <f t="shared" si="3"/>
        <v>1.7373407422446939E-3</v>
      </c>
      <c r="K21" s="455">
        <f t="shared" si="4"/>
        <v>1.709246014986411E-3</v>
      </c>
      <c r="L21" s="147">
        <f t="shared" si="2"/>
        <v>-2.8094727258282885E-5</v>
      </c>
    </row>
    <row r="22" spans="2:12" s="138" customFormat="1" ht="17.25" customHeight="1">
      <c r="B22" s="146" t="s">
        <v>261</v>
      </c>
      <c r="C22" s="445">
        <v>322.83859536999995</v>
      </c>
      <c r="D22" s="445">
        <v>178.18549862</v>
      </c>
      <c r="E22" s="445">
        <f t="shared" si="0"/>
        <v>-144.65309674999995</v>
      </c>
      <c r="F22" s="454">
        <f t="shared" si="1"/>
        <v>-0.4480663056541162</v>
      </c>
      <c r="I22" s="146" t="s">
        <v>261</v>
      </c>
      <c r="J22" s="455">
        <f t="shared" si="3"/>
        <v>5.8871970721365084E-4</v>
      </c>
      <c r="K22" s="455">
        <f t="shared" si="4"/>
        <v>3.0491928328211571E-4</v>
      </c>
      <c r="L22" s="147">
        <f t="shared" si="2"/>
        <v>-2.8380042393153513E-4</v>
      </c>
    </row>
    <row r="23" spans="2:12" s="138" customFormat="1" ht="17.25" customHeight="1">
      <c r="B23" s="146" t="s">
        <v>262</v>
      </c>
      <c r="C23" s="445">
        <v>312.00930665999999</v>
      </c>
      <c r="D23" s="445">
        <v>338.11026805</v>
      </c>
      <c r="E23" s="445">
        <f t="shared" si="0"/>
        <v>26.100961390000009</v>
      </c>
      <c r="F23" s="454">
        <f t="shared" si="1"/>
        <v>8.365443220077573E-2</v>
      </c>
      <c r="I23" s="146" t="s">
        <v>262</v>
      </c>
      <c r="J23" s="455">
        <f t="shared" si="3"/>
        <v>5.6897171000973377E-4</v>
      </c>
      <c r="K23" s="455">
        <f t="shared" si="4"/>
        <v>5.7858996047705435E-4</v>
      </c>
      <c r="L23" s="147">
        <f t="shared" si="2"/>
        <v>9.6182504673205781E-6</v>
      </c>
    </row>
    <row r="24" spans="2:12" s="138" customFormat="1" ht="17.25" customHeight="1">
      <c r="B24" s="146" t="s">
        <v>263</v>
      </c>
      <c r="C24" s="445">
        <v>790.34383058999992</v>
      </c>
      <c r="D24" s="445">
        <v>869.62203041000009</v>
      </c>
      <c r="E24" s="445">
        <f t="shared" si="0"/>
        <v>79.278199820000168</v>
      </c>
      <c r="F24" s="454">
        <f t="shared" si="1"/>
        <v>0.10030849454574486</v>
      </c>
      <c r="I24" s="146" t="s">
        <v>263</v>
      </c>
      <c r="J24" s="455">
        <f t="shared" si="3"/>
        <v>1.4412495755341697E-3</v>
      </c>
      <c r="K24" s="455">
        <f t="shared" si="4"/>
        <v>1.4881375212494016E-3</v>
      </c>
      <c r="L24" s="147">
        <f t="shared" si="2"/>
        <v>4.6887945715231834E-5</v>
      </c>
    </row>
    <row r="25" spans="2:12" s="138" customFormat="1" ht="17.25" customHeight="1">
      <c r="B25" s="146" t="s">
        <v>264</v>
      </c>
      <c r="C25" s="445">
        <v>337.12998647999996</v>
      </c>
      <c r="D25" s="445">
        <v>362.52320553999999</v>
      </c>
      <c r="E25" s="445">
        <f t="shared" si="0"/>
        <v>25.393219060000035</v>
      </c>
      <c r="F25" s="454">
        <f t="shared" si="1"/>
        <v>7.5321745553199149E-2</v>
      </c>
      <c r="I25" s="146" t="s">
        <v>264</v>
      </c>
      <c r="J25" s="455">
        <f t="shared" si="3"/>
        <v>6.1478110046284476E-4</v>
      </c>
      <c r="K25" s="455">
        <f t="shared" si="4"/>
        <v>6.2036651053255006E-4</v>
      </c>
      <c r="L25" s="147">
        <f t="shared" si="2"/>
        <v>5.5854100697053056E-6</v>
      </c>
    </row>
    <row r="26" spans="2:12" s="138" customFormat="1" ht="17.25" customHeight="1">
      <c r="B26" s="146" t="s">
        <v>265</v>
      </c>
      <c r="C26" s="445">
        <v>123.28513197000001</v>
      </c>
      <c r="D26" s="445">
        <v>131.40170218999998</v>
      </c>
      <c r="E26" s="445">
        <f t="shared" si="0"/>
        <v>8.1165702199999714</v>
      </c>
      <c r="F26" s="454">
        <f t="shared" si="1"/>
        <v>6.5835758864865035E-2</v>
      </c>
      <c r="I26" s="146" t="s">
        <v>265</v>
      </c>
      <c r="J26" s="455">
        <f t="shared" si="3"/>
        <v>2.248194231981202E-4</v>
      </c>
      <c r="K26" s="455">
        <f t="shared" si="4"/>
        <v>2.2486068262643453E-4</v>
      </c>
      <c r="L26" s="147">
        <f t="shared" si="2"/>
        <v>4.1259428314329404E-8</v>
      </c>
    </row>
    <row r="27" spans="2:12" s="138" customFormat="1" ht="17.25" customHeight="1" thickBot="1">
      <c r="B27" s="146" t="s">
        <v>266</v>
      </c>
      <c r="C27" s="445">
        <v>6.7315229499999996</v>
      </c>
      <c r="D27" s="445">
        <v>7.1245133000000003</v>
      </c>
      <c r="E27" s="445">
        <f t="shared" si="0"/>
        <v>0.39299035000000071</v>
      </c>
      <c r="F27" s="454">
        <f t="shared" si="1"/>
        <v>5.83806001879561E-2</v>
      </c>
      <c r="I27" s="146" t="s">
        <v>266</v>
      </c>
      <c r="J27" s="455">
        <f t="shared" si="3"/>
        <v>1.2275422694377867E-5</v>
      </c>
      <c r="K27" s="455">
        <f t="shared" si="4"/>
        <v>1.2191797345993819E-5</v>
      </c>
      <c r="L27" s="147">
        <f t="shared" si="2"/>
        <v>-8.3625348384048525E-8</v>
      </c>
    </row>
    <row r="28" spans="2:12" s="138" customFormat="1" ht="17.25" customHeight="1" thickBot="1">
      <c r="B28" s="148" t="s">
        <v>267</v>
      </c>
      <c r="C28" s="143">
        <f>C11+C8</f>
        <v>58835.591969800007</v>
      </c>
      <c r="D28" s="143">
        <f>D11+D8</f>
        <v>62593.557858349988</v>
      </c>
      <c r="E28" s="143">
        <f t="shared" si="0"/>
        <v>3757.9658885499812</v>
      </c>
      <c r="F28" s="144">
        <f t="shared" si="1"/>
        <v>6.3872322224257205E-2</v>
      </c>
      <c r="H28" s="139"/>
      <c r="I28" s="148" t="s">
        <v>267</v>
      </c>
      <c r="J28" s="456">
        <f>J11+J8</f>
        <v>0.10729098990938435</v>
      </c>
      <c r="K28" s="456">
        <f>K11+K8</f>
        <v>0.10711299711851784</v>
      </c>
      <c r="L28" s="149">
        <f t="shared" si="2"/>
        <v>-1.7799279086651298E-4</v>
      </c>
    </row>
    <row r="29" spans="2:12" ht="12.75" customHeight="1">
      <c r="B29" s="150" t="s">
        <v>268</v>
      </c>
      <c r="C29" s="845"/>
      <c r="D29" s="845"/>
      <c r="E29" s="845"/>
      <c r="F29" s="845"/>
      <c r="I29" s="150" t="s">
        <v>268</v>
      </c>
      <c r="J29" s="845"/>
      <c r="K29" s="845"/>
      <c r="L29" s="845"/>
    </row>
    <row r="30" spans="2:12" ht="12.75" customHeight="1">
      <c r="B30" s="150" t="s">
        <v>269</v>
      </c>
      <c r="C30" s="846"/>
      <c r="D30" s="846"/>
      <c r="E30" s="846"/>
      <c r="F30" s="846"/>
      <c r="I30" s="150" t="s">
        <v>270</v>
      </c>
      <c r="J30" s="846"/>
      <c r="K30" s="846"/>
      <c r="L30" s="846"/>
    </row>
    <row r="31" spans="2:12" ht="15">
      <c r="E31" s="457">
        <f>D28/C28-1</f>
        <v>6.3872322224257205E-2</v>
      </c>
      <c r="F31" s="135" t="s">
        <v>178</v>
      </c>
      <c r="K31" s="151"/>
    </row>
    <row r="32" spans="2:12">
      <c r="E32" s="135" t="s">
        <v>178</v>
      </c>
    </row>
    <row r="33" spans="2:7">
      <c r="D33" s="152"/>
      <c r="E33" s="152"/>
      <c r="F33" s="152"/>
    </row>
    <row r="34" spans="2:7">
      <c r="D34" s="152"/>
      <c r="E34" s="152"/>
      <c r="F34" s="152"/>
    </row>
    <row r="35" spans="2:7">
      <c r="D35" s="152"/>
      <c r="E35" s="152"/>
      <c r="F35" s="152"/>
    </row>
    <row r="36" spans="2:7">
      <c r="D36" s="152"/>
      <c r="E36" s="152"/>
      <c r="F36" s="152"/>
    </row>
    <row r="37" spans="2:7">
      <c r="D37" s="152"/>
      <c r="E37" s="152"/>
      <c r="F37" s="152"/>
      <c r="G37" s="153"/>
    </row>
    <row r="38" spans="2:7">
      <c r="D38" s="153"/>
      <c r="E38" s="153"/>
    </row>
    <row r="39" spans="2:7" ht="30">
      <c r="B39" s="847" t="s">
        <v>715</v>
      </c>
      <c r="C39" s="847"/>
      <c r="D39" s="847"/>
      <c r="E39" s="847"/>
      <c r="F39" s="847"/>
    </row>
    <row r="40" spans="2:7" ht="22.5">
      <c r="B40" s="848" t="s">
        <v>716</v>
      </c>
      <c r="C40" s="848"/>
      <c r="D40" s="848"/>
      <c r="E40" s="848"/>
      <c r="F40" s="848"/>
      <c r="G40" s="153"/>
    </row>
    <row r="41" spans="2:7" ht="19.5" thickBot="1">
      <c r="B41" s="849" t="s">
        <v>717</v>
      </c>
      <c r="C41" s="849"/>
      <c r="D41" s="849"/>
      <c r="E41" s="849"/>
      <c r="F41" s="849"/>
    </row>
    <row r="42" spans="2:7" ht="18.75">
      <c r="B42" s="850" t="s">
        <v>23</v>
      </c>
      <c r="C42" s="458" t="s">
        <v>172</v>
      </c>
      <c r="D42" s="459"/>
      <c r="E42" s="850" t="s">
        <v>103</v>
      </c>
      <c r="F42" s="850"/>
    </row>
    <row r="43" spans="2:7" ht="19.5" thickBot="1">
      <c r="B43" s="851"/>
      <c r="C43" s="460">
        <v>2018</v>
      </c>
      <c r="D43" s="460" t="s">
        <v>718</v>
      </c>
      <c r="E43" s="460" t="s">
        <v>719</v>
      </c>
      <c r="F43" s="461" t="s">
        <v>720</v>
      </c>
    </row>
    <row r="44" spans="2:7" ht="15.75">
      <c r="B44" s="462"/>
      <c r="C44" s="463"/>
      <c r="D44" s="463"/>
      <c r="E44" s="463"/>
      <c r="F44" s="463"/>
    </row>
    <row r="45" spans="2:7" ht="16.5">
      <c r="B45" s="464" t="s">
        <v>22</v>
      </c>
      <c r="C45" s="465">
        <v>58835.5919698</v>
      </c>
      <c r="D45" s="465">
        <v>62593.557858349988</v>
      </c>
      <c r="E45" s="465">
        <v>3757.9658885499884</v>
      </c>
      <c r="F45" s="466">
        <v>6.4000000000000001E-2</v>
      </c>
    </row>
    <row r="46" spans="2:7" ht="16.5">
      <c r="B46" s="467" t="s">
        <v>621</v>
      </c>
      <c r="C46" s="468">
        <v>20920.704480820001</v>
      </c>
      <c r="D46" s="468">
        <v>21971.9932309</v>
      </c>
      <c r="E46" s="468">
        <v>1051.2887500799989</v>
      </c>
      <c r="F46" s="469">
        <v>0.05</v>
      </c>
    </row>
    <row r="47" spans="2:7" ht="16.5">
      <c r="B47" s="470" t="s">
        <v>721</v>
      </c>
      <c r="C47" s="471">
        <v>16236.294956989999</v>
      </c>
      <c r="D47" s="471">
        <v>17098.563576929999</v>
      </c>
      <c r="E47" s="471">
        <v>862.26861993999955</v>
      </c>
      <c r="F47" s="472">
        <v>5.2999999999999999E-2</v>
      </c>
    </row>
    <row r="48" spans="2:7" ht="16.5">
      <c r="B48" s="470" t="s">
        <v>722</v>
      </c>
      <c r="C48" s="471">
        <v>28.101418519999999</v>
      </c>
      <c r="D48" s="471">
        <v>42.183434840000004</v>
      </c>
      <c r="E48" s="471">
        <v>14.082016320000005</v>
      </c>
      <c r="F48" s="472">
        <v>0.501</v>
      </c>
    </row>
    <row r="49" spans="2:6" ht="16.5">
      <c r="B49" s="470" t="s">
        <v>723</v>
      </c>
      <c r="C49" s="471">
        <v>0.15113219999999999</v>
      </c>
      <c r="D49" s="471">
        <v>2.1122292700000003</v>
      </c>
      <c r="E49" s="471">
        <v>1.9610970700000003</v>
      </c>
      <c r="F49" s="472" t="s">
        <v>318</v>
      </c>
    </row>
    <row r="50" spans="2:6" ht="16.5">
      <c r="B50" s="470" t="s">
        <v>724</v>
      </c>
      <c r="C50" s="471">
        <v>10.25391205</v>
      </c>
      <c r="D50" s="471">
        <v>63.132312709999994</v>
      </c>
      <c r="E50" s="471">
        <v>52.878400659999997</v>
      </c>
      <c r="F50" s="472">
        <v>5.157</v>
      </c>
    </row>
    <row r="51" spans="2:6" ht="16.5">
      <c r="B51" s="470" t="s">
        <v>725</v>
      </c>
      <c r="C51" s="471">
        <v>4645.9030610599993</v>
      </c>
      <c r="D51" s="471">
        <v>4766.0016771500004</v>
      </c>
      <c r="E51" s="471">
        <v>120.09861609000109</v>
      </c>
      <c r="F51" s="472">
        <v>2.5999999999999999E-2</v>
      </c>
    </row>
    <row r="52" spans="2:6" ht="16.5">
      <c r="B52" s="467" t="s">
        <v>622</v>
      </c>
      <c r="C52" s="468">
        <v>37914.887488979999</v>
      </c>
      <c r="D52" s="468">
        <v>40621.564627449989</v>
      </c>
      <c r="E52" s="468">
        <v>2706.6771384699896</v>
      </c>
      <c r="F52" s="469">
        <v>7.0999999999999994E-2</v>
      </c>
    </row>
    <row r="53" spans="2:6" ht="16.5">
      <c r="B53" s="473" t="s">
        <v>623</v>
      </c>
      <c r="C53" s="471">
        <v>27732.534609750001</v>
      </c>
      <c r="D53" s="471">
        <v>29920.021079689999</v>
      </c>
      <c r="E53" s="471">
        <v>2187.4864699399986</v>
      </c>
      <c r="F53" s="472">
        <v>7.9000000000000001E-2</v>
      </c>
    </row>
    <row r="54" spans="2:6" ht="16.5">
      <c r="B54" s="474" t="s">
        <v>726</v>
      </c>
      <c r="C54" s="471">
        <v>13263.440882950001</v>
      </c>
      <c r="D54" s="471">
        <v>14611.159123860001</v>
      </c>
      <c r="E54" s="471">
        <v>1347.7182409100005</v>
      </c>
      <c r="F54" s="472">
        <v>0.10199999999999999</v>
      </c>
    </row>
    <row r="55" spans="2:6" ht="16.5">
      <c r="B55" s="474" t="s">
        <v>727</v>
      </c>
      <c r="C55" s="471">
        <v>14469.093726800002</v>
      </c>
      <c r="D55" s="471">
        <v>15308.861955829998</v>
      </c>
      <c r="E55" s="471">
        <v>839.76822902999629</v>
      </c>
      <c r="F55" s="472">
        <v>5.8000000000000003E-2</v>
      </c>
    </row>
    <row r="56" spans="2:6" ht="16.5">
      <c r="B56" s="473" t="s">
        <v>249</v>
      </c>
      <c r="C56" s="471">
        <v>2575.8111929299998</v>
      </c>
      <c r="D56" s="471">
        <v>2711.5072556100004</v>
      </c>
      <c r="E56" s="471">
        <v>135.69606268000052</v>
      </c>
      <c r="F56" s="472">
        <v>5.2999999999999999E-2</v>
      </c>
    </row>
    <row r="57" spans="2:6" ht="16.5">
      <c r="B57" s="473" t="s">
        <v>257</v>
      </c>
      <c r="C57" s="471">
        <v>3417.37042036</v>
      </c>
      <c r="D57" s="471">
        <v>3743.44460927</v>
      </c>
      <c r="E57" s="471">
        <v>326.07418890999998</v>
      </c>
      <c r="F57" s="472">
        <v>9.5000000000000001E-2</v>
      </c>
    </row>
    <row r="58" spans="2:6" ht="16.5">
      <c r="B58" s="473" t="s">
        <v>258</v>
      </c>
      <c r="C58" s="471">
        <v>462.96000329000003</v>
      </c>
      <c r="D58" s="471">
        <v>451.46607991999997</v>
      </c>
      <c r="E58" s="471">
        <v>-11.493923370000061</v>
      </c>
      <c r="F58" s="472">
        <v>-2.5000000000000001E-2</v>
      </c>
    </row>
    <row r="59" spans="2:6" ht="16.5">
      <c r="B59" s="473" t="s">
        <v>259</v>
      </c>
      <c r="C59" s="471">
        <v>881.16035322000005</v>
      </c>
      <c r="D59" s="471">
        <v>909.32731661999981</v>
      </c>
      <c r="E59" s="471">
        <v>28.166963399999759</v>
      </c>
      <c r="F59" s="472">
        <v>3.2000000000000001E-2</v>
      </c>
    </row>
    <row r="60" spans="2:6" ht="16.5">
      <c r="B60" s="473" t="s">
        <v>728</v>
      </c>
      <c r="C60" s="471">
        <v>952.71253540999987</v>
      </c>
      <c r="D60" s="471">
        <v>998.83106823000003</v>
      </c>
      <c r="E60" s="471">
        <v>46.118532820000155</v>
      </c>
      <c r="F60" s="472">
        <v>4.8000000000000001E-2</v>
      </c>
    </row>
    <row r="61" spans="2:6" ht="16.5">
      <c r="B61" s="473" t="s">
        <v>729</v>
      </c>
      <c r="C61" s="471">
        <v>322.83859536999995</v>
      </c>
      <c r="D61" s="471">
        <v>178.18549862</v>
      </c>
      <c r="E61" s="471">
        <v>-144.65309674999995</v>
      </c>
      <c r="F61" s="472">
        <v>-0.44800000000000001</v>
      </c>
    </row>
    <row r="62" spans="2:6" ht="16.5">
      <c r="B62" s="473" t="s">
        <v>730</v>
      </c>
      <c r="C62" s="471">
        <v>312.00930665999999</v>
      </c>
      <c r="D62" s="471">
        <v>338.11026805</v>
      </c>
      <c r="E62" s="471">
        <v>26.100961390000009</v>
      </c>
      <c r="F62" s="472">
        <v>8.4000000000000005E-2</v>
      </c>
    </row>
    <row r="63" spans="2:6" ht="16.5">
      <c r="B63" s="475" t="s">
        <v>263</v>
      </c>
      <c r="C63" s="471">
        <v>790.34383058999992</v>
      </c>
      <c r="D63" s="471">
        <v>869.62203041000009</v>
      </c>
      <c r="E63" s="471">
        <v>79.278199820000168</v>
      </c>
      <c r="F63" s="472">
        <v>0.1</v>
      </c>
    </row>
    <row r="64" spans="2:6" ht="16.5">
      <c r="B64" s="475" t="s">
        <v>731</v>
      </c>
      <c r="C64" s="471">
        <v>337.12998647999996</v>
      </c>
      <c r="D64" s="471">
        <v>362.52320553999999</v>
      </c>
      <c r="E64" s="471">
        <v>25.393219060000035</v>
      </c>
      <c r="F64" s="472">
        <v>7.4999999999999997E-2</v>
      </c>
    </row>
    <row r="65" spans="2:6" ht="16.5">
      <c r="B65" s="475" t="s">
        <v>265</v>
      </c>
      <c r="C65" s="471">
        <v>123.28513197000001</v>
      </c>
      <c r="D65" s="471">
        <v>131.40170218999998</v>
      </c>
      <c r="E65" s="471">
        <v>8.1165702199999714</v>
      </c>
      <c r="F65" s="472">
        <v>6.6000000000000003E-2</v>
      </c>
    </row>
    <row r="66" spans="2:6" ht="17.25" thickBot="1">
      <c r="B66" s="476" t="s">
        <v>732</v>
      </c>
      <c r="C66" s="471">
        <v>6.7315229499999996</v>
      </c>
      <c r="D66" s="477">
        <v>7.1245133000000003</v>
      </c>
      <c r="E66" s="477">
        <v>0.39299035000000071</v>
      </c>
      <c r="F66" s="478">
        <v>5.8000000000000003E-2</v>
      </c>
    </row>
    <row r="67" spans="2:6" ht="16.5">
      <c r="B67" s="479"/>
      <c r="C67" s="480"/>
      <c r="D67" s="471"/>
      <c r="E67" s="471"/>
      <c r="F67" s="472"/>
    </row>
    <row r="68" spans="2:6" ht="16.5">
      <c r="B68" s="481" t="s">
        <v>733</v>
      </c>
      <c r="C68" s="471">
        <v>2038.10008399</v>
      </c>
      <c r="D68" s="471">
        <v>1943.7000015200001</v>
      </c>
      <c r="E68" s="471">
        <v>-94.400082469999916</v>
      </c>
      <c r="F68" s="482">
        <v>-4.5999999999999999E-2</v>
      </c>
    </row>
    <row r="69" spans="2:6" ht="16.5">
      <c r="B69" s="483" t="s">
        <v>734</v>
      </c>
      <c r="C69" s="484">
        <v>362.49288464</v>
      </c>
      <c r="D69" s="484">
        <v>363.59577441000005</v>
      </c>
      <c r="E69" s="484">
        <v>1.1028897700000471</v>
      </c>
      <c r="F69" s="482">
        <v>3.0000000000000001E-3</v>
      </c>
    </row>
    <row r="70" spans="2:6" ht="16.5">
      <c r="B70" s="485" t="s">
        <v>735</v>
      </c>
      <c r="C70" s="486">
        <v>2400.5929686300001</v>
      </c>
      <c r="D70" s="486">
        <v>2307.2957759300002</v>
      </c>
      <c r="E70" s="486">
        <v>-93.297192699999869</v>
      </c>
      <c r="F70" s="487">
        <v>-3.9E-2</v>
      </c>
    </row>
    <row r="71" spans="2:6">
      <c r="B71" s="488" t="s">
        <v>736</v>
      </c>
      <c r="C71" s="489"/>
      <c r="D71" s="490"/>
      <c r="E71" s="490"/>
      <c r="F71" s="491"/>
    </row>
  </sheetData>
  <mergeCells count="25">
    <mergeCell ref="B2:F2"/>
    <mergeCell ref="I2:L2"/>
    <mergeCell ref="B3:F3"/>
    <mergeCell ref="I3:L3"/>
    <mergeCell ref="B4:F4"/>
    <mergeCell ref="I4:L4"/>
    <mergeCell ref="B6:B7"/>
    <mergeCell ref="C6:C7"/>
    <mergeCell ref="D6:D7"/>
    <mergeCell ref="E6:F6"/>
    <mergeCell ref="I6:I7"/>
    <mergeCell ref="K6:K7"/>
    <mergeCell ref="C29:C30"/>
    <mergeCell ref="D29:D30"/>
    <mergeCell ref="E29:E30"/>
    <mergeCell ref="F29:F30"/>
    <mergeCell ref="J29:J30"/>
    <mergeCell ref="K29:K30"/>
    <mergeCell ref="J6:J7"/>
    <mergeCell ref="L29:L30"/>
    <mergeCell ref="B39:F39"/>
    <mergeCell ref="B40:F40"/>
    <mergeCell ref="B41:F41"/>
    <mergeCell ref="B42:B43"/>
    <mergeCell ref="E42:F42"/>
  </mergeCells>
  <printOptions horizontalCentered="1"/>
  <pageMargins left="0.70866141732283472" right="0.70866141732283472" top="0.74803149606299213" bottom="0.74803149606299213" header="0.31496062992125984" footer="0.31496062992125984"/>
  <pageSetup paperSize="126"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Y73"/>
  <sheetViews>
    <sheetView workbookViewId="0"/>
  </sheetViews>
  <sheetFormatPr baseColWidth="10" defaultRowHeight="12.75"/>
  <cols>
    <col min="1" max="9" width="11.42578125" style="74"/>
    <col min="10" max="10" width="11.5703125" style="74" bestFit="1" customWidth="1"/>
    <col min="11" max="15" width="11.42578125" style="74"/>
    <col min="16" max="16" width="19.42578125" style="74" customWidth="1"/>
    <col min="17" max="16384" width="11.42578125" style="74"/>
  </cols>
  <sheetData>
    <row r="3" spans="2:25">
      <c r="B3" s="154" t="s">
        <v>271</v>
      </c>
      <c r="C3" s="154" t="s">
        <v>178</v>
      </c>
      <c r="D3" s="154">
        <v>2005</v>
      </c>
      <c r="E3" s="154">
        <v>2006</v>
      </c>
      <c r="F3" s="154">
        <v>2007</v>
      </c>
      <c r="G3" s="154">
        <v>2008</v>
      </c>
      <c r="H3" s="154">
        <v>2009</v>
      </c>
      <c r="I3" s="154">
        <v>2010</v>
      </c>
      <c r="J3" s="154">
        <v>2011</v>
      </c>
      <c r="K3" s="154">
        <v>2012</v>
      </c>
      <c r="L3" s="154">
        <v>2013</v>
      </c>
      <c r="M3" s="154">
        <v>2014</v>
      </c>
      <c r="N3" s="154">
        <v>2015</v>
      </c>
      <c r="O3" s="154">
        <v>2016</v>
      </c>
      <c r="P3" s="154">
        <v>2017</v>
      </c>
      <c r="Q3" s="74">
        <v>2018</v>
      </c>
      <c r="R3" s="154">
        <v>2019</v>
      </c>
      <c r="S3" s="154">
        <v>2020</v>
      </c>
    </row>
    <row r="4" spans="2:25" ht="15.75">
      <c r="B4" s="74" t="s">
        <v>279</v>
      </c>
      <c r="D4" s="155">
        <v>23310.046167619999</v>
      </c>
      <c r="E4" s="155">
        <v>27238.115392109998</v>
      </c>
      <c r="F4" s="155">
        <v>31543.333558570004</v>
      </c>
      <c r="G4" s="155">
        <v>33358.14753473</v>
      </c>
      <c r="H4" s="155">
        <v>31811.731543240006</v>
      </c>
      <c r="I4" s="155">
        <v>34771.956835739998</v>
      </c>
      <c r="J4" s="155">
        <v>40292.15394162001</v>
      </c>
      <c r="K4" s="155">
        <v>42819.827858420002</v>
      </c>
      <c r="L4" s="155">
        <v>46335.547626800006</v>
      </c>
      <c r="M4" s="155">
        <v>49096.908672850004</v>
      </c>
      <c r="N4" s="155">
        <v>49730.732999869986</v>
      </c>
      <c r="O4" s="155">
        <v>54109.456394309993</v>
      </c>
      <c r="P4" s="155">
        <v>56684.07362535</v>
      </c>
      <c r="Q4" s="155">
        <v>58835.5919698</v>
      </c>
      <c r="R4" s="155">
        <v>62593.557858349988</v>
      </c>
      <c r="S4" s="155"/>
      <c r="T4" s="155"/>
      <c r="U4" s="155"/>
    </row>
    <row r="5" spans="2:25" ht="15.75">
      <c r="B5" s="74" t="s">
        <v>232</v>
      </c>
      <c r="D5" s="156">
        <v>207728.9</v>
      </c>
      <c r="E5" s="156">
        <v>229836.1</v>
      </c>
      <c r="F5" s="156">
        <v>261760.1</v>
      </c>
      <c r="G5" s="156">
        <v>295871.5</v>
      </c>
      <c r="H5" s="156">
        <v>307966.59999999998</v>
      </c>
      <c r="I5" s="156">
        <v>333093.40000000002</v>
      </c>
      <c r="J5" s="156">
        <v>371011.6</v>
      </c>
      <c r="K5" s="156">
        <v>394723</v>
      </c>
      <c r="L5" s="156">
        <v>423097.7</v>
      </c>
      <c r="M5" s="156">
        <v>454052.8</v>
      </c>
      <c r="N5" s="156">
        <v>488128.20299999998</v>
      </c>
      <c r="O5" s="156">
        <v>522593.9</v>
      </c>
      <c r="P5" s="156">
        <v>554292.6</v>
      </c>
      <c r="Q5" s="155">
        <v>589887.6</v>
      </c>
      <c r="R5" s="155">
        <v>584369.4</v>
      </c>
      <c r="S5" s="155"/>
      <c r="T5" s="155"/>
      <c r="U5" s="155"/>
    </row>
    <row r="6" spans="2:25" ht="14.25">
      <c r="L6" s="376">
        <v>416383.22033799998</v>
      </c>
      <c r="M6" s="376">
        <v>447326.32620200003</v>
      </c>
      <c r="N6" s="376">
        <v>476022.82127900003</v>
      </c>
      <c r="O6" s="376">
        <v>502035.79583399999</v>
      </c>
      <c r="P6" s="376">
        <v>525789.09031500004</v>
      </c>
      <c r="Q6" s="376">
        <v>548374.0248784289</v>
      </c>
      <c r="R6" s="376">
        <v>584369.4</v>
      </c>
      <c r="S6" s="376">
        <v>617647.50218907453</v>
      </c>
      <c r="T6" s="157"/>
    </row>
    <row r="7" spans="2:25">
      <c r="B7" s="154" t="s">
        <v>272</v>
      </c>
      <c r="C7" s="154"/>
      <c r="D7" s="153">
        <v>0.11221378521534557</v>
      </c>
      <c r="E7" s="153">
        <v>0.11851104065945253</v>
      </c>
      <c r="F7" s="153">
        <v>0.12050474292518228</v>
      </c>
      <c r="G7" s="153">
        <v>0.11274538958544503</v>
      </c>
      <c r="H7" s="153">
        <v>0.10329604425687723</v>
      </c>
      <c r="I7" s="153">
        <v>0.10439101115705084</v>
      </c>
      <c r="J7" s="153">
        <v>0.10860079291757997</v>
      </c>
      <c r="K7" s="153">
        <v>0.10848070129792285</v>
      </c>
      <c r="L7" s="153">
        <v>0.10951500711726866</v>
      </c>
      <c r="M7" s="153">
        <v>0.10813039512772525</v>
      </c>
      <c r="N7" s="153">
        <v>0.10188047462578184</v>
      </c>
      <c r="O7" s="153">
        <v>0.10354016071429457</v>
      </c>
      <c r="P7" s="153">
        <v>0.10226381089220747</v>
      </c>
      <c r="Q7" s="153">
        <v>9.9740343702427375E-2</v>
      </c>
      <c r="R7" s="158"/>
      <c r="S7" s="158"/>
      <c r="T7" s="158"/>
    </row>
    <row r="8" spans="2:25">
      <c r="B8" s="159"/>
      <c r="C8" s="159"/>
      <c r="D8" s="153">
        <v>0.11221378521534557</v>
      </c>
      <c r="E8" s="153">
        <v>0.11851104065945253</v>
      </c>
      <c r="F8" s="153">
        <v>0.12050474292518228</v>
      </c>
      <c r="G8" s="153">
        <v>0.11274538958544503</v>
      </c>
      <c r="H8" s="153">
        <v>0.10329604425687723</v>
      </c>
      <c r="I8" s="153">
        <v>0.10439101115705084</v>
      </c>
      <c r="J8" s="153">
        <v>0.10860079291757997</v>
      </c>
      <c r="K8" s="153">
        <v>0.10848070129792285</v>
      </c>
      <c r="L8" s="457">
        <f>L4/L6</f>
        <v>0.11128101557307478</v>
      </c>
      <c r="M8" s="457">
        <f t="shared" ref="M8:S8" si="0">M4/M6</f>
        <v>0.10975635860671258</v>
      </c>
      <c r="N8" s="457">
        <f t="shared" si="0"/>
        <v>0.10447132107290816</v>
      </c>
      <c r="O8" s="457">
        <f t="shared" si="0"/>
        <v>0.10778007632786704</v>
      </c>
      <c r="P8" s="457">
        <f t="shared" si="0"/>
        <v>0.10780762604144295</v>
      </c>
      <c r="Q8" s="492">
        <f t="shared" si="0"/>
        <v>0.10729098990938435</v>
      </c>
      <c r="R8" s="492">
        <f t="shared" si="0"/>
        <v>0.10711299711851782</v>
      </c>
      <c r="S8" s="492">
        <f t="shared" si="0"/>
        <v>0</v>
      </c>
      <c r="T8" s="159"/>
    </row>
    <row r="9" spans="2:25" ht="13.5" thickBot="1">
      <c r="B9" s="159"/>
      <c r="C9" s="159"/>
      <c r="D9" s="159"/>
      <c r="E9" s="160"/>
      <c r="F9" s="161"/>
      <c r="G9" s="161"/>
      <c r="H9" s="161"/>
      <c r="I9" s="161"/>
      <c r="J9" s="161"/>
      <c r="K9" s="161"/>
      <c r="L9" s="493"/>
      <c r="M9" s="493"/>
      <c r="N9" s="494"/>
      <c r="O9" s="494"/>
      <c r="P9" s="494"/>
      <c r="Q9" s="494"/>
      <c r="R9" s="494"/>
      <c r="S9" s="494"/>
      <c r="T9" s="159"/>
    </row>
    <row r="10" spans="2:25" ht="27" thickTop="1" thickBot="1">
      <c r="B10" s="876" t="s">
        <v>276</v>
      </c>
      <c r="C10" s="877"/>
      <c r="D10" s="877"/>
      <c r="E10" s="877"/>
      <c r="F10" s="877"/>
      <c r="G10" s="877"/>
      <c r="H10" s="877"/>
      <c r="I10" s="877"/>
      <c r="J10" s="877"/>
      <c r="K10" s="877"/>
      <c r="L10" s="878"/>
      <c r="M10" s="161"/>
      <c r="N10" s="159"/>
      <c r="O10" s="159"/>
      <c r="P10" s="159"/>
      <c r="Q10" s="159"/>
      <c r="R10" s="159"/>
      <c r="S10" s="159"/>
      <c r="T10" s="159"/>
      <c r="Y10" s="495"/>
    </row>
    <row r="11" spans="2:25" ht="13.5" thickTop="1">
      <c r="B11" s="159"/>
      <c r="C11" s="159"/>
      <c r="D11" s="159"/>
      <c r="E11" s="160"/>
      <c r="F11" s="161"/>
      <c r="G11" s="161"/>
      <c r="H11" s="161"/>
      <c r="I11" s="161"/>
      <c r="J11" s="161"/>
      <c r="K11" s="161"/>
      <c r="L11" s="161"/>
      <c r="M11" s="161"/>
      <c r="N11" s="159"/>
      <c r="O11" s="159"/>
      <c r="P11" s="159"/>
      <c r="Q11" s="159"/>
      <c r="R11" s="159"/>
      <c r="S11" s="159"/>
      <c r="T11" s="159"/>
    </row>
    <row r="12" spans="2:25">
      <c r="B12" s="159"/>
      <c r="C12" s="159"/>
      <c r="D12" s="159"/>
      <c r="E12" s="159"/>
      <c r="F12" s="159"/>
      <c r="G12" s="159"/>
      <c r="H12" s="159"/>
      <c r="I12" s="159"/>
      <c r="J12" s="162">
        <v>454211.8</v>
      </c>
      <c r="K12" s="159" t="s">
        <v>232</v>
      </c>
      <c r="L12" s="159"/>
      <c r="M12" s="159"/>
      <c r="N12" s="159"/>
      <c r="O12" s="159"/>
      <c r="P12" s="159"/>
      <c r="Q12" s="159"/>
      <c r="R12" s="159"/>
      <c r="S12" s="159"/>
      <c r="T12" s="159"/>
    </row>
    <row r="13" spans="2:25">
      <c r="B13" s="159"/>
      <c r="C13" s="159"/>
      <c r="D13" s="159"/>
      <c r="E13" s="159"/>
      <c r="F13" s="159"/>
      <c r="G13" s="159"/>
      <c r="H13" s="159"/>
      <c r="I13" s="159"/>
      <c r="J13" s="159"/>
      <c r="K13" s="159"/>
      <c r="L13" s="159"/>
      <c r="M13" s="159"/>
      <c r="N13" s="159"/>
      <c r="O13" s="159"/>
      <c r="P13" s="162"/>
      <c r="Q13" s="159"/>
      <c r="R13" s="159"/>
      <c r="S13" s="159"/>
      <c r="T13" s="159"/>
    </row>
    <row r="15" spans="2:25">
      <c r="B15" s="159"/>
      <c r="C15" s="159"/>
      <c r="D15" s="159"/>
      <c r="E15" s="159"/>
      <c r="F15" s="159"/>
      <c r="G15" s="159"/>
      <c r="H15" s="159"/>
      <c r="I15" s="159"/>
      <c r="J15" s="159"/>
      <c r="K15" s="159"/>
      <c r="L15" s="159"/>
      <c r="M15" s="159"/>
      <c r="N15" s="159"/>
      <c r="O15" s="159"/>
      <c r="P15" s="159"/>
      <c r="Q15" s="159"/>
      <c r="R15" s="159"/>
      <c r="S15" s="159"/>
      <c r="T15" s="159"/>
    </row>
    <row r="16" spans="2:25">
      <c r="B16" s="159"/>
      <c r="C16" s="159"/>
      <c r="D16" s="159"/>
      <c r="E16" s="159"/>
      <c r="F16" s="159"/>
      <c r="G16" s="159"/>
      <c r="H16" s="159"/>
      <c r="I16" s="159"/>
      <c r="J16" s="159"/>
      <c r="K16" s="159"/>
      <c r="L16" s="159"/>
      <c r="M16" s="159"/>
      <c r="N16" s="159"/>
      <c r="O16" s="159"/>
      <c r="P16" s="163"/>
      <c r="Q16" s="159"/>
      <c r="R16" s="159"/>
      <c r="S16" s="159"/>
      <c r="T16" s="159"/>
    </row>
    <row r="17" spans="2:20">
      <c r="B17" s="159"/>
      <c r="C17" s="159"/>
      <c r="D17" s="159"/>
      <c r="E17" s="159"/>
      <c r="F17" s="159"/>
      <c r="G17" s="159"/>
      <c r="H17" s="159"/>
      <c r="I17" s="159"/>
      <c r="J17" s="159"/>
      <c r="K17" s="159"/>
      <c r="L17" s="159"/>
      <c r="M17" s="159"/>
      <c r="N17" s="159"/>
      <c r="O17" s="159"/>
      <c r="P17" s="159"/>
      <c r="Q17" s="163" t="s">
        <v>178</v>
      </c>
      <c r="R17" s="159"/>
      <c r="S17" s="159"/>
      <c r="T17" s="159"/>
    </row>
    <row r="18" spans="2:20">
      <c r="B18" s="159"/>
      <c r="C18" s="159"/>
      <c r="D18" s="159"/>
      <c r="E18" s="159"/>
      <c r="F18" s="159"/>
      <c r="G18" s="159"/>
      <c r="H18" s="159"/>
      <c r="I18" s="159"/>
      <c r="J18" s="159"/>
      <c r="K18" s="159"/>
      <c r="L18" s="159"/>
      <c r="M18" s="159"/>
      <c r="N18" s="159"/>
      <c r="O18" s="159"/>
      <c r="P18" s="159"/>
      <c r="Q18" s="159"/>
      <c r="R18" s="159"/>
      <c r="S18" s="159"/>
      <c r="T18" s="159"/>
    </row>
    <row r="19" spans="2:20">
      <c r="B19" s="159"/>
      <c r="C19" s="159"/>
      <c r="D19" s="159"/>
      <c r="E19" s="159"/>
      <c r="F19" s="159"/>
      <c r="G19" s="159"/>
      <c r="H19" s="159"/>
      <c r="I19" s="159"/>
      <c r="J19" s="159"/>
      <c r="K19" s="159"/>
      <c r="L19" s="159"/>
      <c r="M19" s="159"/>
      <c r="N19" s="159"/>
      <c r="O19" s="159"/>
      <c r="P19" s="162"/>
      <c r="Q19" s="159"/>
      <c r="R19" s="159"/>
      <c r="S19" s="159"/>
      <c r="T19" s="159"/>
    </row>
    <row r="20" spans="2:20">
      <c r="B20" s="159"/>
      <c r="C20" s="159"/>
      <c r="D20" s="159"/>
      <c r="E20" s="159"/>
      <c r="F20" s="159"/>
      <c r="G20" s="159"/>
      <c r="H20" s="159"/>
      <c r="I20" s="159"/>
      <c r="J20" s="159"/>
      <c r="K20" s="159"/>
      <c r="L20" s="159"/>
      <c r="M20" s="159"/>
      <c r="N20" s="159"/>
      <c r="O20" s="159"/>
      <c r="P20" s="163"/>
      <c r="Q20" s="159"/>
      <c r="R20" s="159"/>
      <c r="S20" s="159"/>
      <c r="T20" s="159"/>
    </row>
    <row r="27" spans="2:20">
      <c r="N27" s="74" t="s">
        <v>178</v>
      </c>
    </row>
    <row r="51" spans="3:8" ht="18.75">
      <c r="C51" s="496" t="s">
        <v>133</v>
      </c>
      <c r="D51" s="497"/>
      <c r="E51" s="497"/>
      <c r="F51" s="497"/>
      <c r="G51" s="497"/>
      <c r="H51" s="497"/>
    </row>
    <row r="52" spans="3:8" ht="18.75">
      <c r="C52" s="496" t="s">
        <v>685</v>
      </c>
      <c r="D52" s="497"/>
      <c r="E52" s="497"/>
      <c r="F52" s="497"/>
      <c r="G52" s="497"/>
      <c r="H52" s="497"/>
    </row>
    <row r="53" spans="3:8" ht="15">
      <c r="C53" s="497" t="s">
        <v>686</v>
      </c>
      <c r="D53" s="497"/>
      <c r="E53" s="497"/>
      <c r="F53" s="497"/>
      <c r="G53" s="497"/>
      <c r="H53" s="497"/>
    </row>
    <row r="54" spans="3:8" ht="15.75">
      <c r="C54" s="497" t="s">
        <v>144</v>
      </c>
      <c r="D54" s="498"/>
      <c r="E54" s="498"/>
      <c r="F54" s="498"/>
      <c r="G54" s="498"/>
      <c r="H54" s="498"/>
    </row>
    <row r="55" spans="3:8" ht="15.75">
      <c r="C55" s="499"/>
      <c r="D55" s="499"/>
      <c r="E55" s="499"/>
      <c r="F55" s="499"/>
      <c r="G55" s="499"/>
      <c r="H55" s="499"/>
    </row>
    <row r="56" spans="3:8" ht="15">
      <c r="C56" s="879" t="s">
        <v>145</v>
      </c>
      <c r="D56" s="879" t="s">
        <v>146</v>
      </c>
      <c r="E56" s="879"/>
      <c r="F56" s="500"/>
      <c r="G56" s="879" t="s">
        <v>146</v>
      </c>
      <c r="H56" s="879"/>
    </row>
    <row r="57" spans="3:8" ht="15">
      <c r="C57" s="879"/>
      <c r="D57" s="879" t="s">
        <v>737</v>
      </c>
      <c r="E57" s="879"/>
      <c r="F57" s="500"/>
      <c r="G57" s="879" t="s">
        <v>738</v>
      </c>
      <c r="H57" s="879"/>
    </row>
    <row r="58" spans="3:8" ht="15">
      <c r="C58" s="879"/>
      <c r="D58" s="500" t="s">
        <v>149</v>
      </c>
      <c r="E58" s="501" t="s">
        <v>150</v>
      </c>
      <c r="F58" s="501"/>
      <c r="G58" s="500" t="s">
        <v>149</v>
      </c>
      <c r="H58" s="501" t="s">
        <v>150</v>
      </c>
    </row>
    <row r="59" spans="3:8" ht="15">
      <c r="C59" s="502">
        <v>2013</v>
      </c>
      <c r="D59" s="376">
        <v>416383.22033799998</v>
      </c>
      <c r="E59" s="503"/>
      <c r="F59" s="503"/>
      <c r="G59" s="376">
        <v>416383.22033799998</v>
      </c>
      <c r="H59" s="503"/>
    </row>
    <row r="60" spans="3:8" ht="15">
      <c r="C60" s="502">
        <v>2014</v>
      </c>
      <c r="D60" s="376">
        <v>434887.19830500003</v>
      </c>
      <c r="E60" s="503">
        <v>4.4439778221560857</v>
      </c>
      <c r="F60" s="503"/>
      <c r="G60" s="376">
        <v>447326.32620200003</v>
      </c>
      <c r="H60" s="503">
        <v>7.431400775199819</v>
      </c>
    </row>
    <row r="61" spans="3:8" ht="15">
      <c r="C61" s="502">
        <v>2015</v>
      </c>
      <c r="D61" s="376">
        <v>452683.52492</v>
      </c>
      <c r="E61" s="503">
        <v>4.0921707248137551</v>
      </c>
      <c r="F61" s="503"/>
      <c r="G61" s="376">
        <v>476022.82127900003</v>
      </c>
      <c r="H61" s="503">
        <v>6.4151142904210587</v>
      </c>
    </row>
    <row r="62" spans="3:8" ht="17.25">
      <c r="C62" s="502" t="s">
        <v>739</v>
      </c>
      <c r="D62" s="376">
        <v>464799.438349</v>
      </c>
      <c r="E62" s="503">
        <v>2.6764644088032981</v>
      </c>
      <c r="F62" s="503"/>
      <c r="G62" s="376">
        <v>502035.79583399999</v>
      </c>
      <c r="H62" s="503">
        <v>5.464648624430879</v>
      </c>
    </row>
    <row r="63" spans="3:8" ht="17.25">
      <c r="C63" s="502" t="s">
        <v>740</v>
      </c>
      <c r="D63" s="376">
        <v>478755.15704100003</v>
      </c>
      <c r="E63" s="503">
        <v>3.0025248613835913</v>
      </c>
      <c r="F63" s="503"/>
      <c r="G63" s="376">
        <v>525789.09031500004</v>
      </c>
      <c r="H63" s="503">
        <v>4.7313945894117353</v>
      </c>
    </row>
    <row r="64" spans="3:8" ht="17.25">
      <c r="C64" s="502" t="s">
        <v>741</v>
      </c>
      <c r="D64" s="376">
        <v>493384.56880624412</v>
      </c>
      <c r="E64" s="503">
        <v>3.055718888891505</v>
      </c>
      <c r="F64" s="503"/>
      <c r="G64" s="376">
        <v>548374.0248784289</v>
      </c>
      <c r="H64" s="503">
        <v>4.2954361319855963</v>
      </c>
    </row>
    <row r="65" spans="3:8" ht="17.25">
      <c r="C65" s="502" t="s">
        <v>742</v>
      </c>
      <c r="D65" s="376">
        <v>510801.06391801866</v>
      </c>
      <c r="E65" s="503">
        <v>3.5300040197678157</v>
      </c>
      <c r="F65" s="503"/>
      <c r="G65" s="376">
        <v>584369.4</v>
      </c>
      <c r="H65" s="503">
        <v>6.5640189886001679</v>
      </c>
    </row>
    <row r="66" spans="3:8" ht="17.25">
      <c r="C66" s="502" t="s">
        <v>743</v>
      </c>
      <c r="D66" s="376">
        <v>526457.13478718919</v>
      </c>
      <c r="E66" s="503">
        <v>3.0650035747936641</v>
      </c>
      <c r="F66" s="503"/>
      <c r="G66" s="376">
        <v>617647.50218907453</v>
      </c>
      <c r="H66" s="503">
        <v>5.6947030746432858</v>
      </c>
    </row>
    <row r="67" spans="3:8" ht="17.25">
      <c r="C67" s="502" t="s">
        <v>744</v>
      </c>
      <c r="D67" s="376">
        <v>531565.14542636939</v>
      </c>
      <c r="E67" s="503">
        <v>4.0650035747936641</v>
      </c>
      <c r="F67" s="503"/>
      <c r="G67" s="376">
        <v>623640.29781092552</v>
      </c>
      <c r="H67" s="503">
        <v>6.7202180351889638</v>
      </c>
    </row>
    <row r="68" spans="3:8" ht="15">
      <c r="C68" s="504"/>
      <c r="D68" s="505"/>
      <c r="E68" s="506"/>
      <c r="F68" s="506"/>
      <c r="G68" s="505"/>
      <c r="H68" s="506"/>
    </row>
    <row r="69" spans="3:8" ht="15.75">
      <c r="C69" s="507" t="s">
        <v>745</v>
      </c>
      <c r="D69" s="508"/>
      <c r="E69" s="509"/>
      <c r="F69" s="509"/>
      <c r="G69" s="509"/>
      <c r="H69" s="509"/>
    </row>
    <row r="70" spans="3:8" ht="15.75">
      <c r="C70" s="507" t="s">
        <v>746</v>
      </c>
      <c r="D70" s="508"/>
      <c r="E70" s="509"/>
      <c r="F70" s="509"/>
      <c r="G70" s="509"/>
      <c r="H70" s="509"/>
    </row>
    <row r="71" spans="3:8" ht="15.75">
      <c r="C71" s="507" t="s">
        <v>747</v>
      </c>
      <c r="D71" s="510"/>
      <c r="E71" s="510"/>
      <c r="F71" s="510"/>
      <c r="G71" s="510"/>
      <c r="H71" s="510"/>
    </row>
    <row r="72" spans="3:8" ht="15.75">
      <c r="C72" s="507" t="s">
        <v>748</v>
      </c>
      <c r="D72" s="510"/>
      <c r="E72" s="510"/>
      <c r="F72" s="510"/>
      <c r="G72" s="510"/>
      <c r="H72" s="510"/>
    </row>
    <row r="73" spans="3:8" ht="15.75">
      <c r="C73" s="507" t="s">
        <v>749</v>
      </c>
      <c r="D73" s="510"/>
      <c r="E73" s="510"/>
      <c r="F73" s="510"/>
      <c r="G73" s="510"/>
      <c r="H73" s="510"/>
    </row>
  </sheetData>
  <mergeCells count="6">
    <mergeCell ref="B10:L10"/>
    <mergeCell ref="C56:C58"/>
    <mergeCell ref="D56:E56"/>
    <mergeCell ref="G56:H56"/>
    <mergeCell ref="D57:E57"/>
    <mergeCell ref="G57:H5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S70"/>
  <sheetViews>
    <sheetView workbookViewId="0"/>
  </sheetViews>
  <sheetFormatPr baseColWidth="10" defaultRowHeight="15"/>
  <sheetData>
    <row r="2" spans="1:15" hidden="1">
      <c r="A2">
        <v>2003</v>
      </c>
      <c r="B2">
        <v>2004</v>
      </c>
      <c r="C2">
        <v>2005</v>
      </c>
      <c r="D2">
        <v>2006</v>
      </c>
      <c r="E2">
        <v>2007</v>
      </c>
      <c r="F2">
        <v>2008</v>
      </c>
      <c r="G2">
        <v>2009</v>
      </c>
      <c r="H2">
        <v>2010</v>
      </c>
      <c r="I2">
        <v>2011</v>
      </c>
      <c r="J2">
        <v>2012</v>
      </c>
      <c r="K2">
        <v>2013</v>
      </c>
      <c r="L2">
        <v>2014</v>
      </c>
      <c r="M2">
        <v>2015</v>
      </c>
      <c r="N2">
        <v>2016</v>
      </c>
      <c r="O2" t="s">
        <v>281</v>
      </c>
    </row>
    <row r="3" spans="1:15" hidden="1">
      <c r="A3">
        <v>2.6</v>
      </c>
      <c r="B3">
        <v>1.1000000000000001</v>
      </c>
      <c r="C3">
        <v>1.7</v>
      </c>
      <c r="D3">
        <v>1.9</v>
      </c>
      <c r="E3">
        <v>1.4</v>
      </c>
      <c r="F3">
        <v>1.6</v>
      </c>
      <c r="G3">
        <v>3.1</v>
      </c>
      <c r="H3">
        <v>3.3</v>
      </c>
      <c r="I3">
        <v>2.8</v>
      </c>
      <c r="J3">
        <v>2.4</v>
      </c>
      <c r="K3">
        <v>2.1</v>
      </c>
      <c r="L3">
        <v>1.9</v>
      </c>
      <c r="M3">
        <v>1.4</v>
      </c>
      <c r="N3">
        <v>1.1000000000000001</v>
      </c>
      <c r="O3">
        <v>1.8</v>
      </c>
    </row>
    <row r="4" spans="1:15" hidden="1"/>
    <row r="5" spans="1:15" hidden="1"/>
    <row r="6" spans="1:15" hidden="1"/>
    <row r="7" spans="1:15" hidden="1"/>
    <row r="8" spans="1:15" hidden="1"/>
    <row r="9" spans="1:15" hidden="1"/>
    <row r="10" spans="1:15" hidden="1"/>
    <row r="11" spans="1:15" hidden="1"/>
    <row r="12" spans="1:15" hidden="1"/>
    <row r="13" spans="1:15" hidden="1"/>
    <row r="14" spans="1:15" hidden="1"/>
    <row r="15" spans="1:15" hidden="1"/>
    <row r="16" spans="1:15" hidden="1"/>
    <row r="17" spans="1:19" hidden="1"/>
    <row r="18" spans="1:19" hidden="1"/>
    <row r="19" spans="1:19" hidden="1"/>
    <row r="20" spans="1:19" hidden="1"/>
    <row r="21" spans="1:19" hidden="1"/>
    <row r="22" spans="1:19" hidden="1"/>
    <row r="23" spans="1:19" hidden="1"/>
    <row r="24" spans="1:19" hidden="1"/>
    <row r="26" spans="1:19" ht="3.75" customHeight="1" thickBot="1"/>
    <row r="27" spans="1:19" ht="45.75" customHeight="1" thickTop="1" thickBot="1">
      <c r="A27" s="512"/>
      <c r="B27" s="880" t="s">
        <v>282</v>
      </c>
      <c r="C27" s="881"/>
      <c r="D27" s="881"/>
      <c r="E27" s="881"/>
      <c r="F27" s="881"/>
      <c r="G27" s="881"/>
      <c r="H27" s="881"/>
      <c r="I27" s="881"/>
      <c r="J27" s="881"/>
      <c r="K27" s="882"/>
    </row>
    <row r="28" spans="1:19" ht="15.75" thickTop="1">
      <c r="A28" s="512"/>
    </row>
    <row r="29" spans="1:19">
      <c r="A29" s="512"/>
    </row>
    <row r="30" spans="1:19">
      <c r="A30" s="512"/>
      <c r="M30" s="513"/>
      <c r="N30" s="514"/>
      <c r="O30" s="515" t="s">
        <v>753</v>
      </c>
      <c r="P30" s="513"/>
      <c r="Q30" s="513"/>
      <c r="R30" s="513"/>
      <c r="S30" s="513"/>
    </row>
    <row r="31" spans="1:19">
      <c r="A31" s="512"/>
      <c r="M31" s="513"/>
      <c r="N31" s="514" t="s">
        <v>754</v>
      </c>
      <c r="O31" s="515" t="s">
        <v>232</v>
      </c>
      <c r="P31" s="513" t="s">
        <v>231</v>
      </c>
      <c r="Q31" s="513" t="s">
        <v>286</v>
      </c>
      <c r="R31" s="513"/>
      <c r="S31" s="513"/>
    </row>
    <row r="32" spans="1:19">
      <c r="A32" s="512"/>
      <c r="M32" s="513">
        <v>2010</v>
      </c>
      <c r="N32" s="514">
        <v>81366.92</v>
      </c>
      <c r="O32" s="515">
        <v>333093.40999999997</v>
      </c>
      <c r="P32" s="516">
        <f t="shared" ref="P32:P41" si="0">+N32/O32</f>
        <v>0.24427658295611435</v>
      </c>
      <c r="Q32" s="513"/>
      <c r="R32" s="513"/>
      <c r="S32" s="513"/>
    </row>
    <row r="33" spans="1:19">
      <c r="A33" s="512"/>
      <c r="M33" s="513">
        <v>2011</v>
      </c>
      <c r="N33" s="514">
        <v>88806.8</v>
      </c>
      <c r="O33" s="515">
        <v>371011.55</v>
      </c>
      <c r="P33" s="516">
        <f t="shared" si="0"/>
        <v>0.23936397667404155</v>
      </c>
      <c r="Q33" s="516">
        <f t="shared" ref="Q33:Q41" si="1">+N33/N32-1</f>
        <v>9.1436175782492413E-2</v>
      </c>
      <c r="R33" s="513"/>
      <c r="S33" s="513"/>
    </row>
    <row r="34" spans="1:19">
      <c r="A34" s="512"/>
      <c r="M34" s="513">
        <v>2012</v>
      </c>
      <c r="N34" s="514">
        <v>96960.23</v>
      </c>
      <c r="O34" s="515">
        <v>390932.1</v>
      </c>
      <c r="P34" s="516">
        <f t="shared" si="0"/>
        <v>0.24802319891357094</v>
      </c>
      <c r="Q34" s="516">
        <f t="shared" si="1"/>
        <v>9.1810874842917389E-2</v>
      </c>
      <c r="R34" s="513"/>
      <c r="S34" s="513"/>
    </row>
    <row r="35" spans="1:19">
      <c r="A35" s="512"/>
      <c r="M35" s="513">
        <v>2013</v>
      </c>
      <c r="N35" s="514">
        <v>104843.92</v>
      </c>
      <c r="O35" s="515">
        <v>416383.2</v>
      </c>
      <c r="P35" s="516">
        <f t="shared" si="0"/>
        <v>0.25179671033797713</v>
      </c>
      <c r="Q35" s="516">
        <f t="shared" si="1"/>
        <v>8.1308491120534621E-2</v>
      </c>
      <c r="R35" s="513"/>
      <c r="S35" s="513"/>
    </row>
    <row r="36" spans="1:19">
      <c r="A36" s="512"/>
      <c r="M36" s="513">
        <v>2014</v>
      </c>
      <c r="N36" s="514">
        <v>110904.21</v>
      </c>
      <c r="O36" s="515">
        <v>447326.3</v>
      </c>
      <c r="P36" s="516">
        <f t="shared" si="0"/>
        <v>0.24792687127942178</v>
      </c>
      <c r="Q36" s="516">
        <f t="shared" si="1"/>
        <v>5.7802970358223904E-2</v>
      </c>
      <c r="R36" s="513"/>
      <c r="S36" s="513"/>
    </row>
    <row r="37" spans="1:19">
      <c r="A37" s="512"/>
      <c r="M37" s="513">
        <v>2015</v>
      </c>
      <c r="N37" s="514">
        <v>118625.74</v>
      </c>
      <c r="O37" s="515">
        <v>476022.8</v>
      </c>
      <c r="P37" s="516">
        <f t="shared" si="0"/>
        <v>0.24920180293885086</v>
      </c>
      <c r="Q37" s="516">
        <f t="shared" si="1"/>
        <v>6.9623416460024456E-2</v>
      </c>
      <c r="R37" s="517">
        <f>SUM(N34:N37)</f>
        <v>431334.1</v>
      </c>
      <c r="S37" s="513"/>
    </row>
    <row r="38" spans="1:19">
      <c r="A38" s="512"/>
      <c r="M38" s="513">
        <v>2016</v>
      </c>
      <c r="N38" s="514">
        <v>125676.9</v>
      </c>
      <c r="O38" s="515">
        <v>502035.8</v>
      </c>
      <c r="P38" s="516">
        <f t="shared" si="0"/>
        <v>0.25033453789550464</v>
      </c>
      <c r="Q38" s="516">
        <f t="shared" si="1"/>
        <v>5.944038789557804E-2</v>
      </c>
      <c r="R38" s="513"/>
      <c r="S38" s="513"/>
    </row>
    <row r="39" spans="1:19">
      <c r="A39" s="512"/>
      <c r="M39" s="513">
        <v>2017</v>
      </c>
      <c r="N39" s="514">
        <v>132449.59</v>
      </c>
      <c r="O39" s="515">
        <v>525789.1</v>
      </c>
      <c r="P39" s="516">
        <f t="shared" si="0"/>
        <v>0.25190630615963699</v>
      </c>
      <c r="Q39" s="516">
        <f t="shared" si="1"/>
        <v>5.388969651542963E-2</v>
      </c>
      <c r="R39" s="513"/>
      <c r="S39" s="513"/>
    </row>
    <row r="40" spans="1:19">
      <c r="A40" s="512"/>
      <c r="L40" s="173"/>
      <c r="M40" s="513">
        <v>2018</v>
      </c>
      <c r="N40" s="514">
        <v>146020.6</v>
      </c>
      <c r="O40" s="515">
        <v>548374</v>
      </c>
      <c r="P40" s="516">
        <f t="shared" si="0"/>
        <v>0.26627921819779932</v>
      </c>
      <c r="Q40" s="516">
        <f t="shared" si="1"/>
        <v>0.10246169882443579</v>
      </c>
      <c r="R40" s="515"/>
      <c r="S40" s="515"/>
    </row>
    <row r="41" spans="1:19">
      <c r="A41" s="512"/>
      <c r="M41" s="513">
        <v>2019</v>
      </c>
      <c r="N41" s="514">
        <v>157220.43</v>
      </c>
      <c r="O41" s="515">
        <v>584369.4</v>
      </c>
      <c r="P41" s="516">
        <f t="shared" si="0"/>
        <v>0.26904288622915573</v>
      </c>
      <c r="Q41" s="516">
        <f t="shared" si="1"/>
        <v>7.6700342280472622E-2</v>
      </c>
      <c r="R41" s="517">
        <f>SUM(N38:N41)</f>
        <v>561367.52</v>
      </c>
      <c r="S41" s="516">
        <f>+R41/R37-1</f>
        <v>0.30146798038921574</v>
      </c>
    </row>
    <row r="42" spans="1:19">
      <c r="A42" s="512"/>
      <c r="M42" s="513"/>
      <c r="N42" s="513"/>
      <c r="O42" s="513"/>
      <c r="P42" s="513"/>
      <c r="Q42" s="513"/>
      <c r="R42" s="513"/>
      <c r="S42" s="513"/>
    </row>
    <row r="43" spans="1:19">
      <c r="A43" s="512"/>
    </row>
    <row r="44" spans="1:19">
      <c r="A44" s="512"/>
    </row>
    <row r="45" spans="1:19">
      <c r="A45" s="512"/>
    </row>
    <row r="46" spans="1:19">
      <c r="A46" s="512"/>
    </row>
    <row r="47" spans="1:19">
      <c r="A47" s="512"/>
      <c r="M47" s="513"/>
      <c r="N47" s="513"/>
      <c r="O47" s="513"/>
      <c r="P47" s="513"/>
      <c r="Q47" s="513"/>
      <c r="R47" s="513"/>
      <c r="S47" s="513"/>
    </row>
    <row r="48" spans="1:19">
      <c r="A48" s="512"/>
      <c r="M48" s="513"/>
      <c r="N48" s="513"/>
      <c r="O48" s="513"/>
      <c r="P48" s="513"/>
      <c r="Q48" s="513"/>
      <c r="R48" s="513"/>
      <c r="S48" s="513"/>
    </row>
    <row r="49" spans="1:19">
      <c r="A49" s="512"/>
      <c r="M49" s="513"/>
      <c r="N49" s="513"/>
      <c r="O49" s="513"/>
      <c r="P49" s="513"/>
      <c r="Q49" s="513"/>
      <c r="R49" s="513"/>
      <c r="S49" s="513"/>
    </row>
    <row r="50" spans="1:19">
      <c r="M50" s="513"/>
      <c r="N50" s="513"/>
      <c r="O50" s="513"/>
      <c r="P50" s="513"/>
      <c r="Q50" s="513"/>
      <c r="R50" s="513"/>
      <c r="S50" s="513"/>
    </row>
    <row r="51" spans="1:19">
      <c r="M51" s="513"/>
      <c r="N51" s="513"/>
      <c r="O51" s="513"/>
      <c r="P51" s="513"/>
      <c r="Q51" s="513"/>
      <c r="R51" s="513"/>
      <c r="S51" s="513"/>
    </row>
    <row r="52" spans="1:19">
      <c r="M52" s="512"/>
      <c r="N52" s="512"/>
      <c r="O52" s="512"/>
      <c r="P52" s="512"/>
      <c r="Q52" s="512"/>
      <c r="R52" s="512"/>
      <c r="S52" s="512"/>
    </row>
    <row r="53" spans="1:19">
      <c r="M53" s="512"/>
      <c r="N53" s="512"/>
      <c r="O53" s="512"/>
      <c r="P53" s="512"/>
      <c r="Q53" s="512"/>
      <c r="R53" s="512"/>
      <c r="S53" s="512"/>
    </row>
    <row r="54" spans="1:19">
      <c r="M54" s="512"/>
      <c r="N54" s="512" t="s">
        <v>283</v>
      </c>
      <c r="O54" s="512"/>
      <c r="P54" s="512"/>
      <c r="Q54" s="512" t="s">
        <v>650</v>
      </c>
      <c r="R54" s="512"/>
      <c r="S54" s="512"/>
    </row>
    <row r="55" spans="1:19">
      <c r="M55" s="512"/>
      <c r="N55" s="512"/>
      <c r="O55" s="512">
        <v>2008</v>
      </c>
      <c r="P55" s="518">
        <v>20.399999999999999</v>
      </c>
      <c r="Q55" s="518">
        <f>AVERAGE(P55:P66)</f>
        <v>24.626267429850611</v>
      </c>
      <c r="R55" s="512"/>
      <c r="S55" s="512"/>
    </row>
    <row r="56" spans="1:19">
      <c r="M56" s="512"/>
      <c r="N56" s="512"/>
      <c r="O56" s="512">
        <v>2009</v>
      </c>
      <c r="P56" s="518">
        <v>23.3</v>
      </c>
      <c r="Q56" s="518">
        <f>+Q55</f>
        <v>24.626267429850611</v>
      </c>
      <c r="R56" s="512"/>
      <c r="S56" s="512"/>
    </row>
    <row r="57" spans="1:19">
      <c r="M57" s="512"/>
      <c r="N57" s="512"/>
      <c r="O57" s="512">
        <v>2010</v>
      </c>
      <c r="P57" s="518">
        <f t="shared" ref="P57:P66" si="2">+P32*100</f>
        <v>24.427658295611433</v>
      </c>
      <c r="Q57" s="518">
        <f t="shared" ref="Q57:Q66" si="3">+Q56</f>
        <v>24.626267429850611</v>
      </c>
      <c r="R57" s="512"/>
      <c r="S57" s="512"/>
    </row>
    <row r="58" spans="1:19">
      <c r="M58" s="512"/>
      <c r="N58" s="512"/>
      <c r="O58" s="512">
        <v>2011</v>
      </c>
      <c r="P58" s="518">
        <f t="shared" si="2"/>
        <v>23.936397667404155</v>
      </c>
      <c r="Q58" s="518">
        <f t="shared" si="3"/>
        <v>24.626267429850611</v>
      </c>
      <c r="R58" s="512"/>
      <c r="S58" s="512"/>
    </row>
    <row r="59" spans="1:19">
      <c r="M59" s="512"/>
      <c r="N59" s="512"/>
      <c r="O59" s="512">
        <v>2012</v>
      </c>
      <c r="P59" s="518">
        <f t="shared" si="2"/>
        <v>24.802319891357094</v>
      </c>
      <c r="Q59" s="518">
        <f t="shared" si="3"/>
        <v>24.626267429850611</v>
      </c>
      <c r="R59" s="512"/>
      <c r="S59" s="512"/>
    </row>
    <row r="60" spans="1:19">
      <c r="M60" s="512"/>
      <c r="N60" s="512"/>
      <c r="O60" s="512">
        <v>2013</v>
      </c>
      <c r="P60" s="518">
        <f t="shared" si="2"/>
        <v>25.179671033797714</v>
      </c>
      <c r="Q60" s="518">
        <f t="shared" si="3"/>
        <v>24.626267429850611</v>
      </c>
      <c r="R60" s="512"/>
      <c r="S60" s="512"/>
    </row>
    <row r="61" spans="1:19">
      <c r="M61" s="512"/>
      <c r="N61" s="512"/>
      <c r="O61" s="512">
        <v>2014</v>
      </c>
      <c r="P61" s="518">
        <f t="shared" si="2"/>
        <v>24.792687127942177</v>
      </c>
      <c r="Q61" s="518">
        <f t="shared" si="3"/>
        <v>24.626267429850611</v>
      </c>
      <c r="R61" s="512"/>
      <c r="S61" s="512"/>
    </row>
    <row r="62" spans="1:19">
      <c r="M62" s="512"/>
      <c r="N62" s="512"/>
      <c r="O62" s="512">
        <v>2015</v>
      </c>
      <c r="P62" s="518">
        <f t="shared" si="2"/>
        <v>24.920180293885085</v>
      </c>
      <c r="Q62" s="518">
        <f t="shared" si="3"/>
        <v>24.626267429850611</v>
      </c>
      <c r="R62" s="512"/>
      <c r="S62" s="512"/>
    </row>
    <row r="63" spans="1:19">
      <c r="M63" s="512"/>
      <c r="N63" s="512"/>
      <c r="O63" s="512">
        <v>2016</v>
      </c>
      <c r="P63" s="518">
        <f t="shared" si="2"/>
        <v>25.033453789550464</v>
      </c>
      <c r="Q63" s="518">
        <f t="shared" si="3"/>
        <v>24.626267429850611</v>
      </c>
      <c r="R63" s="512"/>
      <c r="S63" s="512"/>
    </row>
    <row r="64" spans="1:19">
      <c r="M64" s="512"/>
      <c r="N64" s="512"/>
      <c r="O64" s="512">
        <v>2017</v>
      </c>
      <c r="P64" s="518">
        <f t="shared" si="2"/>
        <v>25.190630615963698</v>
      </c>
      <c r="Q64" s="518">
        <f t="shared" si="3"/>
        <v>24.626267429850611</v>
      </c>
      <c r="R64" s="512"/>
      <c r="S64" s="512"/>
    </row>
    <row r="65" spans="13:19">
      <c r="M65" s="512"/>
      <c r="N65" s="512"/>
      <c r="O65" s="512">
        <v>2018</v>
      </c>
      <c r="P65" s="518">
        <f t="shared" si="2"/>
        <v>26.627921819779932</v>
      </c>
      <c r="Q65" s="518">
        <f t="shared" si="3"/>
        <v>24.626267429850611</v>
      </c>
      <c r="R65" s="512"/>
      <c r="S65" s="512"/>
    </row>
    <row r="66" spans="13:19">
      <c r="M66" s="512"/>
      <c r="N66" s="512"/>
      <c r="O66" s="519" t="s">
        <v>718</v>
      </c>
      <c r="P66" s="518">
        <f t="shared" si="2"/>
        <v>26.904288622915573</v>
      </c>
      <c r="Q66" s="518">
        <f t="shared" si="3"/>
        <v>24.626267429850611</v>
      </c>
      <c r="R66" s="512"/>
      <c r="S66" s="512"/>
    </row>
    <row r="67" spans="13:19">
      <c r="M67" s="512"/>
      <c r="N67" s="512"/>
      <c r="O67" s="512"/>
      <c r="P67" s="512"/>
      <c r="Q67" s="512"/>
      <c r="R67" s="512"/>
      <c r="S67" s="512"/>
    </row>
    <row r="68" spans="13:19">
      <c r="M68" s="512"/>
      <c r="N68" s="512"/>
      <c r="O68" s="512"/>
      <c r="P68" s="512"/>
      <c r="Q68" s="512"/>
      <c r="R68" s="512"/>
      <c r="S68" s="512"/>
    </row>
    <row r="69" spans="13:19">
      <c r="M69" s="512"/>
      <c r="N69" s="512"/>
      <c r="O69" s="512"/>
      <c r="P69" s="512"/>
      <c r="Q69" s="512"/>
      <c r="R69" s="512"/>
      <c r="S69" s="512"/>
    </row>
    <row r="70" spans="13:19">
      <c r="M70" s="512"/>
      <c r="N70" s="512"/>
      <c r="O70" s="512"/>
      <c r="P70" s="512"/>
      <c r="Q70" s="512"/>
      <c r="R70" s="512"/>
      <c r="S70" s="512"/>
    </row>
  </sheetData>
  <mergeCells count="1">
    <mergeCell ref="B27:K27"/>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B54"/>
  <sheetViews>
    <sheetView workbookViewId="0"/>
  </sheetViews>
  <sheetFormatPr baseColWidth="10" defaultRowHeight="15"/>
  <cols>
    <col min="2" max="2" width="13.85546875" bestFit="1" customWidth="1"/>
    <col min="4" max="4" width="11.85546875" bestFit="1" customWidth="1"/>
    <col min="16" max="16" width="11.42578125" style="520"/>
    <col min="21" max="21" width="11.42578125" style="520"/>
    <col min="22" max="22" width="11.42578125" style="523"/>
  </cols>
  <sheetData>
    <row r="1" spans="2:14" ht="15.75" thickBot="1"/>
    <row r="2" spans="2:14" ht="49.5" customHeight="1" thickTop="1" thickBot="1">
      <c r="B2" s="880" t="s">
        <v>410</v>
      </c>
      <c r="C2" s="881"/>
      <c r="D2" s="881"/>
      <c r="E2" s="881"/>
      <c r="F2" s="881"/>
      <c r="G2" s="881"/>
      <c r="H2" s="881"/>
      <c r="I2" s="881"/>
      <c r="J2" s="882"/>
      <c r="N2" s="520"/>
    </row>
    <row r="3" spans="2:14" ht="15.75" thickTop="1">
      <c r="N3" s="520"/>
    </row>
    <row r="4" spans="2:14">
      <c r="N4" s="520"/>
    </row>
    <row r="5" spans="2:14">
      <c r="N5" s="520"/>
    </row>
    <row r="6" spans="2:14">
      <c r="N6" s="520"/>
    </row>
    <row r="7" spans="2:14">
      <c r="N7" s="520"/>
    </row>
    <row r="8" spans="2:14">
      <c r="N8" s="520"/>
    </row>
    <row r="9" spans="2:14">
      <c r="N9" s="520"/>
    </row>
    <row r="10" spans="2:14">
      <c r="B10" t="s">
        <v>755</v>
      </c>
      <c r="C10" s="346">
        <f>+O24/O23</f>
        <v>0.55415062787959557</v>
      </c>
    </row>
    <row r="11" spans="2:14">
      <c r="B11" t="s">
        <v>756</v>
      </c>
      <c r="C11" s="346">
        <f>+O25/O23</f>
        <v>0.44584937212040449</v>
      </c>
    </row>
    <row r="21" spans="2:28">
      <c r="M21" s="521" t="s">
        <v>757</v>
      </c>
      <c r="N21" s="521"/>
      <c r="O21" s="521"/>
      <c r="P21" s="522"/>
      <c r="Q21" s="521"/>
    </row>
    <row r="23" spans="2:28">
      <c r="M23" t="s">
        <v>758</v>
      </c>
      <c r="O23" s="523">
        <f>SUM(O24:O25)</f>
        <v>157220.43</v>
      </c>
      <c r="P23" s="523" t="s">
        <v>759</v>
      </c>
      <c r="Q23" s="523"/>
      <c r="R23" s="523"/>
      <c r="S23" s="523"/>
      <c r="AA23" s="523"/>
      <c r="AB23" s="523"/>
    </row>
    <row r="24" spans="2:28">
      <c r="B24" t="s">
        <v>760</v>
      </c>
      <c r="C24" s="346">
        <f>+O32/O31</f>
        <v>0.7887324821589663</v>
      </c>
      <c r="O24" s="523">
        <v>87123.8</v>
      </c>
      <c r="P24" s="523"/>
      <c r="Q24" s="523"/>
      <c r="R24" s="523"/>
      <c r="S24" s="523"/>
      <c r="AA24" s="523"/>
      <c r="AB24" s="523"/>
    </row>
    <row r="25" spans="2:28">
      <c r="B25" t="s">
        <v>761</v>
      </c>
      <c r="C25" s="346">
        <f>+O33/O31</f>
        <v>0.21126751784103376</v>
      </c>
      <c r="O25" s="523">
        <v>70096.63</v>
      </c>
      <c r="P25" s="523"/>
      <c r="Q25" s="523"/>
      <c r="R25" s="523"/>
      <c r="S25" s="523"/>
      <c r="T25" s="523"/>
      <c r="W25" s="523"/>
      <c r="X25" s="523"/>
      <c r="Y25" s="523"/>
      <c r="Z25" s="523"/>
      <c r="AA25" s="523"/>
      <c r="AB25" s="523"/>
    </row>
    <row r="26" spans="2:28">
      <c r="N26" s="523"/>
      <c r="O26" s="523"/>
      <c r="P26" s="523"/>
      <c r="Q26" s="523"/>
      <c r="R26" s="523"/>
      <c r="S26" s="523"/>
      <c r="T26" s="523"/>
      <c r="W26" s="523"/>
      <c r="X26" s="523"/>
      <c r="Y26" s="523"/>
      <c r="Z26" s="523"/>
      <c r="AA26" s="523"/>
      <c r="AB26" s="523"/>
    </row>
    <row r="27" spans="2:28">
      <c r="N27" s="523"/>
      <c r="O27" s="523"/>
      <c r="P27" s="523"/>
      <c r="Q27" s="523"/>
      <c r="R27" s="523"/>
      <c r="S27" s="523"/>
      <c r="T27" s="523"/>
      <c r="W27" s="523"/>
      <c r="X27" s="523"/>
      <c r="Y27" s="523"/>
      <c r="Z27" s="523"/>
      <c r="AA27" s="523"/>
      <c r="AB27" s="523"/>
    </row>
    <row r="28" spans="2:28">
      <c r="N28" s="523"/>
      <c r="O28" s="523"/>
      <c r="P28" s="523"/>
      <c r="Q28" s="523"/>
      <c r="R28" s="523"/>
      <c r="S28" s="523"/>
      <c r="T28" s="523"/>
      <c r="W28" s="523"/>
      <c r="X28" s="523"/>
      <c r="Y28" s="523"/>
      <c r="Z28" s="523"/>
      <c r="AA28" s="523"/>
      <c r="AB28" s="523"/>
    </row>
    <row r="29" spans="2:28">
      <c r="N29" s="523"/>
      <c r="O29" s="523"/>
      <c r="P29" s="523"/>
      <c r="Q29" s="523"/>
      <c r="R29" s="523"/>
      <c r="S29" s="523"/>
      <c r="T29" s="523"/>
      <c r="W29" s="523"/>
      <c r="X29" s="523"/>
      <c r="Y29" s="523"/>
      <c r="Z29" s="523"/>
      <c r="AA29" s="523"/>
      <c r="AB29" s="523"/>
    </row>
    <row r="30" spans="2:28">
      <c r="N30" s="523"/>
      <c r="O30" s="523"/>
      <c r="P30" s="523"/>
      <c r="Q30" s="523"/>
      <c r="R30" s="523"/>
      <c r="S30" s="523"/>
      <c r="T30" s="523"/>
      <c r="W30" s="523"/>
      <c r="X30" s="523"/>
      <c r="Y30" s="523"/>
      <c r="Z30" s="523"/>
      <c r="AA30" s="523"/>
      <c r="AB30" s="523"/>
    </row>
    <row r="31" spans="2:28">
      <c r="O31" s="523">
        <f>SUM(O32:O33)</f>
        <v>157220.43</v>
      </c>
      <c r="P31" s="523" t="s">
        <v>759</v>
      </c>
      <c r="Q31" s="523"/>
      <c r="R31" s="523"/>
      <c r="S31" s="523"/>
      <c r="T31" s="523"/>
      <c r="W31" s="523"/>
      <c r="X31" s="523"/>
      <c r="Y31" s="523"/>
      <c r="Z31" s="523"/>
      <c r="AA31" s="523"/>
      <c r="AB31" s="523"/>
    </row>
    <row r="32" spans="2:28">
      <c r="O32" s="523">
        <v>124004.86</v>
      </c>
      <c r="P32" s="523"/>
      <c r="Q32" s="523"/>
      <c r="R32" s="523"/>
      <c r="S32" s="523"/>
      <c r="T32" s="523"/>
      <c r="W32" s="523"/>
      <c r="X32" s="523"/>
      <c r="Y32" s="523"/>
      <c r="Z32" s="523"/>
      <c r="AA32" s="523"/>
      <c r="AB32" s="523"/>
    </row>
    <row r="33" spans="2:28">
      <c r="O33" s="523">
        <v>33215.57</v>
      </c>
      <c r="P33" s="523"/>
      <c r="Q33" s="523"/>
      <c r="R33" s="523"/>
      <c r="S33" s="523"/>
      <c r="T33" s="523"/>
      <c r="W33" s="523"/>
      <c r="X33" s="523"/>
      <c r="Y33" s="523"/>
      <c r="Z33" s="523"/>
      <c r="AA33" s="523"/>
      <c r="AB33" s="523"/>
    </row>
    <row r="34" spans="2:28">
      <c r="N34" s="523"/>
      <c r="O34" s="523"/>
      <c r="P34" s="523"/>
      <c r="Q34" s="523"/>
      <c r="R34" s="523"/>
      <c r="S34" s="523"/>
      <c r="T34" s="523"/>
      <c r="W34" s="523"/>
      <c r="X34" s="523"/>
      <c r="Y34" s="523"/>
      <c r="Z34" s="523"/>
      <c r="AA34" s="523"/>
      <c r="AB34" s="523"/>
    </row>
    <row r="35" spans="2:28">
      <c r="N35" s="523"/>
      <c r="O35" s="523"/>
      <c r="P35" s="523"/>
      <c r="Q35" s="523"/>
      <c r="R35" s="523"/>
      <c r="S35" s="523"/>
      <c r="T35" s="523"/>
      <c r="W35" s="523"/>
      <c r="X35" s="523"/>
      <c r="Y35" s="523"/>
      <c r="Z35" s="523"/>
      <c r="AA35" s="523"/>
      <c r="AB35" s="523"/>
    </row>
    <row r="36" spans="2:28">
      <c r="N36" s="523"/>
      <c r="O36" s="523"/>
      <c r="P36" s="523"/>
      <c r="Q36" s="523"/>
      <c r="R36" s="523"/>
      <c r="S36" s="523"/>
      <c r="T36" s="523"/>
      <c r="W36" s="523"/>
      <c r="X36" s="523"/>
      <c r="Y36" s="523"/>
      <c r="Z36" s="523"/>
      <c r="AA36" s="523"/>
      <c r="AB36" s="523"/>
    </row>
    <row r="37" spans="2:28">
      <c r="O37" s="523">
        <f>SUM(O38:O39)</f>
        <v>157220.41999999998</v>
      </c>
      <c r="P37" s="523" t="s">
        <v>759</v>
      </c>
      <c r="Q37" s="523"/>
      <c r="R37" s="523"/>
      <c r="S37" s="523"/>
      <c r="T37" s="523"/>
      <c r="W37" s="523"/>
      <c r="X37" s="523"/>
      <c r="Y37" s="523"/>
      <c r="Z37" s="523"/>
      <c r="AA37" s="523"/>
      <c r="AB37" s="523"/>
    </row>
    <row r="38" spans="2:28">
      <c r="B38" t="s">
        <v>762</v>
      </c>
      <c r="C38" s="346">
        <f>+O38/O37</f>
        <v>0.51373333056863735</v>
      </c>
      <c r="O38" s="523">
        <v>80769.37</v>
      </c>
      <c r="P38" s="523"/>
      <c r="Q38" s="523"/>
      <c r="R38" s="523"/>
      <c r="S38" s="523"/>
      <c r="T38" s="523"/>
      <c r="W38" s="523"/>
      <c r="X38" s="523"/>
      <c r="Y38" s="523"/>
      <c r="Z38" s="523"/>
      <c r="AA38" s="523"/>
      <c r="AB38" s="523"/>
    </row>
    <row r="39" spans="2:28">
      <c r="B39" t="s">
        <v>763</v>
      </c>
      <c r="C39" s="346">
        <f>+O39/O37</f>
        <v>0.48626666943136276</v>
      </c>
      <c r="O39" s="523">
        <v>76451.05</v>
      </c>
      <c r="P39" s="523"/>
      <c r="Q39" s="523"/>
      <c r="R39" s="523"/>
      <c r="S39" s="523"/>
      <c r="T39" s="523"/>
      <c r="W39" s="523"/>
      <c r="X39" s="523"/>
      <c r="Y39" s="523"/>
      <c r="Z39" s="523"/>
      <c r="AA39" s="523"/>
      <c r="AB39" s="523"/>
    </row>
    <row r="40" spans="2:28">
      <c r="N40" s="523"/>
      <c r="O40" s="523"/>
      <c r="P40" s="523"/>
      <c r="Q40" s="523"/>
      <c r="R40" s="523"/>
      <c r="S40" s="523"/>
      <c r="T40" s="523"/>
      <c r="W40" s="523"/>
      <c r="X40" s="523"/>
      <c r="Y40" s="523"/>
      <c r="Z40" s="523"/>
      <c r="AA40" s="523"/>
      <c r="AB40" s="523"/>
    </row>
    <row r="41" spans="2:28">
      <c r="N41" s="523"/>
      <c r="O41" s="523"/>
      <c r="P41" s="523"/>
      <c r="Q41" s="523"/>
      <c r="R41" s="523"/>
      <c r="S41" s="523"/>
      <c r="T41" s="523"/>
      <c r="W41" s="523"/>
      <c r="X41" s="523"/>
      <c r="Y41" s="523"/>
      <c r="Z41" s="523"/>
      <c r="AA41" s="523"/>
      <c r="AB41" s="523"/>
    </row>
    <row r="44" spans="2:28">
      <c r="O44" s="523">
        <f>SUM(O45:O46)</f>
        <v>157220.43</v>
      </c>
    </row>
    <row r="45" spans="2:28">
      <c r="O45" s="523">
        <v>38285.14</v>
      </c>
    </row>
    <row r="46" spans="2:28">
      <c r="O46" s="523">
        <v>118935.29</v>
      </c>
    </row>
    <row r="53" spans="2:3">
      <c r="B53" t="s">
        <v>631</v>
      </c>
      <c r="C53" s="346">
        <f>+O45/O44</f>
        <v>0.24351250025203469</v>
      </c>
    </row>
    <row r="54" spans="2:3">
      <c r="B54" t="s">
        <v>288</v>
      </c>
      <c r="C54" s="346">
        <f>+O46/O44</f>
        <v>0.75648749974796536</v>
      </c>
    </row>
  </sheetData>
  <mergeCells count="1">
    <mergeCell ref="B2:J2"/>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11"/>
  <sheetViews>
    <sheetView workbookViewId="0"/>
  </sheetViews>
  <sheetFormatPr baseColWidth="10" defaultRowHeight="15"/>
  <cols>
    <col min="2" max="2" width="28.5703125" customWidth="1"/>
    <col min="3" max="6" width="21.140625" customWidth="1"/>
  </cols>
  <sheetData>
    <row r="1" spans="2:6" s="1" customFormat="1" ht="15.75"/>
    <row r="3" spans="2:6" ht="15.75" thickBot="1"/>
    <row r="4" spans="2:6" ht="35.25" thickTop="1">
      <c r="B4" s="883" t="s">
        <v>764</v>
      </c>
      <c r="C4" s="884"/>
      <c r="D4" s="884"/>
      <c r="E4" s="884"/>
      <c r="F4" s="885"/>
    </row>
    <row r="5" spans="2:6" ht="35.25" thickBot="1">
      <c r="B5" s="886" t="s">
        <v>284</v>
      </c>
      <c r="C5" s="887"/>
      <c r="D5" s="887"/>
      <c r="E5" s="887"/>
      <c r="F5" s="888"/>
    </row>
    <row r="6" spans="2:6" ht="34.5" thickTop="1" thickBot="1">
      <c r="B6" s="174"/>
      <c r="C6" s="174"/>
      <c r="D6" s="174"/>
      <c r="E6" s="174"/>
      <c r="F6" s="174"/>
    </row>
    <row r="7" spans="2:6" ht="22.5" customHeight="1">
      <c r="B7" s="889" t="s">
        <v>243</v>
      </c>
      <c r="C7" s="891" t="s">
        <v>285</v>
      </c>
      <c r="D7" s="892"/>
      <c r="E7" s="891" t="s">
        <v>286</v>
      </c>
      <c r="F7" s="893"/>
    </row>
    <row r="8" spans="2:6" ht="22.5" customHeight="1" thickBot="1">
      <c r="B8" s="890"/>
      <c r="C8" s="524" t="s">
        <v>102</v>
      </c>
      <c r="D8" s="525" t="s">
        <v>287</v>
      </c>
      <c r="E8" s="524" t="s">
        <v>245</v>
      </c>
      <c r="F8" s="526" t="s">
        <v>246</v>
      </c>
    </row>
    <row r="9" spans="2:6" ht="22.5" customHeight="1">
      <c r="B9" s="527" t="s">
        <v>22</v>
      </c>
      <c r="C9" s="528">
        <f>SUM(C10:C11)</f>
        <v>15800.243043</v>
      </c>
      <c r="D9" s="529">
        <f>SUM(D10:D11)</f>
        <v>14758.74957903</v>
      </c>
      <c r="E9" s="528">
        <f>SUM(E10:E11)</f>
        <v>1041.4934639700004</v>
      </c>
      <c r="F9" s="530">
        <f>+D9/C9</f>
        <v>0.9340837061091023</v>
      </c>
    </row>
    <row r="10" spans="2:6" ht="22.5" customHeight="1">
      <c r="B10" s="531" t="s">
        <v>765</v>
      </c>
      <c r="C10" s="532">
        <f>+'Sit Fin'!B29</f>
        <v>1592.597043</v>
      </c>
      <c r="D10" s="533">
        <f>+'Sit Fin'!C29+'Sit Fin'!C31</f>
        <v>9892.5720790300002</v>
      </c>
      <c r="E10" s="532">
        <f>+C10-D10</f>
        <v>-8299.9750360300004</v>
      </c>
      <c r="F10" s="534">
        <f t="shared" ref="F10:F11" si="0">+D10/C10</f>
        <v>6.2115976684191292</v>
      </c>
    </row>
    <row r="11" spans="2:6" ht="22.5" customHeight="1" thickBot="1">
      <c r="B11" s="535" t="s">
        <v>288</v>
      </c>
      <c r="C11" s="536">
        <f>+'Sit Fin'!B33</f>
        <v>14207.646000000001</v>
      </c>
      <c r="D11" s="537">
        <f>+'Sit Fin'!C33</f>
        <v>4866.1774999999998</v>
      </c>
      <c r="E11" s="536">
        <f>+C11-D11</f>
        <v>9341.4685000000009</v>
      </c>
      <c r="F11" s="538">
        <f t="shared" si="0"/>
        <v>0.34250413474547436</v>
      </c>
    </row>
  </sheetData>
  <mergeCells count="5">
    <mergeCell ref="B4:F4"/>
    <mergeCell ref="B5:F5"/>
    <mergeCell ref="B7:B8"/>
    <mergeCell ref="C7:D7"/>
    <mergeCell ref="E7:F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3"/>
  <sheetViews>
    <sheetView workbookViewId="0"/>
  </sheetViews>
  <sheetFormatPr baseColWidth="10" defaultRowHeight="15"/>
  <cols>
    <col min="2" max="2" width="9.5703125" bestFit="1" customWidth="1"/>
  </cols>
  <sheetData>
    <row r="1" spans="2:18" ht="15.75" thickBot="1"/>
    <row r="2" spans="2:18" ht="30.75" thickTop="1">
      <c r="B2" s="894" t="s">
        <v>645</v>
      </c>
      <c r="C2" s="895"/>
      <c r="D2" s="895"/>
      <c r="E2" s="895"/>
      <c r="F2" s="895"/>
      <c r="G2" s="895"/>
      <c r="H2" s="895"/>
      <c r="I2" s="895"/>
      <c r="J2" s="895"/>
      <c r="K2" s="895"/>
      <c r="L2" s="895"/>
      <c r="M2" s="895"/>
      <c r="N2" s="895"/>
      <c r="O2" s="895"/>
      <c r="P2" s="895"/>
      <c r="Q2" s="895"/>
      <c r="R2" s="896"/>
    </row>
    <row r="3" spans="2:18" ht="30">
      <c r="B3" s="897" t="s">
        <v>766</v>
      </c>
      <c r="C3" s="898"/>
      <c r="D3" s="898"/>
      <c r="E3" s="898"/>
      <c r="F3" s="898"/>
      <c r="G3" s="898"/>
      <c r="H3" s="898"/>
      <c r="I3" s="898"/>
      <c r="J3" s="898"/>
      <c r="K3" s="898"/>
      <c r="L3" s="898"/>
      <c r="M3" s="898"/>
      <c r="N3" s="898"/>
      <c r="O3" s="898"/>
      <c r="P3" s="898"/>
      <c r="Q3" s="898"/>
      <c r="R3" s="899"/>
    </row>
    <row r="4" spans="2:18" ht="30.75" thickBot="1">
      <c r="B4" s="900" t="s">
        <v>646</v>
      </c>
      <c r="C4" s="901"/>
      <c r="D4" s="901"/>
      <c r="E4" s="901"/>
      <c r="F4" s="901"/>
      <c r="G4" s="901"/>
      <c r="H4" s="901"/>
      <c r="I4" s="901"/>
      <c r="J4" s="901"/>
      <c r="K4" s="901"/>
      <c r="L4" s="901"/>
      <c r="M4" s="901"/>
      <c r="N4" s="901"/>
      <c r="O4" s="901"/>
      <c r="P4" s="901"/>
      <c r="Q4" s="901"/>
      <c r="R4" s="902"/>
    </row>
    <row r="5" spans="2:18" ht="15.75" thickTop="1"/>
    <row r="10" spans="2:18">
      <c r="C10" s="539" t="s">
        <v>146</v>
      </c>
      <c r="E10" s="344" t="s">
        <v>231</v>
      </c>
    </row>
    <row r="11" spans="2:18">
      <c r="B11" s="345">
        <v>40355.401664270001</v>
      </c>
      <c r="C11" s="345">
        <v>295871.5</v>
      </c>
      <c r="D11">
        <v>2008</v>
      </c>
      <c r="E11" s="346">
        <f>+B11/C11</f>
        <v>0.13639502846428264</v>
      </c>
    </row>
    <row r="12" spans="2:18">
      <c r="B12" s="345">
        <v>43708.838284320002</v>
      </c>
      <c r="C12" s="345">
        <v>307966.59999999998</v>
      </c>
      <c r="D12">
        <v>2009</v>
      </c>
      <c r="E12" s="346">
        <f t="shared" ref="E12:E17" si="0">+B12/C12</f>
        <v>0.14192720341855256</v>
      </c>
    </row>
    <row r="13" spans="2:18">
      <c r="B13" s="345">
        <v>48385.378242759994</v>
      </c>
      <c r="C13" s="345">
        <v>333093.40000000002</v>
      </c>
      <c r="D13">
        <v>2010</v>
      </c>
      <c r="E13" s="346">
        <f t="shared" si="0"/>
        <v>0.14526069337537156</v>
      </c>
    </row>
    <row r="14" spans="2:18">
      <c r="B14" s="345">
        <v>53510.976700189996</v>
      </c>
      <c r="C14" s="345">
        <v>371011.6</v>
      </c>
      <c r="D14">
        <v>2011</v>
      </c>
      <c r="E14" s="346">
        <f t="shared" si="0"/>
        <v>0.14422992892995798</v>
      </c>
    </row>
    <row r="15" spans="2:18">
      <c r="B15" s="345">
        <v>55319.561497519993</v>
      </c>
      <c r="C15" s="345">
        <v>390932.1</v>
      </c>
      <c r="D15">
        <v>2012</v>
      </c>
      <c r="E15" s="346">
        <f t="shared" si="0"/>
        <v>0.1415068281615145</v>
      </c>
    </row>
    <row r="16" spans="2:18">
      <c r="B16" s="345">
        <v>58268.952102399991</v>
      </c>
      <c r="C16" s="345">
        <v>416383.2</v>
      </c>
      <c r="D16">
        <v>2013</v>
      </c>
      <c r="E16" s="346">
        <f t="shared" si="0"/>
        <v>0.13994068949563765</v>
      </c>
    </row>
    <row r="17" spans="2:8">
      <c r="B17" s="345">
        <v>60818.657544699992</v>
      </c>
      <c r="C17" s="345">
        <v>447326.3</v>
      </c>
      <c r="D17">
        <v>2014</v>
      </c>
      <c r="E17" s="346">
        <f t="shared" si="0"/>
        <v>0.13596038852332176</v>
      </c>
    </row>
    <row r="18" spans="2:8">
      <c r="B18" s="345">
        <v>59891.167332419995</v>
      </c>
      <c r="C18" s="345">
        <v>476022.8</v>
      </c>
      <c r="D18">
        <v>2015</v>
      </c>
      <c r="E18" s="346">
        <f>+B18/C18</f>
        <v>0.12581575364125416</v>
      </c>
    </row>
    <row r="19" spans="2:8">
      <c r="B19" s="345">
        <v>63080.330559379989</v>
      </c>
      <c r="C19" s="345">
        <v>502035.8</v>
      </c>
      <c r="D19">
        <v>2016</v>
      </c>
      <c r="E19" s="346">
        <f>+B19/C19</f>
        <v>0.12564906837197665</v>
      </c>
    </row>
    <row r="20" spans="2:8">
      <c r="B20" s="345">
        <v>67274.736671370003</v>
      </c>
      <c r="C20" s="345">
        <v>525789.1</v>
      </c>
      <c r="D20">
        <v>2017</v>
      </c>
      <c r="E20" s="346">
        <f>+B20/C20</f>
        <v>0.12795004056069251</v>
      </c>
    </row>
    <row r="21" spans="2:8">
      <c r="B21" s="345">
        <v>72710.5937634</v>
      </c>
      <c r="C21" s="345">
        <v>548374</v>
      </c>
      <c r="D21">
        <v>2018</v>
      </c>
      <c r="E21" s="346">
        <f>+B21/C21</f>
        <v>0.13259307290900008</v>
      </c>
    </row>
    <row r="22" spans="2:8">
      <c r="B22" s="345">
        <v>79836.442991600008</v>
      </c>
      <c r="C22" s="345">
        <v>584369.4</v>
      </c>
      <c r="D22">
        <v>2019</v>
      </c>
      <c r="E22" s="346">
        <f>+B22/C22</f>
        <v>0.13661982128359221</v>
      </c>
    </row>
    <row r="31" spans="2:8">
      <c r="B31" s="344"/>
      <c r="C31" s="344" t="s">
        <v>648</v>
      </c>
      <c r="D31" s="344" t="s">
        <v>649</v>
      </c>
      <c r="E31" s="344" t="s">
        <v>650</v>
      </c>
      <c r="F31" s="344" t="s">
        <v>647</v>
      </c>
      <c r="G31" s="344" t="s">
        <v>316</v>
      </c>
      <c r="H31" s="344" t="s">
        <v>103</v>
      </c>
    </row>
    <row r="32" spans="2:8">
      <c r="B32">
        <v>2008</v>
      </c>
      <c r="C32" s="345">
        <v>42661.498817289903</v>
      </c>
      <c r="D32" s="346">
        <f t="shared" ref="D32:D43" si="1">+C32/G32</f>
        <v>0.97100400013480181</v>
      </c>
      <c r="E32" s="347">
        <f>AVERAGE(D32:D43)</f>
        <v>0.93011897014211986</v>
      </c>
      <c r="F32" s="345">
        <v>42535.455245999903</v>
      </c>
      <c r="G32" s="345">
        <v>43935.451152999703</v>
      </c>
      <c r="H32" s="345">
        <f>+G32-F32</f>
        <v>1399.9959069998004</v>
      </c>
    </row>
    <row r="33" spans="1:8">
      <c r="B33">
        <v>2009</v>
      </c>
      <c r="C33" s="345">
        <v>45864.276805379901</v>
      </c>
      <c r="D33" s="346">
        <f t="shared" si="1"/>
        <v>0.91670054123711997</v>
      </c>
      <c r="E33" s="347">
        <f>+E32</f>
        <v>0.93011897014211986</v>
      </c>
      <c r="F33" s="345">
        <v>49723.107631999999</v>
      </c>
      <c r="G33" s="345">
        <v>50031.9076319999</v>
      </c>
      <c r="H33" s="345">
        <f t="shared" ref="H33:H43" si="2">+G33-F33</f>
        <v>308.79999999990105</v>
      </c>
    </row>
    <row r="34" spans="1:8">
      <c r="A34" t="s">
        <v>651</v>
      </c>
      <c r="B34">
        <v>2010</v>
      </c>
      <c r="C34" s="345">
        <v>50436.2147625902</v>
      </c>
      <c r="D34" s="346">
        <f t="shared" si="1"/>
        <v>0.92913056812002626</v>
      </c>
      <c r="E34" s="347">
        <f t="shared" ref="E34:E43" si="3">+E33</f>
        <v>0.93011897014211986</v>
      </c>
      <c r="F34" s="345">
        <v>50031.907632000097</v>
      </c>
      <c r="G34" s="345">
        <v>54283.236924000099</v>
      </c>
      <c r="H34" s="345">
        <f t="shared" si="2"/>
        <v>4251.3292920000022</v>
      </c>
    </row>
    <row r="35" spans="1:8">
      <c r="B35">
        <v>2011</v>
      </c>
      <c r="C35" s="345">
        <v>55617.208081379897</v>
      </c>
      <c r="D35" s="346">
        <f t="shared" si="1"/>
        <v>0.93989184934042602</v>
      </c>
      <c r="E35" s="347">
        <f t="shared" si="3"/>
        <v>0.93011897014211986</v>
      </c>
      <c r="F35" s="345">
        <v>54390.8965739997</v>
      </c>
      <c r="G35" s="345">
        <v>59174.050844689802</v>
      </c>
      <c r="H35" s="345">
        <f t="shared" si="2"/>
        <v>4783.1542706901018</v>
      </c>
    </row>
    <row r="36" spans="1:8">
      <c r="B36">
        <v>2012</v>
      </c>
      <c r="C36" s="345">
        <v>57721.9811460001</v>
      </c>
      <c r="D36" s="346">
        <f t="shared" si="1"/>
        <v>0.96127386255162028</v>
      </c>
      <c r="E36" s="347">
        <f t="shared" si="3"/>
        <v>0.93011897014211986</v>
      </c>
      <c r="F36" s="345">
        <v>59547.384407999903</v>
      </c>
      <c r="G36" s="345">
        <v>60047.384407999998</v>
      </c>
      <c r="H36" s="345">
        <f t="shared" si="2"/>
        <v>500.00000000009459</v>
      </c>
    </row>
    <row r="37" spans="1:8">
      <c r="B37">
        <v>2013</v>
      </c>
      <c r="C37" s="345">
        <v>60533.870095400198</v>
      </c>
      <c r="D37" s="346">
        <f t="shared" si="1"/>
        <v>0.90368701970863785</v>
      </c>
      <c r="E37" s="347">
        <f t="shared" si="3"/>
        <v>0.93011897014211986</v>
      </c>
      <c r="F37" s="345">
        <v>66985.437186999901</v>
      </c>
      <c r="G37" s="345">
        <v>66985.437187000003</v>
      </c>
      <c r="H37" s="345">
        <f t="shared" si="2"/>
        <v>0</v>
      </c>
    </row>
    <row r="38" spans="1:8">
      <c r="A38" t="s">
        <v>651</v>
      </c>
      <c r="B38">
        <v>2014</v>
      </c>
      <c r="C38" s="345">
        <v>63162.599777089898</v>
      </c>
      <c r="D38" s="346">
        <f t="shared" si="1"/>
        <v>0.91946188193788991</v>
      </c>
      <c r="E38" s="347">
        <f t="shared" si="3"/>
        <v>0.93011897014211986</v>
      </c>
      <c r="F38" s="345">
        <v>66985.437186999901</v>
      </c>
      <c r="G38" s="345">
        <v>68695.180319999999</v>
      </c>
      <c r="H38" s="345">
        <f t="shared" si="2"/>
        <v>1709.7431330000982</v>
      </c>
    </row>
    <row r="39" spans="1:8">
      <c r="B39">
        <v>2015</v>
      </c>
      <c r="C39" s="345">
        <v>62500.309041419998</v>
      </c>
      <c r="D39" s="346">
        <f t="shared" si="1"/>
        <v>0.88382828330416796</v>
      </c>
      <c r="E39" s="347">
        <f t="shared" si="3"/>
        <v>0.93011897014211986</v>
      </c>
      <c r="F39" s="345">
        <v>70600</v>
      </c>
      <c r="G39" s="345">
        <v>70715.443511000005</v>
      </c>
      <c r="H39" s="345">
        <f t="shared" si="2"/>
        <v>115.44351100000495</v>
      </c>
    </row>
    <row r="40" spans="1:8">
      <c r="B40">
        <v>2016</v>
      </c>
      <c r="C40" s="345">
        <v>65696.004430539906</v>
      </c>
      <c r="D40" s="346">
        <f t="shared" si="1"/>
        <v>0.92079526198855721</v>
      </c>
      <c r="E40" s="347">
        <f t="shared" si="3"/>
        <v>0.93011897014211986</v>
      </c>
      <c r="F40" s="345">
        <v>70796.305203999902</v>
      </c>
      <c r="G40" s="345">
        <v>71347.027012999897</v>
      </c>
      <c r="H40" s="345">
        <f t="shared" si="2"/>
        <v>550.72180899999512</v>
      </c>
    </row>
    <row r="41" spans="1:8">
      <c r="B41">
        <v>2017</v>
      </c>
      <c r="C41" s="345">
        <v>71217.59148073</v>
      </c>
      <c r="D41" s="346">
        <f t="shared" si="1"/>
        <v>0.9174855765156813</v>
      </c>
      <c r="E41" s="347">
        <f t="shared" si="3"/>
        <v>0.93011897014211986</v>
      </c>
      <c r="F41" s="345">
        <v>76989.450999999797</v>
      </c>
      <c r="G41" s="345">
        <v>77622.573371879902</v>
      </c>
      <c r="H41" s="345">
        <f t="shared" si="2"/>
        <v>633.12237188010477</v>
      </c>
    </row>
    <row r="42" spans="1:8">
      <c r="A42" t="s">
        <v>651</v>
      </c>
      <c r="B42">
        <v>2018</v>
      </c>
      <c r="C42" s="345">
        <v>75277.02</v>
      </c>
      <c r="D42" s="346">
        <f t="shared" si="1"/>
        <v>0.96030535561856489</v>
      </c>
      <c r="E42" s="347">
        <f t="shared" si="3"/>
        <v>0.93011897014211986</v>
      </c>
      <c r="F42" s="345">
        <v>76989.450999999899</v>
      </c>
      <c r="G42" s="345">
        <v>78388.628741439796</v>
      </c>
      <c r="H42" s="345">
        <f t="shared" si="2"/>
        <v>1399.1777414398966</v>
      </c>
    </row>
    <row r="43" spans="1:8">
      <c r="B43">
        <v>2019</v>
      </c>
      <c r="C43" s="345">
        <v>82839.179999999993</v>
      </c>
      <c r="D43" s="346">
        <f t="shared" si="1"/>
        <v>0.93786344124794574</v>
      </c>
      <c r="E43" s="347">
        <f t="shared" si="3"/>
        <v>0.93011897014211986</v>
      </c>
      <c r="F43" s="345">
        <v>87715.06</v>
      </c>
      <c r="G43" s="345">
        <v>88327.55</v>
      </c>
      <c r="H43" s="345">
        <f t="shared" si="2"/>
        <v>612.49000000000524</v>
      </c>
    </row>
  </sheetData>
  <mergeCells count="3">
    <mergeCell ref="B2:R2"/>
    <mergeCell ref="B3:R3"/>
    <mergeCell ref="B4:R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4"/>
  <sheetViews>
    <sheetView workbookViewId="0"/>
  </sheetViews>
  <sheetFormatPr baseColWidth="10" defaultColWidth="9.140625" defaultRowHeight="12.75"/>
  <cols>
    <col min="1" max="1" width="14.42578125" style="86" customWidth="1"/>
    <col min="2" max="2" width="37" style="86" customWidth="1"/>
    <col min="3" max="6" width="19" style="86" customWidth="1"/>
    <col min="7" max="16384" width="9.140625" style="86"/>
  </cols>
  <sheetData>
    <row r="1" spans="1:8" ht="30.75" thickTop="1">
      <c r="B1" s="196" t="s">
        <v>289</v>
      </c>
      <c r="C1" s="175"/>
      <c r="D1" s="175"/>
      <c r="E1" s="175"/>
      <c r="F1" s="176"/>
    </row>
    <row r="2" spans="1:8" ht="30" hidden="1">
      <c r="B2" s="197" t="s">
        <v>290</v>
      </c>
      <c r="C2" s="177"/>
      <c r="D2" s="178"/>
      <c r="E2" s="178"/>
      <c r="F2" s="179"/>
    </row>
    <row r="3" spans="1:8" ht="30" hidden="1">
      <c r="B3" s="197" t="s">
        <v>291</v>
      </c>
      <c r="C3" s="177"/>
      <c r="D3" s="178"/>
      <c r="E3" s="178"/>
      <c r="F3" s="179"/>
    </row>
    <row r="4" spans="1:8" ht="30">
      <c r="B4" s="198" t="str">
        <f>+Fideicomisos!B4</f>
        <v>Al 31 de diciembre de 2019*</v>
      </c>
      <c r="C4" s="177"/>
      <c r="D4" s="178"/>
      <c r="E4" s="178"/>
      <c r="F4" s="179"/>
    </row>
    <row r="5" spans="1:8" ht="30.75" thickBot="1">
      <c r="B5" s="199" t="s">
        <v>292</v>
      </c>
      <c r="C5" s="180"/>
      <c r="D5" s="181"/>
      <c r="E5" s="181"/>
      <c r="F5" s="182"/>
    </row>
    <row r="6" spans="1:8" ht="27.75" thickTop="1" thickBot="1">
      <c r="A6" s="183"/>
      <c r="B6" s="184"/>
      <c r="C6" s="185"/>
      <c r="D6" s="186"/>
      <c r="E6" s="186"/>
      <c r="F6" s="185"/>
      <c r="G6" s="183"/>
    </row>
    <row r="7" spans="1:8" ht="24" customHeight="1" thickTop="1">
      <c r="B7" s="903" t="s">
        <v>293</v>
      </c>
      <c r="C7" s="905" t="s">
        <v>285</v>
      </c>
      <c r="D7" s="906"/>
      <c r="E7" s="907" t="s">
        <v>286</v>
      </c>
      <c r="F7" s="909" t="s">
        <v>294</v>
      </c>
    </row>
    <row r="8" spans="1:8" ht="35.25" customHeight="1" thickBot="1">
      <c r="B8" s="904"/>
      <c r="C8" s="187" t="s">
        <v>102</v>
      </c>
      <c r="D8" s="188" t="s">
        <v>287</v>
      </c>
      <c r="E8" s="908"/>
      <c r="F8" s="910" t="s">
        <v>246</v>
      </c>
    </row>
    <row r="9" spans="1:8" ht="21.75" customHeight="1">
      <c r="A9" s="89"/>
      <c r="B9" s="540" t="s">
        <v>850</v>
      </c>
      <c r="C9" s="541">
        <v>13074.583223000001</v>
      </c>
      <c r="D9" s="542">
        <v>12949.690936140001</v>
      </c>
      <c r="E9" s="543">
        <f>+D9-C9</f>
        <v>-124.89228686000024</v>
      </c>
      <c r="F9" s="544">
        <f>+D9/C9</f>
        <v>0.99044770416541483</v>
      </c>
      <c r="G9" s="89"/>
      <c r="H9" s="89"/>
    </row>
    <row r="10" spans="1:8" ht="21.75" customHeight="1">
      <c r="A10" s="89"/>
      <c r="B10" s="540" t="s">
        <v>295</v>
      </c>
      <c r="C10" s="545">
        <v>21333.378462999997</v>
      </c>
      <c r="D10" s="543">
        <v>21767.585534449998</v>
      </c>
      <c r="E10" s="543">
        <f>+D10-C10</f>
        <v>434.20707145000051</v>
      </c>
      <c r="F10" s="544">
        <f t="shared" ref="F10:F17" si="0">+D10/C10</f>
        <v>1.0203534134175267</v>
      </c>
      <c r="G10" s="89"/>
      <c r="H10" s="89"/>
    </row>
    <row r="11" spans="1:8" ht="21.75" customHeight="1">
      <c r="A11" s="89"/>
      <c r="B11" s="540" t="s">
        <v>296</v>
      </c>
      <c r="C11" s="545">
        <v>609.68300999999997</v>
      </c>
      <c r="D11" s="543">
        <v>342.19809799999996</v>
      </c>
      <c r="E11" s="543">
        <f>+D11-C11</f>
        <v>-267.48491200000001</v>
      </c>
      <c r="F11" s="544">
        <f t="shared" si="0"/>
        <v>0.56127215682129628</v>
      </c>
      <c r="G11" s="89"/>
      <c r="H11" s="89"/>
    </row>
    <row r="12" spans="1:8" ht="21.75" customHeight="1">
      <c r="A12" s="89"/>
      <c r="B12" s="546" t="s">
        <v>297</v>
      </c>
      <c r="C12" s="547">
        <f>SUM(C9:C11)</f>
        <v>35017.644695999996</v>
      </c>
      <c r="D12" s="548">
        <f>SUM(D9:D11)</f>
        <v>35059.474568589998</v>
      </c>
      <c r="E12" s="548">
        <f>SUM(E9:E11)</f>
        <v>41.829872590000264</v>
      </c>
      <c r="F12" s="549">
        <f t="shared" si="0"/>
        <v>1.0011945370099316</v>
      </c>
      <c r="G12" s="89"/>
      <c r="H12" s="89"/>
    </row>
    <row r="13" spans="1:8" ht="21.75" customHeight="1">
      <c r="A13" s="89"/>
      <c r="B13" s="540" t="s">
        <v>298</v>
      </c>
      <c r="C13" s="545">
        <v>5815.2113770000005</v>
      </c>
      <c r="D13" s="543">
        <v>5755.6279570000006</v>
      </c>
      <c r="E13" s="543">
        <f>+D13-C13</f>
        <v>-59.583419999999933</v>
      </c>
      <c r="F13" s="544">
        <f t="shared" si="0"/>
        <v>0.98975386858065706</v>
      </c>
      <c r="G13" s="89"/>
      <c r="H13" s="89"/>
    </row>
    <row r="14" spans="1:8" ht="21.75" customHeight="1">
      <c r="A14" s="89"/>
      <c r="B14" s="540" t="s">
        <v>299</v>
      </c>
      <c r="C14" s="545">
        <v>2153.107</v>
      </c>
      <c r="D14" s="543">
        <v>2153.107</v>
      </c>
      <c r="E14" s="543">
        <f>+D14-C14</f>
        <v>0</v>
      </c>
      <c r="F14" s="544">
        <f t="shared" si="0"/>
        <v>1</v>
      </c>
      <c r="G14" s="89"/>
      <c r="H14" s="89"/>
    </row>
    <row r="15" spans="1:8" ht="21.75" customHeight="1">
      <c r="A15" s="89"/>
      <c r="B15" s="540" t="s">
        <v>300</v>
      </c>
      <c r="C15" s="545">
        <v>1799.1189999999999</v>
      </c>
      <c r="D15" s="543">
        <v>1799.1189999999999</v>
      </c>
      <c r="E15" s="543">
        <f>+D15-C15</f>
        <v>0</v>
      </c>
      <c r="F15" s="544">
        <f t="shared" si="0"/>
        <v>1</v>
      </c>
      <c r="G15" s="89"/>
      <c r="H15" s="89"/>
    </row>
    <row r="16" spans="1:8" ht="21.75" customHeight="1" thickBot="1">
      <c r="A16" s="89"/>
      <c r="B16" s="550" t="s">
        <v>22</v>
      </c>
      <c r="C16" s="551">
        <f>SUM(C12:C15)</f>
        <v>44785.08207299999</v>
      </c>
      <c r="D16" s="552">
        <f>SUM(D12:D15)</f>
        <v>44767.328525590005</v>
      </c>
      <c r="E16" s="552">
        <f>SUM(E12:E15)</f>
        <v>-17.753547409999669</v>
      </c>
      <c r="F16" s="553">
        <f t="shared" si="0"/>
        <v>0.99960358345707512</v>
      </c>
      <c r="G16" s="89"/>
      <c r="H16" s="89"/>
    </row>
    <row r="17" spans="1:8" ht="21.75" customHeight="1" thickBot="1">
      <c r="A17" s="89"/>
      <c r="B17" s="554" t="s">
        <v>301</v>
      </c>
      <c r="C17" s="555">
        <v>2627.6990000000001</v>
      </c>
      <c r="D17" s="556">
        <v>2598.3834790000001</v>
      </c>
      <c r="E17" s="556">
        <f>+D17-C17</f>
        <v>-29.31552099999999</v>
      </c>
      <c r="F17" s="557">
        <f t="shared" si="0"/>
        <v>0.98884365332559021</v>
      </c>
      <c r="G17" s="89"/>
      <c r="H17" s="89"/>
    </row>
    <row r="18" spans="1:8" ht="13.5" thickTop="1">
      <c r="B18" s="189"/>
      <c r="C18" s="190"/>
      <c r="D18" s="191"/>
      <c r="E18" s="191"/>
      <c r="F18" s="192"/>
    </row>
    <row r="19" spans="1:8">
      <c r="B19" s="190"/>
      <c r="C19" s="190"/>
      <c r="D19" s="193"/>
      <c r="E19" s="193"/>
      <c r="F19" s="194"/>
    </row>
    <row r="20" spans="1:8">
      <c r="F20" s="195"/>
    </row>
    <row r="22" spans="1:8">
      <c r="C22" s="89"/>
      <c r="D22" s="89"/>
      <c r="E22" s="89"/>
    </row>
    <row r="23" spans="1:8">
      <c r="C23" s="89"/>
      <c r="E23" s="89"/>
    </row>
    <row r="24" spans="1:8">
      <c r="C24" s="89"/>
      <c r="D24" s="89"/>
    </row>
    <row r="25" spans="1:8">
      <c r="C25" s="89"/>
    </row>
    <row r="26" spans="1:8">
      <c r="C26" s="89"/>
    </row>
    <row r="27" spans="1:8">
      <c r="C27" s="89"/>
    </row>
    <row r="28" spans="1:8">
      <c r="C28" s="89"/>
    </row>
    <row r="29" spans="1:8">
      <c r="C29" s="89"/>
    </row>
    <row r="30" spans="1:8">
      <c r="C30" s="89"/>
    </row>
    <row r="31" spans="1:8">
      <c r="C31" s="89"/>
    </row>
    <row r="32" spans="1:8">
      <c r="C32" s="89"/>
    </row>
    <row r="33" spans="3:3">
      <c r="C33" s="89"/>
    </row>
    <row r="34" spans="3:3">
      <c r="C34" s="89"/>
    </row>
  </sheetData>
  <mergeCells count="4">
    <mergeCell ref="B7:B8"/>
    <mergeCell ref="C7:D7"/>
    <mergeCell ref="E7:E8"/>
    <mergeCell ref="F7:F8"/>
  </mergeCells>
  <printOptions horizontalCentered="1" verticalCentered="1"/>
  <pageMargins left="0" right="0" top="0" bottom="0" header="0" footer="0"/>
  <pageSetup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4"/>
  <sheetViews>
    <sheetView workbookViewId="0"/>
  </sheetViews>
  <sheetFormatPr baseColWidth="10" defaultRowHeight="15.75"/>
  <cols>
    <col min="1" max="1" width="11.42578125" style="1"/>
    <col min="2" max="2" width="53.140625" style="1" customWidth="1"/>
    <col min="3" max="7" width="12.5703125" style="1" customWidth="1"/>
    <col min="8" max="16384" width="11.42578125" style="1"/>
  </cols>
  <sheetData>
    <row r="2" spans="1:7" ht="16.5" thickBot="1">
      <c r="B2" s="200"/>
      <c r="C2" s="201"/>
      <c r="D2" s="201"/>
      <c r="E2" s="201"/>
      <c r="F2" s="201"/>
    </row>
    <row r="3" spans="1:7" ht="30.75" thickTop="1">
      <c r="B3" s="202" t="s">
        <v>302</v>
      </c>
      <c r="C3" s="203"/>
      <c r="D3" s="203"/>
      <c r="E3" s="203"/>
      <c r="F3" s="203"/>
      <c r="G3" s="204"/>
    </row>
    <row r="4" spans="1:7" ht="30">
      <c r="B4" s="205" t="s">
        <v>768</v>
      </c>
      <c r="C4" s="206"/>
      <c r="D4" s="206"/>
      <c r="E4" s="206"/>
      <c r="F4" s="206"/>
      <c r="G4" s="207"/>
    </row>
    <row r="5" spans="1:7" ht="30.75" thickBot="1">
      <c r="B5" s="208" t="s">
        <v>98</v>
      </c>
      <c r="C5" s="209"/>
      <c r="D5" s="209"/>
      <c r="E5" s="209"/>
      <c r="F5" s="209"/>
      <c r="G5" s="210"/>
    </row>
    <row r="6" spans="1:7" ht="17.25" thickTop="1" thickBot="1">
      <c r="B6" s="211"/>
      <c r="C6" s="201"/>
      <c r="D6" s="201"/>
      <c r="E6" s="201"/>
      <c r="F6" s="201"/>
    </row>
    <row r="7" spans="1:7" ht="29.25" customHeight="1">
      <c r="B7" s="911" t="s">
        <v>23</v>
      </c>
      <c r="C7" s="913" t="s">
        <v>285</v>
      </c>
      <c r="D7" s="914"/>
      <c r="E7" s="915" t="s">
        <v>303</v>
      </c>
      <c r="F7" s="917" t="s">
        <v>294</v>
      </c>
      <c r="G7" s="917" t="s">
        <v>767</v>
      </c>
    </row>
    <row r="8" spans="1:7" ht="29.25" customHeight="1">
      <c r="B8" s="912"/>
      <c r="C8" s="212" t="s">
        <v>102</v>
      </c>
      <c r="D8" s="212" t="s">
        <v>287</v>
      </c>
      <c r="E8" s="916"/>
      <c r="F8" s="918"/>
      <c r="G8" s="918"/>
    </row>
    <row r="9" spans="1:7">
      <c r="B9" s="213" t="s">
        <v>22</v>
      </c>
      <c r="C9" s="558">
        <f>SUM(C10:C19)</f>
        <v>1368.204907</v>
      </c>
      <c r="D9" s="558">
        <f>SUM(D10:D19)</f>
        <v>997.3786570000002</v>
      </c>
      <c r="E9" s="558">
        <f t="shared" ref="E9:E19" si="0">+D9-C9</f>
        <v>-370.82624999999985</v>
      </c>
      <c r="F9" s="559">
        <f t="shared" ref="F9:F17" si="1">+D9/C9</f>
        <v>0.72896877645827662</v>
      </c>
      <c r="G9" s="579">
        <f>SUM(G10:G19)</f>
        <v>0.99999999999999989</v>
      </c>
    </row>
    <row r="10" spans="1:7" ht="27.75" customHeight="1">
      <c r="A10" s="560">
        <v>9</v>
      </c>
      <c r="B10" s="561" t="s">
        <v>312</v>
      </c>
      <c r="C10" s="562">
        <v>460</v>
      </c>
      <c r="D10" s="563">
        <v>306.2</v>
      </c>
      <c r="E10" s="564">
        <f t="shared" si="0"/>
        <v>-153.80000000000001</v>
      </c>
      <c r="F10" s="565">
        <f t="shared" si="1"/>
        <v>0.66565217391304343</v>
      </c>
      <c r="G10" s="566">
        <f t="shared" ref="G10:G19" si="2">+D10/$D$9</f>
        <v>0.30700476479115185</v>
      </c>
    </row>
    <row r="11" spans="1:7" ht="27.75" customHeight="1">
      <c r="A11" s="560">
        <v>8</v>
      </c>
      <c r="B11" s="561" t="s">
        <v>311</v>
      </c>
      <c r="C11" s="562">
        <v>367.77677499999999</v>
      </c>
      <c r="D11" s="567">
        <v>262.55883771000003</v>
      </c>
      <c r="E11" s="564">
        <f t="shared" si="0"/>
        <v>-105.21793728999995</v>
      </c>
      <c r="F11" s="565">
        <f t="shared" si="1"/>
        <v>0.71390815178582179</v>
      </c>
      <c r="G11" s="566">
        <f t="shared" si="2"/>
        <v>0.26324890338013318</v>
      </c>
    </row>
    <row r="12" spans="1:7" ht="27.75" customHeight="1">
      <c r="A12" s="560">
        <v>5</v>
      </c>
      <c r="B12" s="561" t="s">
        <v>308</v>
      </c>
      <c r="C12" s="562">
        <v>335.39761199999998</v>
      </c>
      <c r="D12" s="567">
        <v>232.65055794</v>
      </c>
      <c r="E12" s="564">
        <f t="shared" si="0"/>
        <v>-102.74705405999998</v>
      </c>
      <c r="F12" s="565">
        <f t="shared" si="1"/>
        <v>0.69365597611947227</v>
      </c>
      <c r="G12" s="566">
        <f t="shared" si="2"/>
        <v>0.23326201769725652</v>
      </c>
    </row>
    <row r="13" spans="1:7" ht="27.75" customHeight="1">
      <c r="A13" s="560">
        <v>6</v>
      </c>
      <c r="B13" s="561" t="s">
        <v>309</v>
      </c>
      <c r="C13" s="562">
        <v>63.313000000000002</v>
      </c>
      <c r="D13" s="567">
        <v>85.309972110000004</v>
      </c>
      <c r="E13" s="564">
        <f t="shared" si="0"/>
        <v>21.996972110000002</v>
      </c>
      <c r="F13" s="565">
        <f t="shared" si="1"/>
        <v>1.3474321562712239</v>
      </c>
      <c r="G13" s="566">
        <f t="shared" si="2"/>
        <v>8.5534186551176603E-2</v>
      </c>
    </row>
    <row r="14" spans="1:7" ht="33.75" customHeight="1">
      <c r="A14" s="560">
        <v>2</v>
      </c>
      <c r="B14" s="561" t="s">
        <v>305</v>
      </c>
      <c r="C14" s="562">
        <v>100.36499999999999</v>
      </c>
      <c r="D14" s="567">
        <v>81.30900681</v>
      </c>
      <c r="E14" s="564">
        <f t="shared" si="0"/>
        <v>-19.055993189999995</v>
      </c>
      <c r="F14" s="565">
        <f t="shared" si="1"/>
        <v>0.8101330823494246</v>
      </c>
      <c r="G14" s="566">
        <f t="shared" si="2"/>
        <v>8.1522705784148317E-2</v>
      </c>
    </row>
    <row r="15" spans="1:7" ht="27.75" customHeight="1">
      <c r="A15" s="560">
        <v>7</v>
      </c>
      <c r="B15" s="561" t="s">
        <v>310</v>
      </c>
      <c r="C15" s="562">
        <v>22.675000000000001</v>
      </c>
      <c r="D15" s="567">
        <v>12.286280989999998</v>
      </c>
      <c r="E15" s="564">
        <f t="shared" si="0"/>
        <v>-10.388719010000003</v>
      </c>
      <c r="F15" s="565">
        <f t="shared" si="1"/>
        <v>0.54184260154355002</v>
      </c>
      <c r="G15" s="566">
        <f t="shared" si="2"/>
        <v>1.231857219298808E-2</v>
      </c>
    </row>
    <row r="16" spans="1:7" ht="27.75" customHeight="1">
      <c r="A16" s="560">
        <v>10</v>
      </c>
      <c r="B16" s="561" t="s">
        <v>313</v>
      </c>
      <c r="C16" s="562">
        <v>11.214</v>
      </c>
      <c r="D16" s="567">
        <v>6.1654887</v>
      </c>
      <c r="E16" s="564">
        <f t="shared" si="0"/>
        <v>-5.0485113000000004</v>
      </c>
      <c r="F16" s="565">
        <f t="shared" si="1"/>
        <v>0.54980280898876399</v>
      </c>
      <c r="G16" s="566">
        <f t="shared" si="2"/>
        <v>6.1816930377727132E-3</v>
      </c>
    </row>
    <row r="17" spans="1:7" ht="27.75" customHeight="1">
      <c r="A17" s="560">
        <v>1</v>
      </c>
      <c r="B17" s="561" t="s">
        <v>304</v>
      </c>
      <c r="C17" s="562">
        <v>7.2460000000000004</v>
      </c>
      <c r="D17" s="568">
        <v>4.9378704899999999</v>
      </c>
      <c r="E17" s="564">
        <f t="shared" si="0"/>
        <v>-2.3081295100000006</v>
      </c>
      <c r="F17" s="565">
        <f t="shared" si="1"/>
        <v>0.68146156362130827</v>
      </c>
      <c r="G17" s="566">
        <f t="shared" si="2"/>
        <v>4.9508483616969952E-3</v>
      </c>
    </row>
    <row r="18" spans="1:7" ht="27.75" customHeight="1">
      <c r="A18" s="560">
        <v>4</v>
      </c>
      <c r="B18" s="561" t="s">
        <v>307</v>
      </c>
      <c r="C18" s="562">
        <v>0</v>
      </c>
      <c r="D18" s="567">
        <v>4.45494068</v>
      </c>
      <c r="E18" s="564">
        <f t="shared" si="0"/>
        <v>4.45494068</v>
      </c>
      <c r="F18" s="565"/>
      <c r="G18" s="566">
        <f t="shared" si="2"/>
        <v>4.4666492998756829E-3</v>
      </c>
    </row>
    <row r="19" spans="1:7" ht="27.75" customHeight="1" thickBot="1">
      <c r="A19" s="560">
        <v>3</v>
      </c>
      <c r="B19" s="569" t="s">
        <v>306</v>
      </c>
      <c r="C19" s="570">
        <v>0.21751999999999999</v>
      </c>
      <c r="D19" s="571">
        <v>1.50570157</v>
      </c>
      <c r="E19" s="572">
        <f t="shared" si="0"/>
        <v>1.2881815700000001</v>
      </c>
      <c r="F19" s="573">
        <f>+D19/C19</f>
        <v>6.922129321441707</v>
      </c>
      <c r="G19" s="574">
        <f t="shared" si="2"/>
        <v>1.5096589037998632E-3</v>
      </c>
    </row>
    <row r="20" spans="1:7">
      <c r="B20" s="575"/>
      <c r="C20" s="216"/>
      <c r="D20" s="216"/>
      <c r="E20" s="217"/>
      <c r="F20" s="217"/>
    </row>
    <row r="21" spans="1:7">
      <c r="B21" s="218"/>
      <c r="D21" s="28">
        <f>SUM(D15:D19)</f>
        <v>29.35028243</v>
      </c>
      <c r="G21" s="576">
        <f>SUM(G15:G19)</f>
        <v>2.9427421796133335E-2</v>
      </c>
    </row>
    <row r="22" spans="1:7">
      <c r="B22" s="218"/>
    </row>
    <row r="24" spans="1:7">
      <c r="C24" s="28"/>
      <c r="D24" s="28"/>
    </row>
  </sheetData>
  <mergeCells count="5">
    <mergeCell ref="B7:B8"/>
    <mergeCell ref="C7:D7"/>
    <mergeCell ref="E7:E8"/>
    <mergeCell ref="F7:F8"/>
    <mergeCell ref="G7: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61"/>
  <sheetViews>
    <sheetView workbookViewId="0"/>
  </sheetViews>
  <sheetFormatPr baseColWidth="10" defaultRowHeight="15.75"/>
  <cols>
    <col min="1" max="1" width="5.85546875" style="39" customWidth="1"/>
    <col min="2" max="2" width="16.7109375" style="39" customWidth="1"/>
    <col min="3" max="3" width="11.28515625" style="39" bestFit="1" customWidth="1"/>
    <col min="4" max="4" width="8.42578125" style="39" bestFit="1" customWidth="1"/>
    <col min="5" max="5" width="11.42578125" style="39"/>
    <col min="6" max="6" width="11.28515625" style="39" bestFit="1" customWidth="1"/>
    <col min="7" max="7" width="8.42578125" style="39" bestFit="1" customWidth="1"/>
    <col min="8" max="8" width="14" style="39" customWidth="1"/>
    <col min="9" max="9" width="11.42578125" style="39"/>
    <col min="10" max="10" width="18.42578125" style="39" customWidth="1"/>
    <col min="11" max="12" width="11.7109375" style="39" customWidth="1"/>
    <col min="13" max="13" width="5.7109375" style="39" customWidth="1"/>
    <col min="14" max="15" width="11.7109375" style="39" customWidth="1"/>
    <col min="16" max="16384" width="11.42578125" style="39"/>
  </cols>
  <sheetData>
    <row r="1" spans="2:17" ht="16.5" thickBot="1"/>
    <row r="2" spans="2:17" ht="23.25" thickTop="1">
      <c r="B2" s="785" t="s">
        <v>133</v>
      </c>
      <c r="C2" s="786"/>
      <c r="D2" s="786"/>
      <c r="E2" s="786"/>
      <c r="F2" s="786"/>
      <c r="G2" s="786"/>
      <c r="H2" s="786"/>
      <c r="I2" s="786"/>
      <c r="J2" s="786"/>
      <c r="K2" s="786"/>
      <c r="L2" s="786"/>
      <c r="M2" s="786"/>
      <c r="N2" s="787"/>
    </row>
    <row r="3" spans="2:17" ht="23.25" thickBot="1">
      <c r="B3" s="788" t="s">
        <v>134</v>
      </c>
      <c r="C3" s="789"/>
      <c r="D3" s="789"/>
      <c r="E3" s="789"/>
      <c r="F3" s="789"/>
      <c r="G3" s="789"/>
      <c r="H3" s="789"/>
      <c r="I3" s="789"/>
      <c r="J3" s="789"/>
      <c r="K3" s="789"/>
      <c r="L3" s="789"/>
      <c r="M3" s="789"/>
      <c r="N3" s="790"/>
    </row>
    <row r="4" spans="2:17" ht="16.5" thickTop="1"/>
    <row r="5" spans="2:17">
      <c r="B5" s="51"/>
      <c r="C5" s="51" t="s">
        <v>135</v>
      </c>
      <c r="D5" s="51"/>
      <c r="E5" s="51"/>
      <c r="F5" s="51"/>
      <c r="G5" s="51"/>
      <c r="H5" s="51"/>
      <c r="J5" s="51"/>
    </row>
    <row r="6" spans="2:17" ht="16.5">
      <c r="B6" s="52"/>
      <c r="C6" s="53"/>
      <c r="D6" s="53"/>
      <c r="E6" s="51"/>
      <c r="F6" s="51"/>
      <c r="G6" s="51"/>
      <c r="H6" s="51"/>
      <c r="J6" s="51"/>
    </row>
    <row r="7" spans="2:17" ht="16.5">
      <c r="B7" s="52">
        <v>2008</v>
      </c>
      <c r="C7" s="53"/>
      <c r="D7" s="53"/>
      <c r="E7" s="54"/>
      <c r="F7" s="54"/>
      <c r="G7" s="54"/>
      <c r="H7" s="54"/>
      <c r="J7" s="54"/>
      <c r="K7" s="54"/>
      <c r="L7" s="54"/>
      <c r="M7" s="54"/>
      <c r="N7" s="54"/>
      <c r="O7" s="54"/>
    </row>
    <row r="8" spans="2:17" ht="16.5">
      <c r="B8" s="52">
        <v>2009</v>
      </c>
      <c r="C8" s="53"/>
      <c r="D8" s="53"/>
      <c r="E8" s="54"/>
      <c r="F8" s="54"/>
      <c r="G8" s="54"/>
      <c r="H8" s="54"/>
      <c r="J8" s="54"/>
      <c r="K8" s="54"/>
      <c r="L8" s="54"/>
      <c r="M8" s="54"/>
      <c r="N8" s="54"/>
      <c r="O8" s="54"/>
    </row>
    <row r="9" spans="2:17" ht="16.5">
      <c r="B9" s="52">
        <v>2010</v>
      </c>
      <c r="C9" s="53"/>
      <c r="D9" s="53"/>
      <c r="E9" s="54"/>
      <c r="F9" s="54"/>
      <c r="G9" s="54"/>
      <c r="H9" s="54"/>
      <c r="J9" s="54"/>
      <c r="K9" s="54"/>
      <c r="L9" s="54"/>
      <c r="M9" s="54"/>
      <c r="N9" s="54"/>
      <c r="O9" s="54"/>
    </row>
    <row r="10" spans="2:17" ht="16.5">
      <c r="B10" s="52">
        <v>2011</v>
      </c>
      <c r="C10" s="53"/>
      <c r="D10" s="53"/>
      <c r="E10" s="54"/>
      <c r="F10" s="54"/>
      <c r="G10" s="54"/>
      <c r="H10" s="54"/>
      <c r="J10" s="54"/>
      <c r="K10" s="54"/>
      <c r="L10" s="54"/>
      <c r="M10" s="54"/>
      <c r="N10" s="54"/>
      <c r="O10" s="54"/>
    </row>
    <row r="11" spans="2:17" ht="16.5">
      <c r="B11" s="52">
        <v>2012</v>
      </c>
      <c r="C11" s="53"/>
      <c r="D11" s="53"/>
      <c r="E11" s="54"/>
      <c r="F11" s="54"/>
      <c r="G11" s="54"/>
      <c r="H11" s="54"/>
      <c r="J11" s="54"/>
      <c r="K11" s="54"/>
      <c r="L11" s="54"/>
      <c r="M11" s="54"/>
      <c r="N11" s="54"/>
      <c r="O11" s="54"/>
    </row>
    <row r="12" spans="2:17" ht="16.5">
      <c r="B12" s="52">
        <v>2013</v>
      </c>
      <c r="C12" s="375">
        <v>416383.2</v>
      </c>
      <c r="D12" s="53" t="s">
        <v>178</v>
      </c>
      <c r="E12" s="54"/>
      <c r="F12" s="54"/>
      <c r="G12" s="54"/>
      <c r="H12" s="54"/>
      <c r="I12" s="54"/>
      <c r="J12" s="54"/>
      <c r="K12" s="54"/>
      <c r="L12" s="54"/>
      <c r="M12" s="54"/>
      <c r="N12" s="54"/>
      <c r="O12" s="54"/>
      <c r="Q12" s="54"/>
    </row>
    <row r="13" spans="2:17" ht="16.5">
      <c r="B13" s="52">
        <v>2014</v>
      </c>
      <c r="C13" s="375">
        <v>434887.2</v>
      </c>
      <c r="D13" s="53">
        <v>4.4000000000000004</v>
      </c>
      <c r="E13" s="54"/>
      <c r="F13" s="54"/>
      <c r="G13" s="54"/>
      <c r="H13" s="54"/>
      <c r="I13" s="54"/>
      <c r="J13" s="54"/>
      <c r="K13" s="54"/>
      <c r="L13" s="54"/>
      <c r="M13" s="54"/>
      <c r="N13" s="54"/>
      <c r="O13" s="54"/>
      <c r="Q13" s="54"/>
    </row>
    <row r="14" spans="2:17" ht="16.5">
      <c r="B14" s="52">
        <v>2015</v>
      </c>
      <c r="C14" s="375">
        <v>452683.5</v>
      </c>
      <c r="D14" s="53">
        <v>4.0999999999999996</v>
      </c>
      <c r="E14" s="54"/>
      <c r="F14" s="54"/>
      <c r="G14" s="54"/>
      <c r="H14" s="54"/>
      <c r="I14" s="54"/>
      <c r="J14" s="54"/>
      <c r="K14" s="54"/>
      <c r="L14" s="54"/>
      <c r="M14" s="54"/>
      <c r="N14" s="54"/>
      <c r="O14" s="54"/>
    </row>
    <row r="15" spans="2:17" ht="16.5">
      <c r="B15" s="52">
        <v>2016</v>
      </c>
      <c r="C15" s="375">
        <v>464799.4</v>
      </c>
      <c r="D15" s="53">
        <v>2.7</v>
      </c>
      <c r="E15" s="54"/>
      <c r="F15" s="54"/>
      <c r="G15" s="54"/>
      <c r="H15" s="54"/>
      <c r="I15" s="54"/>
      <c r="J15" s="54"/>
      <c r="K15" s="54"/>
      <c r="L15" s="54"/>
      <c r="M15" s="54"/>
      <c r="N15" s="54"/>
      <c r="O15" s="54"/>
    </row>
    <row r="16" spans="2:17" ht="19.5">
      <c r="B16" s="55" t="s">
        <v>136</v>
      </c>
      <c r="C16" s="375">
        <v>478755.2</v>
      </c>
      <c r="D16" s="53">
        <v>3</v>
      </c>
      <c r="E16" s="54"/>
      <c r="F16" s="54"/>
      <c r="G16" s="54"/>
      <c r="H16" s="54"/>
      <c r="I16" s="54"/>
      <c r="J16" s="54"/>
      <c r="K16" s="54"/>
      <c r="L16" s="54"/>
      <c r="M16" s="54"/>
      <c r="N16" s="54"/>
      <c r="O16" s="54"/>
    </row>
    <row r="17" spans="2:15" ht="19.5">
      <c r="B17" s="55" t="s">
        <v>137</v>
      </c>
      <c r="C17" s="375">
        <v>493384.6</v>
      </c>
      <c r="D17" s="53">
        <v>3.1</v>
      </c>
      <c r="E17" s="54"/>
      <c r="F17" s="54"/>
      <c r="G17" s="54"/>
      <c r="H17" s="791" t="s">
        <v>138</v>
      </c>
      <c r="I17" s="792"/>
      <c r="J17" s="792"/>
      <c r="K17" s="54"/>
      <c r="L17" s="54"/>
      <c r="M17" s="54"/>
      <c r="N17" s="54"/>
      <c r="O17" s="54"/>
    </row>
    <row r="18" spans="2:15" ht="16.5">
      <c r="B18" s="55" t="s">
        <v>750</v>
      </c>
      <c r="C18" s="375">
        <v>510801.1</v>
      </c>
      <c r="D18" s="53">
        <v>3.5</v>
      </c>
      <c r="E18" s="54"/>
      <c r="F18" s="54"/>
      <c r="G18" s="54"/>
      <c r="H18" s="54" t="s">
        <v>139</v>
      </c>
      <c r="I18" s="54"/>
      <c r="J18" s="54"/>
      <c r="K18" s="54"/>
      <c r="L18" s="54"/>
      <c r="M18" s="54"/>
      <c r="N18" s="54"/>
      <c r="O18" s="54"/>
    </row>
    <row r="19" spans="2:15" ht="16.5">
      <c r="B19" s="55" t="s">
        <v>751</v>
      </c>
      <c r="C19" s="375">
        <v>526457.1</v>
      </c>
      <c r="D19" s="54">
        <v>3.6</v>
      </c>
      <c r="E19" s="54"/>
      <c r="F19" s="54"/>
      <c r="G19" s="54"/>
      <c r="H19" s="54" t="s">
        <v>140</v>
      </c>
      <c r="I19" s="54"/>
      <c r="J19" s="54"/>
      <c r="K19" s="54"/>
      <c r="L19" s="54"/>
      <c r="M19" s="54"/>
      <c r="O19" s="54"/>
    </row>
    <row r="20" spans="2:15">
      <c r="D20" s="39" t="s">
        <v>178</v>
      </c>
    </row>
    <row r="29" spans="2:15">
      <c r="B29" s="39" t="s">
        <v>141</v>
      </c>
    </row>
    <row r="30" spans="2:15" ht="17.25">
      <c r="B30" s="56" t="s">
        <v>142</v>
      </c>
      <c r="C30" s="56"/>
      <c r="D30" s="56"/>
      <c r="E30" s="56"/>
      <c r="F30" s="56"/>
      <c r="G30" s="56"/>
      <c r="K30" s="57"/>
      <c r="L30" s="58"/>
    </row>
    <row r="31" spans="2:15" ht="17.25">
      <c r="B31" s="56" t="s">
        <v>143</v>
      </c>
      <c r="C31" s="56"/>
      <c r="D31" s="56"/>
      <c r="E31" s="56"/>
      <c r="F31" s="56"/>
      <c r="G31" s="56"/>
      <c r="K31" s="57"/>
      <c r="L31" s="58"/>
    </row>
    <row r="32" spans="2:15" ht="16.5">
      <c r="B32" s="59" t="s">
        <v>144</v>
      </c>
      <c r="C32" s="59"/>
      <c r="D32" s="59"/>
      <c r="E32" s="59"/>
      <c r="F32" s="59"/>
      <c r="G32" s="59"/>
      <c r="J32" s="39" t="s">
        <v>133</v>
      </c>
      <c r="K32" s="57"/>
      <c r="L32" s="58"/>
    </row>
    <row r="33" spans="2:15" ht="17.25">
      <c r="B33" s="60"/>
      <c r="C33" s="60"/>
      <c r="D33" s="60"/>
      <c r="E33" s="60"/>
      <c r="F33" s="60"/>
      <c r="G33" s="60"/>
      <c r="J33" s="39" t="s">
        <v>685</v>
      </c>
      <c r="K33" s="57"/>
      <c r="L33" s="58"/>
    </row>
    <row r="34" spans="2:15" ht="17.25">
      <c r="B34" s="793" t="s">
        <v>145</v>
      </c>
      <c r="C34" s="793" t="s">
        <v>146</v>
      </c>
      <c r="D34" s="793"/>
      <c r="E34" s="372"/>
      <c r="F34" s="793" t="s">
        <v>146</v>
      </c>
      <c r="G34" s="793"/>
      <c r="J34" s="39" t="s">
        <v>686</v>
      </c>
      <c r="K34" s="57"/>
      <c r="L34" s="58"/>
    </row>
    <row r="35" spans="2:15" ht="17.25">
      <c r="B35" s="793"/>
      <c r="C35" s="793" t="s">
        <v>147</v>
      </c>
      <c r="D35" s="793"/>
      <c r="E35" s="372"/>
      <c r="F35" s="793" t="s">
        <v>148</v>
      </c>
      <c r="G35" s="793"/>
      <c r="J35" s="39" t="s">
        <v>144</v>
      </c>
      <c r="K35" s="57"/>
      <c r="L35" s="58"/>
    </row>
    <row r="36" spans="2:15" ht="34.5">
      <c r="B36" s="793"/>
      <c r="C36" s="372" t="s">
        <v>149</v>
      </c>
      <c r="D36" s="61" t="s">
        <v>150</v>
      </c>
      <c r="E36" s="61"/>
      <c r="F36" s="372" t="s">
        <v>149</v>
      </c>
      <c r="G36" s="61" t="s">
        <v>150</v>
      </c>
      <c r="K36" s="57"/>
      <c r="L36" s="58"/>
    </row>
    <row r="37" spans="2:15" ht="17.25">
      <c r="B37" s="62">
        <v>2001</v>
      </c>
      <c r="C37" s="53"/>
      <c r="D37" s="63"/>
      <c r="E37" s="63"/>
      <c r="F37" s="53"/>
      <c r="G37" s="63"/>
      <c r="J37" s="39" t="s">
        <v>145</v>
      </c>
      <c r="K37" s="57" t="s">
        <v>146</v>
      </c>
      <c r="L37" s="58"/>
      <c r="N37" s="39" t="s">
        <v>146</v>
      </c>
    </row>
    <row r="38" spans="2:15" ht="17.25">
      <c r="B38" s="62">
        <v>2002</v>
      </c>
      <c r="C38" s="53"/>
      <c r="D38" s="63"/>
      <c r="E38" s="63"/>
      <c r="F38" s="53"/>
      <c r="G38" s="63"/>
      <c r="K38" s="57" t="s">
        <v>687</v>
      </c>
      <c r="L38" s="58"/>
      <c r="N38" s="39" t="s">
        <v>688</v>
      </c>
    </row>
    <row r="39" spans="2:15" ht="17.25">
      <c r="B39" s="62">
        <v>2003</v>
      </c>
      <c r="C39" s="53"/>
      <c r="D39" s="63"/>
      <c r="E39" s="63"/>
      <c r="F39" s="53"/>
      <c r="G39" s="63"/>
      <c r="K39" s="57" t="s">
        <v>149</v>
      </c>
      <c r="L39" s="58" t="s">
        <v>150</v>
      </c>
      <c r="N39" s="39" t="s">
        <v>149</v>
      </c>
      <c r="O39" s="39" t="s">
        <v>150</v>
      </c>
    </row>
    <row r="40" spans="2:15" ht="17.25">
      <c r="B40" s="62">
        <v>2004</v>
      </c>
      <c r="C40" s="53"/>
      <c r="D40" s="63"/>
      <c r="E40" s="63"/>
      <c r="F40" s="53"/>
      <c r="G40" s="63"/>
      <c r="J40" s="39">
        <v>2013</v>
      </c>
      <c r="K40" s="375">
        <v>416383.2</v>
      </c>
      <c r="L40" s="58"/>
      <c r="N40" s="375">
        <v>416383.2</v>
      </c>
    </row>
    <row r="41" spans="2:15" ht="17.25">
      <c r="B41" s="62">
        <v>2005</v>
      </c>
      <c r="C41" s="53"/>
      <c r="D41" s="63"/>
      <c r="E41" s="63"/>
      <c r="F41" s="53"/>
      <c r="G41" s="63"/>
      <c r="J41" s="39">
        <v>2014</v>
      </c>
      <c r="K41" s="375">
        <v>434887.2</v>
      </c>
      <c r="L41" s="58">
        <v>4.4000000000000004</v>
      </c>
      <c r="N41" s="375">
        <v>447326.3</v>
      </c>
      <c r="O41" s="39">
        <v>7.4</v>
      </c>
    </row>
    <row r="42" spans="2:15" ht="17.25">
      <c r="B42" s="62">
        <v>2006</v>
      </c>
      <c r="C42" s="53"/>
      <c r="D42" s="63"/>
      <c r="E42" s="63"/>
      <c r="F42" s="53"/>
      <c r="G42" s="63"/>
      <c r="J42" s="39">
        <v>2015</v>
      </c>
      <c r="K42" s="375">
        <v>452683.5</v>
      </c>
      <c r="L42" s="58">
        <v>4.0999999999999996</v>
      </c>
      <c r="N42" s="375">
        <v>476022.8</v>
      </c>
      <c r="O42" s="39">
        <v>6.4</v>
      </c>
    </row>
    <row r="43" spans="2:15" ht="17.25">
      <c r="B43" s="64">
        <v>2007</v>
      </c>
      <c r="C43" s="53"/>
      <c r="D43" s="63"/>
      <c r="E43" s="63"/>
      <c r="F43" s="53"/>
      <c r="G43" s="63"/>
      <c r="J43" s="39" t="s">
        <v>689</v>
      </c>
      <c r="K43" s="375">
        <v>464799.4</v>
      </c>
      <c r="L43" s="58">
        <v>2.7</v>
      </c>
      <c r="N43" s="375">
        <v>502035.8</v>
      </c>
      <c r="O43" s="39">
        <v>5.5</v>
      </c>
    </row>
    <row r="44" spans="2:15" ht="17.25">
      <c r="B44" s="64">
        <v>2008</v>
      </c>
      <c r="C44" s="53"/>
      <c r="D44" s="63"/>
      <c r="E44" s="63"/>
      <c r="F44" s="53"/>
      <c r="G44" s="63"/>
      <c r="J44" s="39" t="s">
        <v>690</v>
      </c>
      <c r="K44" s="375">
        <v>478755.2</v>
      </c>
      <c r="L44" s="58">
        <v>3</v>
      </c>
      <c r="N44" s="375">
        <v>525789.1</v>
      </c>
      <c r="O44" s="39">
        <v>4.7</v>
      </c>
    </row>
    <row r="45" spans="2:15" ht="17.25">
      <c r="B45" s="64">
        <v>2009</v>
      </c>
      <c r="C45" s="53"/>
      <c r="D45" s="63"/>
      <c r="E45" s="63"/>
      <c r="F45" s="53"/>
      <c r="G45" s="63"/>
      <c r="J45" s="39" t="s">
        <v>691</v>
      </c>
      <c r="K45" s="375">
        <v>493384.6</v>
      </c>
      <c r="L45" s="58">
        <v>3.1</v>
      </c>
      <c r="N45" s="375">
        <v>548374</v>
      </c>
      <c r="O45" s="39">
        <v>4.3</v>
      </c>
    </row>
    <row r="46" spans="2:15" ht="17.25">
      <c r="B46" s="64">
        <v>2010</v>
      </c>
      <c r="C46" s="53"/>
      <c r="D46" s="63"/>
      <c r="E46" s="63"/>
      <c r="F46" s="53"/>
      <c r="G46" s="63"/>
      <c r="J46" s="39" t="s">
        <v>692</v>
      </c>
      <c r="K46" s="375">
        <v>510801.1</v>
      </c>
      <c r="L46" s="65">
        <v>3.5</v>
      </c>
      <c r="N46" s="375">
        <v>584369.4</v>
      </c>
      <c r="O46" s="39">
        <v>6.6</v>
      </c>
    </row>
    <row r="47" spans="2:15" ht="17.25">
      <c r="B47" s="64">
        <v>2011</v>
      </c>
      <c r="C47" s="53"/>
      <c r="D47" s="63"/>
      <c r="E47" s="63"/>
      <c r="F47" s="53"/>
      <c r="G47" s="63"/>
      <c r="J47" s="39" t="s">
        <v>693</v>
      </c>
      <c r="K47" s="375">
        <v>526457.1</v>
      </c>
      <c r="L47" s="39">
        <v>3.1</v>
      </c>
      <c r="N47" s="375">
        <v>617647.5</v>
      </c>
      <c r="O47" s="39">
        <v>5.7</v>
      </c>
    </row>
    <row r="48" spans="2:15" ht="17.25">
      <c r="B48" s="64">
        <v>2012</v>
      </c>
      <c r="C48" s="53"/>
      <c r="D48" s="63"/>
      <c r="E48" s="63"/>
      <c r="F48" s="53"/>
      <c r="G48" s="63"/>
      <c r="J48" s="39" t="s">
        <v>694</v>
      </c>
      <c r="K48" s="375">
        <v>531565.1</v>
      </c>
      <c r="L48" s="39">
        <v>4.0999999999999996</v>
      </c>
      <c r="N48" s="375">
        <v>623640.30000000005</v>
      </c>
      <c r="O48" s="39">
        <v>6.7</v>
      </c>
    </row>
    <row r="49" spans="2:12" ht="17.25">
      <c r="B49" s="64">
        <v>2013</v>
      </c>
      <c r="C49" s="375">
        <v>416383.2</v>
      </c>
      <c r="D49" s="63" t="s">
        <v>178</v>
      </c>
      <c r="E49" s="63"/>
      <c r="F49" s="375">
        <v>416383.2</v>
      </c>
      <c r="G49" s="63" t="s">
        <v>178</v>
      </c>
      <c r="J49" s="39" t="s">
        <v>752</v>
      </c>
      <c r="L49" s="39">
        <f>(L47+L48)/2</f>
        <v>3.5999999999999996</v>
      </c>
    </row>
    <row r="50" spans="2:12" ht="17.25">
      <c r="B50" s="64">
        <v>2014</v>
      </c>
      <c r="C50" s="375">
        <v>434887.2</v>
      </c>
      <c r="D50" s="58">
        <v>4.4000000000000004</v>
      </c>
      <c r="E50" s="63"/>
      <c r="F50" s="375">
        <v>447326.3</v>
      </c>
      <c r="G50" s="39">
        <v>7.4</v>
      </c>
      <c r="J50" s="39" t="s">
        <v>695</v>
      </c>
    </row>
    <row r="51" spans="2:12" ht="17.25">
      <c r="B51" s="64">
        <v>2015</v>
      </c>
      <c r="C51" s="375">
        <v>452683.5</v>
      </c>
      <c r="D51" s="58">
        <v>4.0999999999999996</v>
      </c>
      <c r="E51" s="63"/>
      <c r="F51" s="375">
        <v>476022.8</v>
      </c>
      <c r="G51" s="39">
        <v>6.4</v>
      </c>
      <c r="J51" s="39" t="s">
        <v>696</v>
      </c>
    </row>
    <row r="52" spans="2:12" ht="19.5">
      <c r="B52" s="64" t="s">
        <v>151</v>
      </c>
      <c r="C52" s="375">
        <v>464799.4</v>
      </c>
      <c r="D52" s="58">
        <v>2.7</v>
      </c>
      <c r="E52" s="63"/>
      <c r="F52" s="375">
        <v>502035.8</v>
      </c>
      <c r="G52" s="39">
        <v>5.5</v>
      </c>
      <c r="J52" s="39" t="s">
        <v>697</v>
      </c>
    </row>
    <row r="53" spans="2:12" ht="19.5">
      <c r="B53" s="64" t="s">
        <v>152</v>
      </c>
      <c r="C53" s="375">
        <v>478755.2</v>
      </c>
      <c r="D53" s="58">
        <v>3</v>
      </c>
      <c r="E53" s="63"/>
      <c r="F53" s="375">
        <v>525789.1</v>
      </c>
      <c r="G53" s="39">
        <v>4.7</v>
      </c>
      <c r="J53" s="39" t="s">
        <v>698</v>
      </c>
    </row>
    <row r="54" spans="2:12" ht="19.5">
      <c r="B54" s="66" t="s">
        <v>153</v>
      </c>
      <c r="C54" s="375">
        <v>493384.6</v>
      </c>
      <c r="D54" s="58">
        <v>3.1</v>
      </c>
      <c r="E54" s="63"/>
      <c r="F54" s="375">
        <v>548374</v>
      </c>
      <c r="G54" s="39">
        <v>4.3</v>
      </c>
      <c r="J54" s="39" t="s">
        <v>699</v>
      </c>
    </row>
    <row r="55" spans="2:12" ht="19.5">
      <c r="B55" s="64" t="s">
        <v>700</v>
      </c>
      <c r="C55" s="375">
        <v>510801.1</v>
      </c>
      <c r="D55" s="65">
        <v>3.5</v>
      </c>
      <c r="E55" s="63"/>
      <c r="F55" s="375">
        <v>584369.4</v>
      </c>
      <c r="G55" s="39">
        <v>6.6</v>
      </c>
    </row>
    <row r="56" spans="2:12" ht="17.25">
      <c r="B56" s="64">
        <v>2020</v>
      </c>
      <c r="C56" s="375">
        <v>526457.1</v>
      </c>
      <c r="D56" s="39">
        <v>3.1</v>
      </c>
      <c r="E56" s="63"/>
      <c r="F56" s="375">
        <v>617647.5</v>
      </c>
      <c r="G56" s="39">
        <v>5.7</v>
      </c>
    </row>
    <row r="57" spans="2:12" ht="17.25">
      <c r="B57" s="66"/>
      <c r="C57" s="53"/>
      <c r="D57" s="63"/>
      <c r="E57" s="63"/>
      <c r="F57" s="376"/>
      <c r="G57" s="63"/>
    </row>
    <row r="58" spans="2:12" ht="17.25">
      <c r="B58" s="66"/>
      <c r="C58" s="53"/>
      <c r="D58" s="63"/>
      <c r="E58" s="63"/>
      <c r="F58" s="376"/>
      <c r="G58" s="63"/>
    </row>
    <row r="59" spans="2:12" ht="17.25">
      <c r="B59" s="66"/>
      <c r="C59" s="53"/>
      <c r="D59" s="63"/>
      <c r="E59" s="63"/>
      <c r="F59" s="376"/>
      <c r="G59" s="63"/>
    </row>
    <row r="60" spans="2:12" ht="16.5">
      <c r="B60" s="67" t="s">
        <v>154</v>
      </c>
      <c r="C60" s="68"/>
      <c r="D60" s="69"/>
      <c r="E60" s="69"/>
      <c r="F60" s="69"/>
      <c r="G60" s="69"/>
    </row>
    <row r="61" spans="2:12" ht="16.5">
      <c r="B61" s="67" t="s">
        <v>155</v>
      </c>
      <c r="C61" s="70"/>
      <c r="D61" s="70"/>
      <c r="E61" s="70"/>
      <c r="F61" s="70"/>
      <c r="G61" s="70"/>
    </row>
  </sheetData>
  <mergeCells count="8">
    <mergeCell ref="B2:N2"/>
    <mergeCell ref="B3:N3"/>
    <mergeCell ref="H17:J17"/>
    <mergeCell ref="B34:B36"/>
    <mergeCell ref="C34:D34"/>
    <mergeCell ref="F34:G34"/>
    <mergeCell ref="C35:D35"/>
    <mergeCell ref="F35:G35"/>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4:I25"/>
  <sheetViews>
    <sheetView workbookViewId="0"/>
  </sheetViews>
  <sheetFormatPr baseColWidth="10" defaultRowHeight="15.75"/>
  <cols>
    <col min="1" max="1" width="11.42578125" style="1"/>
    <col min="2" max="2" width="41.42578125" style="1" customWidth="1"/>
    <col min="3" max="7" width="14.85546875" style="1" customWidth="1"/>
    <col min="8" max="16384" width="11.42578125" style="1"/>
  </cols>
  <sheetData>
    <row r="4" spans="1:9" ht="16.5" thickBot="1">
      <c r="B4" s="200"/>
      <c r="C4" s="201"/>
      <c r="D4" s="201"/>
      <c r="E4" s="201"/>
      <c r="F4" s="201"/>
    </row>
    <row r="5" spans="1:9" ht="27" thickTop="1">
      <c r="B5" s="219" t="s">
        <v>314</v>
      </c>
      <c r="C5" s="220"/>
      <c r="D5" s="220"/>
      <c r="E5" s="220"/>
      <c r="F5" s="220"/>
      <c r="G5" s="221"/>
    </row>
    <row r="6" spans="1:9" ht="26.25">
      <c r="B6" s="222" t="s">
        <v>768</v>
      </c>
      <c r="C6" s="223"/>
      <c r="D6" s="223"/>
      <c r="E6" s="223"/>
      <c r="F6" s="223"/>
      <c r="G6" s="224"/>
    </row>
    <row r="7" spans="1:9" ht="27" thickBot="1">
      <c r="B7" s="225" t="s">
        <v>98</v>
      </c>
      <c r="C7" s="226"/>
      <c r="D7" s="226"/>
      <c r="E7" s="226"/>
      <c r="F7" s="226"/>
      <c r="G7" s="227"/>
    </row>
    <row r="8" spans="1:9" ht="17.25" thickTop="1" thickBot="1">
      <c r="B8" s="211"/>
      <c r="C8" s="201"/>
      <c r="D8" s="201"/>
      <c r="E8" s="201"/>
      <c r="F8" s="201"/>
    </row>
    <row r="9" spans="1:9" ht="23.25" customHeight="1">
      <c r="B9" s="919" t="s">
        <v>74</v>
      </c>
      <c r="C9" s="913" t="s">
        <v>285</v>
      </c>
      <c r="D9" s="914"/>
      <c r="E9" s="915" t="s">
        <v>315</v>
      </c>
      <c r="F9" s="915" t="s">
        <v>294</v>
      </c>
      <c r="G9" s="917" t="s">
        <v>767</v>
      </c>
    </row>
    <row r="10" spans="1:9" ht="34.5" customHeight="1">
      <c r="B10" s="920"/>
      <c r="C10" s="212" t="s">
        <v>102</v>
      </c>
      <c r="D10" s="212" t="s">
        <v>287</v>
      </c>
      <c r="E10" s="916"/>
      <c r="F10" s="916"/>
      <c r="G10" s="918"/>
    </row>
    <row r="11" spans="1:9" ht="23.25" customHeight="1">
      <c r="B11" s="228" t="s">
        <v>22</v>
      </c>
      <c r="C11" s="577">
        <f>SUM(C12:C20)</f>
        <v>917.1400000000001</v>
      </c>
      <c r="D11" s="577">
        <f>SUM(D12:D20)</f>
        <v>1097.1875</v>
      </c>
      <c r="E11" s="578">
        <f t="shared" ref="E11:E20" si="0">+C11-D11</f>
        <v>-180.0474999999999</v>
      </c>
      <c r="F11" s="776">
        <f t="shared" ref="F11:F18" si="1">+D11/C11</f>
        <v>1.1963140850906075</v>
      </c>
      <c r="G11" s="579">
        <f>SUM(G12:G20)</f>
        <v>1</v>
      </c>
    </row>
    <row r="12" spans="1:9" ht="23.25" customHeight="1">
      <c r="A12" s="560">
        <v>5</v>
      </c>
      <c r="B12" s="770" t="s">
        <v>319</v>
      </c>
      <c r="C12" s="580">
        <v>517.4</v>
      </c>
      <c r="D12" s="580">
        <f>554.6+10.79</f>
        <v>565.39</v>
      </c>
      <c r="E12" s="581">
        <f t="shared" si="0"/>
        <v>-47.990000000000009</v>
      </c>
      <c r="F12" s="777">
        <f t="shared" si="1"/>
        <v>1.0927522226517201</v>
      </c>
      <c r="G12" s="566">
        <f t="shared" ref="G12:G20" si="2">+D12/$D$11</f>
        <v>0.51530845912845347</v>
      </c>
    </row>
    <row r="13" spans="1:9" ht="23.25" customHeight="1">
      <c r="A13" s="560">
        <v>13</v>
      </c>
      <c r="B13" s="770" t="s">
        <v>323</v>
      </c>
      <c r="C13" s="580">
        <f>33+27</f>
        <v>60</v>
      </c>
      <c r="D13" s="580">
        <f>30.69+75.13</f>
        <v>105.82</v>
      </c>
      <c r="E13" s="581">
        <f t="shared" si="0"/>
        <v>-45.819999999999993</v>
      </c>
      <c r="F13" s="777">
        <f t="shared" si="1"/>
        <v>1.7636666666666665</v>
      </c>
      <c r="G13" s="566">
        <f t="shared" si="2"/>
        <v>9.6446596411278826E-2</v>
      </c>
      <c r="I13" s="989"/>
    </row>
    <row r="14" spans="1:9" ht="23.25" customHeight="1">
      <c r="A14" s="560">
        <v>4</v>
      </c>
      <c r="B14" s="770" t="s">
        <v>387</v>
      </c>
      <c r="C14" s="580">
        <v>309.37</v>
      </c>
      <c r="D14" s="580">
        <v>327.33999999999997</v>
      </c>
      <c r="E14" s="581">
        <f t="shared" si="0"/>
        <v>-17.96999999999997</v>
      </c>
      <c r="F14" s="777">
        <f t="shared" si="1"/>
        <v>1.0580857872450462</v>
      </c>
      <c r="G14" s="566">
        <f t="shared" si="2"/>
        <v>0.29834463115921389</v>
      </c>
    </row>
    <row r="15" spans="1:9" ht="23.25" customHeight="1">
      <c r="A15" s="560">
        <v>7</v>
      </c>
      <c r="B15" s="770" t="s">
        <v>320</v>
      </c>
      <c r="C15" s="580">
        <v>10.35</v>
      </c>
      <c r="D15" s="580">
        <f>12.34+68.26</f>
        <v>80.600000000000009</v>
      </c>
      <c r="E15" s="581">
        <f t="shared" si="0"/>
        <v>-70.250000000000014</v>
      </c>
      <c r="F15" s="777">
        <f t="shared" si="1"/>
        <v>7.7874396135265709</v>
      </c>
      <c r="G15" s="566">
        <f t="shared" si="2"/>
        <v>7.3460552549131308E-2</v>
      </c>
    </row>
    <row r="16" spans="1:9" ht="23.25" customHeight="1">
      <c r="A16" s="560"/>
      <c r="B16" s="770" t="s">
        <v>652</v>
      </c>
      <c r="C16" s="580">
        <v>10.4</v>
      </c>
      <c r="D16" s="580">
        <v>10.4</v>
      </c>
      <c r="E16" s="581">
        <f t="shared" si="0"/>
        <v>0</v>
      </c>
      <c r="F16" s="777">
        <f t="shared" si="1"/>
        <v>1</v>
      </c>
      <c r="G16" s="566">
        <f t="shared" si="2"/>
        <v>9.4787809740814587E-3</v>
      </c>
    </row>
    <row r="17" spans="1:7" ht="23.25" customHeight="1">
      <c r="A17" s="560">
        <v>10</v>
      </c>
      <c r="B17" s="770" t="s">
        <v>321</v>
      </c>
      <c r="C17" s="580">
        <v>7.7</v>
      </c>
      <c r="D17" s="580">
        <v>5.7</v>
      </c>
      <c r="E17" s="581">
        <f t="shared" si="0"/>
        <v>2</v>
      </c>
      <c r="F17" s="777">
        <f t="shared" si="1"/>
        <v>0.74025974025974028</v>
      </c>
      <c r="G17" s="566">
        <f t="shared" si="2"/>
        <v>5.1951011107946457E-3</v>
      </c>
    </row>
    <row r="18" spans="1:7" ht="23.25" customHeight="1">
      <c r="A18" s="560">
        <v>6</v>
      </c>
      <c r="B18" s="770" t="s">
        <v>370</v>
      </c>
      <c r="C18" s="580">
        <v>1.72</v>
      </c>
      <c r="D18" s="580">
        <f>1.72+0.03</f>
        <v>1.75</v>
      </c>
      <c r="E18" s="581">
        <f t="shared" si="0"/>
        <v>-3.0000000000000027E-2</v>
      </c>
      <c r="F18" s="777">
        <f t="shared" si="1"/>
        <v>1.0174418604651163</v>
      </c>
      <c r="G18" s="566">
        <f t="shared" si="2"/>
        <v>1.5949871831387069E-3</v>
      </c>
    </row>
    <row r="19" spans="1:7" ht="23.25" customHeight="1">
      <c r="A19" s="560">
        <v>11</v>
      </c>
      <c r="B19" s="770" t="s">
        <v>769</v>
      </c>
      <c r="C19" s="580">
        <v>0</v>
      </c>
      <c r="D19" s="582">
        <v>0.16</v>
      </c>
      <c r="E19" s="581">
        <f t="shared" si="0"/>
        <v>-0.16</v>
      </c>
      <c r="F19" s="777">
        <v>1</v>
      </c>
      <c r="G19" s="566">
        <f t="shared" si="2"/>
        <v>1.4582739960125319E-4</v>
      </c>
    </row>
    <row r="20" spans="1:7" ht="23.25" customHeight="1" thickBot="1">
      <c r="A20" s="560">
        <v>3</v>
      </c>
      <c r="B20" s="771" t="s">
        <v>317</v>
      </c>
      <c r="C20" s="772">
        <v>0.2</v>
      </c>
      <c r="D20" s="773">
        <v>2.75E-2</v>
      </c>
      <c r="E20" s="774">
        <f t="shared" si="0"/>
        <v>0.17250000000000001</v>
      </c>
      <c r="F20" s="778">
        <f>+D20/C20</f>
        <v>0.13749999999999998</v>
      </c>
      <c r="G20" s="775">
        <f t="shared" si="2"/>
        <v>2.5064084306465396E-5</v>
      </c>
    </row>
    <row r="21" spans="1:7">
      <c r="B21" s="229"/>
      <c r="C21" s="230"/>
      <c r="E21" s="231"/>
      <c r="F21" s="231"/>
    </row>
    <row r="22" spans="1:7">
      <c r="B22" s="218"/>
    </row>
    <row r="23" spans="1:7">
      <c r="B23" s="218"/>
      <c r="D23" s="28"/>
    </row>
    <row r="24" spans="1:7">
      <c r="D24" s="583">
        <f>SUM(D16:D20)</f>
        <v>18.037500000000001</v>
      </c>
      <c r="E24" s="1">
        <f>D24/D11*100</f>
        <v>1.643976075192253</v>
      </c>
    </row>
    <row r="25" spans="1:7">
      <c r="C25" s="28"/>
    </row>
  </sheetData>
  <mergeCells count="5">
    <mergeCell ref="B9:B10"/>
    <mergeCell ref="C9:D9"/>
    <mergeCell ref="E9:E10"/>
    <mergeCell ref="F9:F10"/>
    <mergeCell ref="G9:G10"/>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N177"/>
  <sheetViews>
    <sheetView zoomScaleNormal="100" zoomScaleSheetLayoutView="100" workbookViewId="0"/>
  </sheetViews>
  <sheetFormatPr baseColWidth="10" defaultRowHeight="12.75"/>
  <cols>
    <col min="1" max="1" width="3" style="232" customWidth="1"/>
    <col min="2" max="2" width="92.85546875" style="232" customWidth="1"/>
    <col min="3" max="5" width="20.5703125" style="232" customWidth="1"/>
    <col min="6" max="6" width="22" style="232" customWidth="1"/>
    <col min="7" max="16384" width="11.42578125" style="232"/>
  </cols>
  <sheetData>
    <row r="1" spans="2:14" ht="26.25" thickTop="1">
      <c r="B1" s="929" t="s">
        <v>324</v>
      </c>
      <c r="C1" s="930"/>
      <c r="D1" s="930"/>
      <c r="E1" s="930"/>
      <c r="F1" s="931"/>
    </row>
    <row r="2" spans="2:14" s="233" customFormat="1" ht="25.5">
      <c r="B2" s="932" t="s">
        <v>325</v>
      </c>
      <c r="C2" s="933"/>
      <c r="D2" s="933"/>
      <c r="E2" s="933"/>
      <c r="F2" s="934"/>
    </row>
    <row r="3" spans="2:14" s="233" customFormat="1" ht="25.5">
      <c r="B3" s="932" t="s">
        <v>326</v>
      </c>
      <c r="C3" s="933"/>
      <c r="D3" s="933"/>
      <c r="E3" s="933"/>
      <c r="F3" s="934"/>
    </row>
    <row r="4" spans="2:14" s="233" customFormat="1" ht="25.5">
      <c r="B4" s="932" t="s">
        <v>770</v>
      </c>
      <c r="C4" s="933"/>
      <c r="D4" s="933"/>
      <c r="E4" s="933"/>
      <c r="F4" s="934"/>
    </row>
    <row r="5" spans="2:14" ht="26.25" thickBot="1">
      <c r="B5" s="935" t="s">
        <v>327</v>
      </c>
      <c r="C5" s="936"/>
      <c r="D5" s="936"/>
      <c r="E5" s="936"/>
      <c r="F5" s="937"/>
    </row>
    <row r="6" spans="2:14" ht="17.25" thickTop="1" thickBot="1">
      <c r="B6" s="234"/>
      <c r="C6" s="234"/>
      <c r="D6" s="234"/>
      <c r="E6" s="234"/>
      <c r="F6" s="234"/>
    </row>
    <row r="7" spans="2:14" ht="15.75" customHeight="1">
      <c r="B7" s="921" t="s">
        <v>328</v>
      </c>
      <c r="C7" s="939" t="s">
        <v>285</v>
      </c>
      <c r="D7" s="940"/>
      <c r="E7" s="925" t="s">
        <v>315</v>
      </c>
      <c r="F7" s="941" t="s">
        <v>294</v>
      </c>
      <c r="G7" s="235"/>
    </row>
    <row r="8" spans="2:14" ht="36" customHeight="1">
      <c r="B8" s="938"/>
      <c r="C8" s="373" t="s">
        <v>102</v>
      </c>
      <c r="D8" s="373" t="s">
        <v>287</v>
      </c>
      <c r="E8" s="926"/>
      <c r="F8" s="942"/>
      <c r="G8" s="235"/>
      <c r="K8" s="232">
        <f>142-8</f>
        <v>134</v>
      </c>
      <c r="L8" s="232">
        <f>+K8/2</f>
        <v>67</v>
      </c>
    </row>
    <row r="9" spans="2:14" ht="15.75">
      <c r="B9" s="584" t="s">
        <v>22</v>
      </c>
      <c r="C9" s="585">
        <v>5218.1219140000003</v>
      </c>
      <c r="D9" s="585">
        <v>4642.5171268899985</v>
      </c>
      <c r="E9" s="585">
        <v>575.60478711000178</v>
      </c>
      <c r="F9" s="236">
        <v>0.88969119606698366</v>
      </c>
      <c r="G9" s="237"/>
      <c r="K9" s="232">
        <f>+K8/3</f>
        <v>44.666666666666664</v>
      </c>
    </row>
    <row r="10" spans="2:14" ht="15.75">
      <c r="B10" s="586"/>
      <c r="C10" s="585"/>
      <c r="D10" s="585"/>
      <c r="E10" s="585"/>
      <c r="F10" s="585"/>
      <c r="G10" s="237"/>
    </row>
    <row r="11" spans="2:14" s="238" customFormat="1" ht="15.75">
      <c r="B11" s="587" t="s">
        <v>329</v>
      </c>
      <c r="C11" s="588">
        <v>1040.1311020000001</v>
      </c>
      <c r="D11" s="588">
        <v>924.77497664999999</v>
      </c>
      <c r="E11" s="589">
        <v>115.35612535000007</v>
      </c>
      <c r="F11" s="590">
        <v>0.88909462939028616</v>
      </c>
      <c r="G11" s="239"/>
    </row>
    <row r="12" spans="2:14" s="238" customFormat="1" ht="15.75">
      <c r="B12" s="591" t="s">
        <v>330</v>
      </c>
      <c r="C12" s="592">
        <v>545.09497899999997</v>
      </c>
      <c r="D12" s="592">
        <v>447.69772203000002</v>
      </c>
      <c r="E12" s="593">
        <v>97.397256969999944</v>
      </c>
      <c r="F12" s="594">
        <v>0.82132057582207163</v>
      </c>
      <c r="G12" s="239"/>
      <c r="H12" s="240"/>
      <c r="I12" s="240"/>
      <c r="J12" s="240"/>
      <c r="K12" s="240"/>
      <c r="M12" s="241"/>
      <c r="N12" s="241"/>
    </row>
    <row r="13" spans="2:14" s="238" customFormat="1" ht="15.75">
      <c r="B13" s="595" t="s">
        <v>319</v>
      </c>
      <c r="C13" s="596">
        <v>489.24853599999994</v>
      </c>
      <c r="D13" s="596">
        <v>399.49207768000002</v>
      </c>
      <c r="E13" s="597">
        <v>89.756458319999922</v>
      </c>
      <c r="F13" s="242">
        <v>0.81654220357237828</v>
      </c>
      <c r="G13" s="239"/>
      <c r="H13" s="243"/>
      <c r="I13" s="243"/>
      <c r="J13" s="243"/>
      <c r="M13" s="241"/>
      <c r="N13" s="241"/>
    </row>
    <row r="14" spans="2:14" s="238" customFormat="1" ht="15.75">
      <c r="B14" s="598" t="s">
        <v>331</v>
      </c>
      <c r="C14" s="596">
        <v>23.338339000000001</v>
      </c>
      <c r="D14" s="596">
        <v>19.927695450000002</v>
      </c>
      <c r="E14" s="597">
        <v>3.4106435499999996</v>
      </c>
      <c r="F14" s="242">
        <v>0.85386091315238843</v>
      </c>
      <c r="G14" s="239"/>
      <c r="H14" s="243"/>
      <c r="I14" s="243"/>
      <c r="J14" s="243"/>
      <c r="K14" s="238">
        <f>8+45</f>
        <v>53</v>
      </c>
      <c r="M14" s="241"/>
      <c r="N14" s="241"/>
    </row>
    <row r="15" spans="2:14" s="238" customFormat="1" ht="15.75">
      <c r="B15" s="598" t="s">
        <v>332</v>
      </c>
      <c r="C15" s="596">
        <v>160.23787400000001</v>
      </c>
      <c r="D15" s="596">
        <v>144.02773646</v>
      </c>
      <c r="E15" s="597">
        <v>16.210137540000005</v>
      </c>
      <c r="F15" s="242">
        <v>0.89883704061126024</v>
      </c>
      <c r="G15" s="239"/>
      <c r="H15" s="243"/>
      <c r="I15" s="243"/>
      <c r="J15" s="243"/>
      <c r="M15" s="241"/>
      <c r="N15" s="241"/>
    </row>
    <row r="16" spans="2:14" s="238" customFormat="1" ht="15.75">
      <c r="B16" s="598" t="s">
        <v>333</v>
      </c>
      <c r="C16" s="596">
        <v>164.078214</v>
      </c>
      <c r="D16" s="596">
        <v>137.03572129</v>
      </c>
      <c r="E16" s="597">
        <v>27.042492710000005</v>
      </c>
      <c r="F16" s="242">
        <v>0.83518535428475593</v>
      </c>
      <c r="G16" s="239"/>
      <c r="H16" s="244"/>
      <c r="I16" s="243"/>
      <c r="J16" s="243"/>
      <c r="M16" s="241"/>
      <c r="N16" s="241"/>
    </row>
    <row r="17" spans="2:14" s="238" customFormat="1" ht="15.75">
      <c r="B17" s="598" t="s">
        <v>334</v>
      </c>
      <c r="C17" s="596">
        <v>67.161004000000005</v>
      </c>
      <c r="D17" s="596">
        <v>57.119473500000005</v>
      </c>
      <c r="E17" s="597">
        <v>10.0415305</v>
      </c>
      <c r="F17" s="242">
        <v>0.85048570000531853</v>
      </c>
      <c r="G17" s="239"/>
      <c r="H17" s="243"/>
      <c r="I17" s="243"/>
      <c r="J17" s="243"/>
      <c r="M17" s="241"/>
      <c r="N17" s="241"/>
    </row>
    <row r="18" spans="2:14" s="238" customFormat="1" ht="15.75">
      <c r="B18" s="598" t="s">
        <v>335</v>
      </c>
      <c r="C18" s="596">
        <v>74.263335999999995</v>
      </c>
      <c r="D18" s="596">
        <v>41.255288010000001</v>
      </c>
      <c r="E18" s="597">
        <v>33.008047989999994</v>
      </c>
      <c r="F18" s="242">
        <v>0.55552699665956295</v>
      </c>
      <c r="G18" s="239"/>
      <c r="H18" s="243"/>
      <c r="I18" s="243"/>
      <c r="J18" s="243"/>
      <c r="M18" s="241"/>
      <c r="N18" s="241"/>
    </row>
    <row r="19" spans="2:14" s="238" customFormat="1" ht="15.75">
      <c r="B19" s="598" t="s">
        <v>771</v>
      </c>
      <c r="C19" s="596">
        <v>0.169769</v>
      </c>
      <c r="D19" s="596">
        <v>0.12616296999999999</v>
      </c>
      <c r="E19" s="597">
        <v>4.3606030000000018E-2</v>
      </c>
      <c r="F19" s="242">
        <v>0.74314492045073</v>
      </c>
      <c r="G19" s="239"/>
      <c r="H19" s="243"/>
      <c r="I19" s="243"/>
      <c r="J19" s="243"/>
      <c r="M19" s="241"/>
      <c r="N19" s="241"/>
    </row>
    <row r="20" spans="2:14" s="238" customFormat="1" ht="15.75">
      <c r="B20" s="595" t="s">
        <v>772</v>
      </c>
      <c r="C20" s="596">
        <v>55.846443000000001</v>
      </c>
      <c r="D20" s="596">
        <v>48.20564435</v>
      </c>
      <c r="E20" s="597">
        <v>7.6407986500000007</v>
      </c>
      <c r="F20" s="242">
        <v>0.86318199979182197</v>
      </c>
      <c r="G20" s="239"/>
      <c r="H20" s="243"/>
      <c r="I20" s="243"/>
      <c r="J20" s="243"/>
      <c r="M20" s="241"/>
      <c r="N20" s="241"/>
    </row>
    <row r="21" spans="2:14" s="238" customFormat="1" ht="15.75">
      <c r="B21" s="599" t="s">
        <v>336</v>
      </c>
      <c r="C21" s="596">
        <v>55.846443000000001</v>
      </c>
      <c r="D21" s="596">
        <v>48.20564435</v>
      </c>
      <c r="E21" s="597">
        <v>7.6407986500000007</v>
      </c>
      <c r="F21" s="242">
        <v>0.86318199979182197</v>
      </c>
      <c r="G21" s="239"/>
      <c r="H21" s="243"/>
      <c r="I21" s="243"/>
      <c r="J21" s="243"/>
      <c r="M21" s="241"/>
      <c r="N21" s="241"/>
    </row>
    <row r="22" spans="2:14" s="238" customFormat="1" ht="15.75">
      <c r="B22" s="591" t="s">
        <v>337</v>
      </c>
      <c r="C22" s="592">
        <v>415.47249299999999</v>
      </c>
      <c r="D22" s="592">
        <v>409.66080776000001</v>
      </c>
      <c r="E22" s="593">
        <v>5.8116852399999743</v>
      </c>
      <c r="F22" s="594">
        <v>0.98601186519464723</v>
      </c>
      <c r="G22" s="239"/>
      <c r="H22" s="240"/>
      <c r="I22" s="240"/>
      <c r="J22" s="240"/>
      <c r="K22" s="240"/>
      <c r="M22" s="241"/>
      <c r="N22" s="241"/>
    </row>
    <row r="23" spans="2:14" s="245" customFormat="1" ht="15.75">
      <c r="B23" s="595" t="s">
        <v>319</v>
      </c>
      <c r="C23" s="596">
        <v>415.47249299999999</v>
      </c>
      <c r="D23" s="596">
        <v>409.66080776000001</v>
      </c>
      <c r="E23" s="597">
        <v>5.8116852399999743</v>
      </c>
      <c r="F23" s="242">
        <v>0.98601186519464723</v>
      </c>
      <c r="G23" s="239"/>
      <c r="H23" s="246"/>
      <c r="I23" s="246"/>
      <c r="J23" s="246"/>
      <c r="M23" s="247"/>
      <c r="N23" s="247"/>
    </row>
    <row r="24" spans="2:14" s="238" customFormat="1" ht="15.75">
      <c r="B24" s="600" t="s">
        <v>338</v>
      </c>
      <c r="C24" s="596">
        <v>241.564178</v>
      </c>
      <c r="D24" s="596">
        <v>249.95299011</v>
      </c>
      <c r="E24" s="597">
        <v>-8.3888121100000035</v>
      </c>
      <c r="F24" s="242">
        <v>1.0347270534044166</v>
      </c>
      <c r="G24" s="239"/>
      <c r="H24" s="243"/>
      <c r="I24" s="243"/>
      <c r="J24" s="243"/>
      <c r="M24" s="241"/>
      <c r="N24" s="241"/>
    </row>
    <row r="25" spans="2:14" s="238" customFormat="1" ht="31.5" customHeight="1">
      <c r="B25" s="600" t="s">
        <v>339</v>
      </c>
      <c r="C25" s="596">
        <v>51.799897000000001</v>
      </c>
      <c r="D25" s="596">
        <v>51.01081945</v>
      </c>
      <c r="E25" s="597">
        <v>0.78907755000000179</v>
      </c>
      <c r="F25" s="242">
        <v>0.98476681237416352</v>
      </c>
      <c r="G25" s="239"/>
      <c r="H25" s="243"/>
      <c r="I25" s="243"/>
      <c r="J25" s="243"/>
      <c r="M25" s="241"/>
      <c r="N25" s="241"/>
    </row>
    <row r="26" spans="2:14" s="238" customFormat="1" ht="15.75" customHeight="1">
      <c r="B26" s="600" t="s">
        <v>340</v>
      </c>
      <c r="C26" s="596">
        <v>58.804148999999995</v>
      </c>
      <c r="D26" s="596">
        <v>52.298863240000003</v>
      </c>
      <c r="E26" s="597">
        <v>6.5052857599999925</v>
      </c>
      <c r="F26" s="242">
        <v>0.88937369436296076</v>
      </c>
      <c r="G26" s="239"/>
      <c r="H26" s="244"/>
      <c r="I26" s="243"/>
      <c r="J26" s="243"/>
      <c r="M26" s="241"/>
      <c r="N26" s="241"/>
    </row>
    <row r="27" spans="2:14" s="238" customFormat="1" ht="15.75" customHeight="1">
      <c r="B27" s="600" t="s">
        <v>851</v>
      </c>
      <c r="C27" s="596">
        <v>10.200895000000001</v>
      </c>
      <c r="D27" s="596">
        <v>8.4806931399999996</v>
      </c>
      <c r="E27" s="597">
        <v>1.7202018600000013</v>
      </c>
      <c r="F27" s="242">
        <v>0.83136755549390506</v>
      </c>
      <c r="G27" s="239"/>
      <c r="H27" s="243"/>
      <c r="I27" s="243"/>
      <c r="J27" s="243"/>
      <c r="M27" s="241"/>
      <c r="N27" s="241"/>
    </row>
    <row r="28" spans="2:14" s="238" customFormat="1" ht="15.75" customHeight="1">
      <c r="B28" s="600" t="s">
        <v>341</v>
      </c>
      <c r="C28" s="596">
        <v>53.103374000000002</v>
      </c>
      <c r="D28" s="596">
        <v>47.917441820000001</v>
      </c>
      <c r="E28" s="597">
        <v>5.1859321800000018</v>
      </c>
      <c r="F28" s="242">
        <v>0.90234269897803476</v>
      </c>
      <c r="G28" s="239"/>
      <c r="H28" s="243"/>
      <c r="I28" s="243"/>
      <c r="J28" s="243"/>
      <c r="M28" s="241"/>
      <c r="N28" s="241"/>
    </row>
    <row r="29" spans="2:14" s="238" customFormat="1" ht="15.75">
      <c r="B29" s="591" t="s">
        <v>342</v>
      </c>
      <c r="C29" s="596">
        <v>79.563630000000003</v>
      </c>
      <c r="D29" s="596">
        <v>67.416446859999994</v>
      </c>
      <c r="E29" s="597">
        <v>12.14718314000001</v>
      </c>
      <c r="F29" s="242">
        <v>0.84732743918295317</v>
      </c>
      <c r="G29" s="239"/>
      <c r="H29" s="243"/>
      <c r="I29" s="243"/>
      <c r="J29" s="243"/>
      <c r="M29" s="241"/>
      <c r="N29" s="241"/>
    </row>
    <row r="30" spans="2:14" s="245" customFormat="1" ht="15.75" customHeight="1">
      <c r="B30" s="595" t="s">
        <v>319</v>
      </c>
      <c r="C30" s="596">
        <v>79.563630000000003</v>
      </c>
      <c r="D30" s="596">
        <v>67.416446859999994</v>
      </c>
      <c r="E30" s="597">
        <v>12.14718314000001</v>
      </c>
      <c r="F30" s="242">
        <v>0.84732743918295317</v>
      </c>
      <c r="G30" s="239"/>
      <c r="H30" s="246"/>
      <c r="I30" s="246"/>
      <c r="J30" s="246"/>
      <c r="M30" s="247"/>
      <c r="N30" s="247"/>
    </row>
    <row r="31" spans="2:14" s="248" customFormat="1" ht="15.75" customHeight="1">
      <c r="B31" s="601" t="s">
        <v>343</v>
      </c>
      <c r="C31" s="596">
        <v>35.067968</v>
      </c>
      <c r="D31" s="596">
        <v>31.7285854</v>
      </c>
      <c r="E31" s="597">
        <v>3.3393826000000004</v>
      </c>
      <c r="F31" s="242">
        <v>0.90477399203740572</v>
      </c>
      <c r="G31" s="239"/>
      <c r="H31" s="249"/>
      <c r="I31" s="249"/>
      <c r="J31" s="249"/>
      <c r="M31" s="250"/>
      <c r="N31" s="250"/>
    </row>
    <row r="32" spans="2:14" s="238" customFormat="1" ht="15.75" customHeight="1">
      <c r="B32" s="601" t="s">
        <v>344</v>
      </c>
      <c r="C32" s="596">
        <v>27.233808</v>
      </c>
      <c r="D32" s="596">
        <v>21.586613889999999</v>
      </c>
      <c r="E32" s="597">
        <v>5.6471941100000009</v>
      </c>
      <c r="F32" s="242">
        <v>0.79264030538806762</v>
      </c>
      <c r="G32" s="239"/>
      <c r="H32" s="243"/>
      <c r="I32" s="243"/>
      <c r="J32" s="243"/>
      <c r="M32" s="241"/>
      <c r="N32" s="241"/>
    </row>
    <row r="33" spans="2:14" s="238" customFormat="1" ht="15.75" customHeight="1">
      <c r="B33" s="601" t="s">
        <v>345</v>
      </c>
      <c r="C33" s="596">
        <v>17.261854</v>
      </c>
      <c r="D33" s="596">
        <v>14.10124757</v>
      </c>
      <c r="E33" s="597">
        <v>3.1606064299999996</v>
      </c>
      <c r="F33" s="242">
        <v>0.81690226148361589</v>
      </c>
      <c r="G33" s="239"/>
      <c r="H33" s="243"/>
      <c r="I33" s="243"/>
      <c r="J33" s="243"/>
      <c r="M33" s="241"/>
      <c r="N33" s="241"/>
    </row>
    <row r="34" spans="2:14" s="238" customFormat="1" ht="15.75" customHeight="1">
      <c r="B34" s="602"/>
      <c r="C34" s="596"/>
      <c r="D34" s="596"/>
      <c r="E34" s="597"/>
      <c r="F34" s="242"/>
      <c r="G34" s="239"/>
      <c r="H34" s="243"/>
      <c r="I34" s="243"/>
      <c r="J34" s="243"/>
      <c r="M34" s="241"/>
      <c r="N34" s="241"/>
    </row>
    <row r="35" spans="2:14" s="238" customFormat="1" ht="15.75">
      <c r="B35" s="603" t="s">
        <v>346</v>
      </c>
      <c r="C35" s="588">
        <v>27.781797999999998</v>
      </c>
      <c r="D35" s="588">
        <v>25.235080280000002</v>
      </c>
      <c r="E35" s="589">
        <v>2.5467177199999966</v>
      </c>
      <c r="F35" s="590">
        <v>0.90833142908893094</v>
      </c>
      <c r="G35" s="239"/>
    </row>
    <row r="36" spans="2:14" s="238" customFormat="1" ht="31.5">
      <c r="B36" s="604" t="s">
        <v>347</v>
      </c>
      <c r="C36" s="592">
        <v>27.781797999999998</v>
      </c>
      <c r="D36" s="592">
        <v>25.235080280000002</v>
      </c>
      <c r="E36" s="593">
        <v>2.5467177199999966</v>
      </c>
      <c r="F36" s="594">
        <v>0.90833142908893094</v>
      </c>
      <c r="G36" s="239"/>
      <c r="H36" s="240"/>
      <c r="I36" s="240"/>
      <c r="J36" s="240"/>
      <c r="K36" s="240"/>
      <c r="M36" s="241"/>
      <c r="N36" s="241"/>
    </row>
    <row r="37" spans="2:14" s="238" customFormat="1" ht="15.75">
      <c r="B37" s="604"/>
      <c r="C37" s="592"/>
      <c r="D37" s="592"/>
      <c r="E37" s="593"/>
      <c r="F37" s="594"/>
      <c r="G37" s="239"/>
      <c r="H37" s="240"/>
      <c r="I37" s="240"/>
      <c r="J37" s="240"/>
      <c r="K37" s="240"/>
      <c r="M37" s="241"/>
      <c r="N37" s="241"/>
    </row>
    <row r="38" spans="2:14" s="245" customFormat="1" ht="20.25" customHeight="1">
      <c r="B38" s="605" t="s">
        <v>319</v>
      </c>
      <c r="C38" s="606">
        <v>27.781797999999998</v>
      </c>
      <c r="D38" s="606">
        <v>25.235080280000002</v>
      </c>
      <c r="E38" s="607">
        <v>2.5467177199999966</v>
      </c>
      <c r="F38" s="608">
        <v>0.90833142908893094</v>
      </c>
      <c r="G38" s="239"/>
      <c r="H38" s="246"/>
      <c r="I38" s="246"/>
      <c r="J38" s="246"/>
      <c r="M38" s="247"/>
      <c r="N38" s="247"/>
    </row>
    <row r="39" spans="2:14" s="238" customFormat="1" ht="16.5" customHeight="1">
      <c r="B39" s="609" t="s">
        <v>348</v>
      </c>
      <c r="C39" s="596">
        <v>27.781797999999998</v>
      </c>
      <c r="D39" s="596">
        <v>25.235080280000002</v>
      </c>
      <c r="E39" s="597">
        <v>2.5467177199999966</v>
      </c>
      <c r="F39" s="242">
        <v>0.90833142908893094</v>
      </c>
      <c r="G39" s="239"/>
      <c r="H39" s="243"/>
      <c r="I39" s="243"/>
      <c r="J39" s="243"/>
      <c r="M39" s="241"/>
      <c r="N39" s="241"/>
    </row>
    <row r="40" spans="2:14" s="238" customFormat="1" ht="16.5" customHeight="1">
      <c r="B40" s="609"/>
      <c r="C40" s="596"/>
      <c r="D40" s="596"/>
      <c r="E40" s="597"/>
      <c r="F40" s="242"/>
      <c r="G40" s="239"/>
      <c r="H40" s="243"/>
      <c r="I40" s="243"/>
      <c r="J40" s="243"/>
      <c r="M40" s="241"/>
      <c r="N40" s="241"/>
    </row>
    <row r="41" spans="2:14" s="238" customFormat="1" ht="15.75">
      <c r="B41" s="603" t="s">
        <v>351</v>
      </c>
      <c r="C41" s="588">
        <v>0.42522199999999999</v>
      </c>
      <c r="D41" s="588">
        <v>0.15934102999999999</v>
      </c>
      <c r="E41" s="589">
        <v>0.26588096999999999</v>
      </c>
      <c r="F41" s="590">
        <v>0.37472433223116397</v>
      </c>
      <c r="G41" s="239"/>
    </row>
    <row r="42" spans="2:14" s="238" customFormat="1" ht="15.75">
      <c r="B42" s="610" t="s">
        <v>353</v>
      </c>
      <c r="C42" s="592">
        <v>0.42522199999999999</v>
      </c>
      <c r="D42" s="592">
        <v>0.15934102999999999</v>
      </c>
      <c r="E42" s="593">
        <v>0.26588096999999999</v>
      </c>
      <c r="F42" s="594">
        <v>0.37472433223116397</v>
      </c>
      <c r="G42" s="239"/>
      <c r="H42" s="240"/>
      <c r="I42" s="240"/>
      <c r="J42" s="240"/>
      <c r="K42" s="240"/>
      <c r="M42" s="241"/>
      <c r="N42" s="241"/>
    </row>
    <row r="43" spans="2:14" s="245" customFormat="1" ht="15.75">
      <c r="B43" s="595" t="s">
        <v>319</v>
      </c>
      <c r="C43" s="596">
        <v>0.42522199999999999</v>
      </c>
      <c r="D43" s="596">
        <v>0.15934102999999999</v>
      </c>
      <c r="E43" s="597">
        <v>0.26588096999999999</v>
      </c>
      <c r="F43" s="242">
        <v>0.37472433223116397</v>
      </c>
      <c r="G43" s="239"/>
      <c r="H43" s="246"/>
      <c r="I43" s="246"/>
      <c r="J43" s="246"/>
      <c r="M43" s="247"/>
      <c r="N43" s="247"/>
    </row>
    <row r="44" spans="2:14" s="238" customFormat="1" ht="31.5" customHeight="1">
      <c r="B44" s="611" t="s">
        <v>354</v>
      </c>
      <c r="C44" s="596">
        <v>0.42522199999999999</v>
      </c>
      <c r="D44" s="596">
        <v>0.15934102999999999</v>
      </c>
      <c r="E44" s="597">
        <v>0.26588096999999999</v>
      </c>
      <c r="F44" s="242">
        <v>0.37472433223116397</v>
      </c>
      <c r="G44" s="239"/>
      <c r="H44" s="243"/>
      <c r="I44" s="243"/>
      <c r="J44" s="243"/>
      <c r="M44" s="241"/>
      <c r="N44" s="241"/>
    </row>
    <row r="45" spans="2:14" s="238" customFormat="1" ht="15.75">
      <c r="B45" s="612"/>
      <c r="C45" s="596"/>
      <c r="D45" s="596"/>
      <c r="E45" s="597"/>
      <c r="F45" s="242"/>
      <c r="G45" s="239"/>
      <c r="H45" s="243"/>
      <c r="I45" s="243"/>
      <c r="J45" s="243"/>
      <c r="M45" s="241"/>
      <c r="N45" s="241"/>
    </row>
    <row r="46" spans="2:14" s="238" customFormat="1" ht="15.75">
      <c r="B46" s="603" t="s">
        <v>355</v>
      </c>
      <c r="C46" s="588">
        <v>295.28076099999998</v>
      </c>
      <c r="D46" s="588">
        <v>348.51523439999994</v>
      </c>
      <c r="E46" s="589">
        <v>-53.234473399999956</v>
      </c>
      <c r="F46" s="590">
        <v>1.1802842596981791</v>
      </c>
      <c r="G46" s="239"/>
    </row>
    <row r="47" spans="2:14" s="238" customFormat="1" ht="15.75">
      <c r="B47" s="604" t="s">
        <v>356</v>
      </c>
      <c r="C47" s="592">
        <v>295.28076099999998</v>
      </c>
      <c r="D47" s="592">
        <v>348.51523439999994</v>
      </c>
      <c r="E47" s="593">
        <v>-53.234473399999956</v>
      </c>
      <c r="F47" s="594">
        <v>1.1802842596981791</v>
      </c>
      <c r="G47" s="239"/>
      <c r="H47" s="240"/>
      <c r="I47" s="240"/>
      <c r="J47" s="240"/>
      <c r="K47" s="240"/>
      <c r="M47" s="241"/>
      <c r="N47" s="241"/>
    </row>
    <row r="48" spans="2:14" s="245" customFormat="1" ht="15.75">
      <c r="B48" s="595" t="s">
        <v>352</v>
      </c>
      <c r="C48" s="596">
        <v>88.909038999999993</v>
      </c>
      <c r="D48" s="596">
        <v>129.46262682</v>
      </c>
      <c r="E48" s="597">
        <v>-40.553587820000004</v>
      </c>
      <c r="F48" s="242">
        <v>1.4561244646902551</v>
      </c>
      <c r="G48" s="239"/>
      <c r="H48" s="246"/>
      <c r="I48" s="246"/>
      <c r="J48" s="246"/>
      <c r="M48" s="247"/>
      <c r="N48" s="247"/>
    </row>
    <row r="49" spans="2:14" s="245" customFormat="1" ht="15.75" customHeight="1">
      <c r="B49" s="613" t="s">
        <v>357</v>
      </c>
      <c r="C49" s="596">
        <v>13.350745</v>
      </c>
      <c r="D49" s="596">
        <v>13.91221253</v>
      </c>
      <c r="E49" s="597">
        <v>-0.56146752999999983</v>
      </c>
      <c r="F49" s="242">
        <v>1.0420551459862353</v>
      </c>
      <c r="G49" s="239"/>
      <c r="H49" s="246"/>
      <c r="I49" s="246"/>
      <c r="J49" s="246"/>
      <c r="M49" s="247"/>
      <c r="N49" s="247"/>
    </row>
    <row r="50" spans="2:14" s="245" customFormat="1" ht="15.75" customHeight="1">
      <c r="B50" s="614" t="s">
        <v>773</v>
      </c>
      <c r="C50" s="596">
        <v>75.558293999999989</v>
      </c>
      <c r="D50" s="596">
        <v>115.55041429000001</v>
      </c>
      <c r="E50" s="597">
        <v>-39.992120290000017</v>
      </c>
      <c r="F50" s="242">
        <v>1.5292882908393886</v>
      </c>
      <c r="G50" s="239"/>
      <c r="H50" s="246"/>
      <c r="I50" s="246"/>
      <c r="J50" s="246"/>
      <c r="M50" s="247"/>
      <c r="N50" s="247"/>
    </row>
    <row r="51" spans="2:14" s="245" customFormat="1" ht="15.75">
      <c r="B51" s="595" t="s">
        <v>358</v>
      </c>
      <c r="C51" s="596">
        <v>88.834800000000001</v>
      </c>
      <c r="D51" s="596">
        <v>141.67371125</v>
      </c>
      <c r="E51" s="597">
        <v>-52.838911249999995</v>
      </c>
      <c r="F51" s="242">
        <v>1.5947996871721442</v>
      </c>
      <c r="G51" s="239"/>
      <c r="H51" s="246"/>
      <c r="I51" s="246"/>
      <c r="J51" s="246"/>
      <c r="M51" s="247"/>
      <c r="N51" s="247"/>
    </row>
    <row r="52" spans="2:14" s="238" customFormat="1" ht="15.75" customHeight="1">
      <c r="B52" s="614" t="s">
        <v>774</v>
      </c>
      <c r="C52" s="596">
        <v>55.505000000000003</v>
      </c>
      <c r="D52" s="596">
        <v>53.026283899999996</v>
      </c>
      <c r="E52" s="597">
        <v>2.4787161000000069</v>
      </c>
      <c r="F52" s="242">
        <v>0.95534247184938281</v>
      </c>
      <c r="G52" s="239"/>
      <c r="H52" s="243"/>
      <c r="I52" s="243"/>
      <c r="J52" s="243"/>
      <c r="M52" s="241"/>
      <c r="N52" s="241"/>
    </row>
    <row r="53" spans="2:14" s="238" customFormat="1" ht="15.75">
      <c r="B53" s="614" t="s">
        <v>360</v>
      </c>
      <c r="C53" s="596">
        <v>1.1399999999999999</v>
      </c>
      <c r="D53" s="596">
        <v>0.91349999999999998</v>
      </c>
      <c r="E53" s="597">
        <v>0.22649999999999992</v>
      </c>
      <c r="F53" s="242">
        <v>0.80131578947368431</v>
      </c>
      <c r="G53" s="239"/>
      <c r="H53" s="243"/>
      <c r="I53" s="243"/>
      <c r="J53" s="243"/>
      <c r="M53" s="241"/>
      <c r="N53" s="241"/>
    </row>
    <row r="54" spans="2:14" s="238" customFormat="1" ht="15.75" customHeight="1">
      <c r="B54" s="614" t="s">
        <v>361</v>
      </c>
      <c r="C54" s="596">
        <v>32.189799999999998</v>
      </c>
      <c r="D54" s="596">
        <v>87.733927349999988</v>
      </c>
      <c r="E54" s="597">
        <v>-55.544127349999989</v>
      </c>
      <c r="F54" s="242">
        <v>2.7255194921993922</v>
      </c>
      <c r="G54" s="239"/>
      <c r="H54" s="243"/>
      <c r="I54" s="243"/>
      <c r="J54" s="243"/>
      <c r="M54" s="241"/>
      <c r="N54" s="241"/>
    </row>
    <row r="55" spans="2:14" s="245" customFormat="1" ht="15.75">
      <c r="B55" s="595" t="s">
        <v>349</v>
      </c>
      <c r="C55" s="596">
        <v>117.53692199999999</v>
      </c>
      <c r="D55" s="596">
        <v>77.378896330000003</v>
      </c>
      <c r="E55" s="597">
        <v>40.158025669999986</v>
      </c>
      <c r="F55" s="242">
        <v>0.65833692947991274</v>
      </c>
      <c r="G55" s="239"/>
      <c r="H55" s="246"/>
      <c r="I55" s="246"/>
      <c r="J55" s="246"/>
      <c r="M55" s="247"/>
      <c r="N55" s="247"/>
    </row>
    <row r="56" spans="2:14" s="238" customFormat="1" ht="15.75">
      <c r="B56" s="612" t="s">
        <v>350</v>
      </c>
      <c r="C56" s="596">
        <v>117.53692199999999</v>
      </c>
      <c r="D56" s="596">
        <v>77.378896330000003</v>
      </c>
      <c r="E56" s="597">
        <v>40.158025669999986</v>
      </c>
      <c r="F56" s="242">
        <v>0.65833692947991274</v>
      </c>
      <c r="G56" s="239"/>
      <c r="H56" s="243"/>
      <c r="I56" s="243"/>
      <c r="J56" s="243"/>
      <c r="M56" s="241"/>
      <c r="N56" s="241"/>
    </row>
    <row r="57" spans="2:14" s="238" customFormat="1" ht="15.75">
      <c r="B57" s="612"/>
      <c r="C57" s="596"/>
      <c r="D57" s="596"/>
      <c r="E57" s="597"/>
      <c r="F57" s="242"/>
      <c r="G57" s="239"/>
      <c r="H57" s="243"/>
      <c r="I57" s="243"/>
      <c r="J57" s="243"/>
      <c r="M57" s="241"/>
      <c r="N57" s="241"/>
    </row>
    <row r="58" spans="2:14" s="238" customFormat="1" ht="15.75">
      <c r="B58" s="603" t="s">
        <v>375</v>
      </c>
      <c r="C58" s="588">
        <v>27.023408</v>
      </c>
      <c r="D58" s="588">
        <v>21.878491930000003</v>
      </c>
      <c r="E58" s="589">
        <v>5.1449160699999972</v>
      </c>
      <c r="F58" s="590">
        <v>0.80961261177716748</v>
      </c>
      <c r="G58" s="239"/>
      <c r="H58" s="240"/>
      <c r="I58" s="240"/>
      <c r="J58" s="240"/>
      <c r="K58" s="240"/>
      <c r="M58" s="241"/>
      <c r="N58" s="241"/>
    </row>
    <row r="59" spans="2:14" s="245" customFormat="1" ht="15.75">
      <c r="B59" s="604" t="s">
        <v>376</v>
      </c>
      <c r="C59" s="592">
        <v>16.624791999999999</v>
      </c>
      <c r="D59" s="592">
        <v>16.337487830000001</v>
      </c>
      <c r="E59" s="593">
        <v>0.28730416999999875</v>
      </c>
      <c r="F59" s="594">
        <v>0.98271832994963193</v>
      </c>
      <c r="G59" s="239"/>
      <c r="H59" s="246"/>
      <c r="I59" s="246"/>
      <c r="J59" s="246"/>
      <c r="M59" s="247"/>
      <c r="N59" s="247"/>
    </row>
    <row r="60" spans="2:14" s="238" customFormat="1" ht="15.75" customHeight="1">
      <c r="B60" s="615" t="s">
        <v>319</v>
      </c>
      <c r="C60" s="596">
        <v>16.624791999999999</v>
      </c>
      <c r="D60" s="596">
        <v>16.337487830000001</v>
      </c>
      <c r="E60" s="597">
        <v>0.28730416999999875</v>
      </c>
      <c r="F60" s="242">
        <v>0.98271832994963193</v>
      </c>
      <c r="G60" s="239"/>
      <c r="H60" s="243"/>
      <c r="I60" s="243"/>
      <c r="J60" s="243"/>
      <c r="M60" s="241"/>
      <c r="N60" s="241"/>
    </row>
    <row r="61" spans="2:14" s="238" customFormat="1" ht="15.75">
      <c r="B61" s="598" t="s">
        <v>24</v>
      </c>
      <c r="C61" s="596">
        <v>16.624791999999999</v>
      </c>
      <c r="D61" s="596">
        <v>16.337487830000001</v>
      </c>
      <c r="E61" s="597">
        <v>0.28730416999999875</v>
      </c>
      <c r="F61" s="242">
        <v>0.98271832994963193</v>
      </c>
      <c r="G61" s="239"/>
      <c r="H61" s="243"/>
      <c r="I61" s="243"/>
      <c r="J61" s="243"/>
      <c r="M61" s="241"/>
      <c r="N61" s="241"/>
    </row>
    <row r="62" spans="2:14" s="245" customFormat="1" ht="15.75">
      <c r="B62" s="604" t="s">
        <v>377</v>
      </c>
      <c r="C62" s="596">
        <v>10.398616000000001</v>
      </c>
      <c r="D62" s="596">
        <v>5.5410041000000003</v>
      </c>
      <c r="E62" s="597">
        <v>4.8576119000000002</v>
      </c>
      <c r="F62" s="242">
        <v>0.53285976710746896</v>
      </c>
      <c r="G62" s="239"/>
      <c r="H62" s="246"/>
      <c r="I62" s="246"/>
      <c r="J62" s="246"/>
      <c r="M62" s="247"/>
      <c r="N62" s="247"/>
    </row>
    <row r="63" spans="2:14" s="238" customFormat="1" ht="15.75" customHeight="1">
      <c r="B63" s="615" t="s">
        <v>322</v>
      </c>
      <c r="C63" s="596">
        <v>10.398616000000001</v>
      </c>
      <c r="D63" s="596">
        <v>5.5410041000000003</v>
      </c>
      <c r="E63" s="597">
        <v>4.8576119000000002</v>
      </c>
      <c r="F63" s="242">
        <v>0.53285976710746896</v>
      </c>
      <c r="G63" s="239"/>
      <c r="H63" s="243"/>
      <c r="I63" s="243"/>
      <c r="J63" s="243"/>
      <c r="M63" s="241"/>
      <c r="N63" s="241"/>
    </row>
    <row r="64" spans="2:14" s="238" customFormat="1" ht="15.75" customHeight="1">
      <c r="B64" s="613" t="s">
        <v>378</v>
      </c>
      <c r="C64" s="596">
        <v>2.7811340000000002</v>
      </c>
      <c r="D64" s="596">
        <v>0.91710550000000002</v>
      </c>
      <c r="E64" s="597">
        <v>1.8640285000000003</v>
      </c>
      <c r="F64" s="242">
        <v>0.32975955131971346</v>
      </c>
      <c r="G64" s="239"/>
      <c r="H64" s="243"/>
      <c r="I64" s="243"/>
      <c r="J64" s="243"/>
      <c r="M64" s="241"/>
      <c r="N64" s="241"/>
    </row>
    <row r="65" spans="2:14" s="238" customFormat="1" ht="15.75" customHeight="1">
      <c r="B65" s="613" t="s">
        <v>379</v>
      </c>
      <c r="C65" s="596">
        <v>7.6174819999999999</v>
      </c>
      <c r="D65" s="596">
        <v>4.6238986000000004</v>
      </c>
      <c r="E65" s="597">
        <v>2.9935833999999995</v>
      </c>
      <c r="F65" s="242">
        <v>0.60701142451009404</v>
      </c>
      <c r="G65" s="239"/>
      <c r="H65" s="243"/>
      <c r="I65" s="243"/>
      <c r="J65" s="243"/>
      <c r="M65" s="241"/>
      <c r="N65" s="241"/>
    </row>
    <row r="66" spans="2:14" s="238" customFormat="1" ht="15.75" customHeight="1">
      <c r="B66" s="613"/>
      <c r="C66" s="596"/>
      <c r="D66" s="596"/>
      <c r="E66" s="597"/>
      <c r="F66" s="242"/>
      <c r="G66" s="239"/>
      <c r="H66" s="243"/>
      <c r="I66" s="243"/>
      <c r="J66" s="243"/>
      <c r="M66" s="241"/>
      <c r="N66" s="241"/>
    </row>
    <row r="67" spans="2:14" s="238" customFormat="1" ht="21" customHeight="1">
      <c r="B67" s="603" t="s">
        <v>775</v>
      </c>
      <c r="C67" s="588">
        <v>2.5425019999999998</v>
      </c>
      <c r="D67" s="588">
        <v>2.4390161300000002</v>
      </c>
      <c r="E67" s="589">
        <v>0.10348586999999965</v>
      </c>
      <c r="F67" s="590">
        <v>0.95929762493795501</v>
      </c>
      <c r="G67" s="239"/>
      <c r="H67" s="240"/>
      <c r="I67" s="240"/>
      <c r="J67" s="240"/>
      <c r="K67" s="240"/>
      <c r="M67" s="241"/>
      <c r="N67" s="241"/>
    </row>
    <row r="68" spans="2:14" s="245" customFormat="1" ht="15.75">
      <c r="B68" s="604" t="s">
        <v>380</v>
      </c>
      <c r="C68" s="592">
        <v>1.7528739999999998</v>
      </c>
      <c r="D68" s="592">
        <v>1.665</v>
      </c>
      <c r="E68" s="593">
        <v>8.7873999999999786E-2</v>
      </c>
      <c r="F68" s="594">
        <v>0.94986861577044335</v>
      </c>
      <c r="G68" s="239"/>
      <c r="H68" s="246"/>
      <c r="I68" s="246"/>
      <c r="J68" s="246"/>
      <c r="M68" s="247"/>
      <c r="N68" s="247"/>
    </row>
    <row r="69" spans="2:14" s="238" customFormat="1" ht="15.75" customHeight="1">
      <c r="B69" s="615" t="s">
        <v>381</v>
      </c>
      <c r="C69" s="596">
        <v>1.7528739999999998</v>
      </c>
      <c r="D69" s="596">
        <v>1.665</v>
      </c>
      <c r="E69" s="597">
        <v>8.7873999999999786E-2</v>
      </c>
      <c r="F69" s="242">
        <v>0.94986861577044335</v>
      </c>
      <c r="G69" s="239"/>
      <c r="H69" s="243"/>
      <c r="I69" s="243"/>
      <c r="J69" s="243"/>
      <c r="M69" s="241"/>
      <c r="N69" s="241"/>
    </row>
    <row r="70" spans="2:14" s="238" customFormat="1" ht="15.75">
      <c r="B70" s="598" t="s">
        <v>382</v>
      </c>
      <c r="C70" s="596">
        <v>1.7528739999999998</v>
      </c>
      <c r="D70" s="596">
        <v>1.665</v>
      </c>
      <c r="E70" s="597">
        <v>8.7873999999999786E-2</v>
      </c>
      <c r="F70" s="242">
        <v>0.94986861577044335</v>
      </c>
      <c r="G70" s="239"/>
      <c r="H70" s="240"/>
      <c r="I70" s="240"/>
      <c r="J70" s="240"/>
      <c r="K70" s="240"/>
      <c r="M70" s="241"/>
      <c r="N70" s="241"/>
    </row>
    <row r="71" spans="2:14" s="245" customFormat="1" ht="15.75">
      <c r="B71" s="604" t="s">
        <v>383</v>
      </c>
      <c r="C71" s="592">
        <v>0.789628</v>
      </c>
      <c r="D71" s="592">
        <v>0.77401613000000002</v>
      </c>
      <c r="E71" s="593">
        <v>1.5611869999999972E-2</v>
      </c>
      <c r="F71" s="594">
        <v>0.98022882927150512</v>
      </c>
      <c r="G71" s="239"/>
      <c r="H71" s="246"/>
      <c r="I71" s="246"/>
      <c r="J71" s="246"/>
      <c r="M71" s="247"/>
      <c r="N71" s="247"/>
    </row>
    <row r="72" spans="2:14" s="238" customFormat="1" ht="15.75" customHeight="1">
      <c r="B72" s="615" t="s">
        <v>381</v>
      </c>
      <c r="C72" s="596">
        <v>0.789628</v>
      </c>
      <c r="D72" s="596">
        <v>0.77401613000000002</v>
      </c>
      <c r="E72" s="597">
        <v>1.5611869999999972E-2</v>
      </c>
      <c r="F72" s="242">
        <v>0.98022882927150512</v>
      </c>
      <c r="G72" s="239"/>
      <c r="H72" s="243"/>
      <c r="I72" s="243"/>
      <c r="J72" s="243"/>
      <c r="M72" s="241"/>
      <c r="N72" s="241"/>
    </row>
    <row r="73" spans="2:14" s="238" customFormat="1" ht="15.75">
      <c r="B73" s="598" t="s">
        <v>384</v>
      </c>
      <c r="C73" s="596">
        <v>0.789628</v>
      </c>
      <c r="D73" s="596">
        <v>0.77401613000000002</v>
      </c>
      <c r="E73" s="597">
        <v>1.5611869999999972E-2</v>
      </c>
      <c r="F73" s="242">
        <v>0.98022882927150512</v>
      </c>
      <c r="G73" s="239"/>
    </row>
    <row r="74" spans="2:14" s="238" customFormat="1" ht="15.75" hidden="1">
      <c r="B74" s="612"/>
      <c r="C74" s="596"/>
      <c r="D74" s="596"/>
      <c r="E74" s="597"/>
      <c r="F74" s="242"/>
      <c r="G74" s="239"/>
      <c r="H74" s="243"/>
      <c r="I74" s="243"/>
      <c r="J74" s="243"/>
      <c r="M74" s="241"/>
      <c r="N74" s="241"/>
    </row>
    <row r="75" spans="2:14" s="238" customFormat="1" ht="15.75" hidden="1">
      <c r="B75" s="616"/>
      <c r="C75" s="617"/>
      <c r="D75" s="617"/>
      <c r="E75" s="618"/>
      <c r="F75" s="619"/>
      <c r="G75" s="239"/>
      <c r="H75" s="243"/>
      <c r="I75" s="243"/>
      <c r="J75" s="243"/>
      <c r="M75" s="241"/>
      <c r="N75" s="241"/>
    </row>
    <row r="76" spans="2:14" s="238" customFormat="1" ht="15.75" hidden="1">
      <c r="B76" s="612"/>
      <c r="C76" s="596"/>
      <c r="D76" s="596"/>
      <c r="E76" s="597"/>
      <c r="F76" s="242"/>
      <c r="G76" s="239"/>
      <c r="H76" s="243"/>
      <c r="I76" s="243"/>
      <c r="J76" s="243"/>
      <c r="K76" s="238">
        <f>149-61</f>
        <v>88</v>
      </c>
      <c r="L76" s="238">
        <f>+K76/2</f>
        <v>44</v>
      </c>
      <c r="M76" s="241"/>
      <c r="N76" s="241"/>
    </row>
    <row r="77" spans="2:14" s="238" customFormat="1" ht="18.75" hidden="1">
      <c r="B77" s="921" t="s">
        <v>328</v>
      </c>
      <c r="C77" s="923" t="s">
        <v>285</v>
      </c>
      <c r="D77" s="924"/>
      <c r="E77" s="925" t="s">
        <v>315</v>
      </c>
      <c r="F77" s="927" t="s">
        <v>294</v>
      </c>
      <c r="G77" s="239"/>
      <c r="H77" s="243"/>
      <c r="I77" s="243"/>
      <c r="J77" s="243"/>
      <c r="L77" s="238">
        <f>61+L76</f>
        <v>105</v>
      </c>
      <c r="M77" s="241"/>
      <c r="N77" s="241"/>
    </row>
    <row r="78" spans="2:14" s="238" customFormat="1" ht="19.5" hidden="1" thickBot="1">
      <c r="B78" s="922"/>
      <c r="C78" s="620" t="s">
        <v>102</v>
      </c>
      <c r="D78" s="620" t="s">
        <v>287</v>
      </c>
      <c r="E78" s="926"/>
      <c r="F78" s="928"/>
      <c r="G78" s="239"/>
      <c r="H78" s="243"/>
      <c r="I78" s="243"/>
      <c r="J78" s="243"/>
      <c r="M78" s="241"/>
      <c r="N78" s="241"/>
    </row>
    <row r="79" spans="2:14" s="238" customFormat="1" ht="16.5" customHeight="1">
      <c r="B79" s="612"/>
      <c r="C79" s="596"/>
      <c r="D79" s="596"/>
      <c r="E79" s="597"/>
      <c r="F79" s="242"/>
      <c r="G79" s="239"/>
      <c r="H79" s="243"/>
      <c r="I79" s="243"/>
      <c r="J79" s="243"/>
      <c r="M79" s="241"/>
      <c r="N79" s="241"/>
    </row>
    <row r="80" spans="2:14" s="238" customFormat="1" ht="15.75">
      <c r="B80" s="603" t="s">
        <v>362</v>
      </c>
      <c r="C80" s="588">
        <v>1622.6002840000001</v>
      </c>
      <c r="D80" s="588">
        <v>1178.9037624900002</v>
      </c>
      <c r="E80" s="589">
        <v>443.69652150999991</v>
      </c>
      <c r="F80" s="590">
        <v>0.72655217314753051</v>
      </c>
      <c r="G80" s="239"/>
    </row>
    <row r="81" spans="2:14" s="238" customFormat="1" ht="15.75">
      <c r="B81" s="604" t="s">
        <v>363</v>
      </c>
      <c r="C81" s="592">
        <v>1312.217099</v>
      </c>
      <c r="D81" s="592">
        <v>822.79869801000007</v>
      </c>
      <c r="E81" s="593">
        <v>489.4184009899999</v>
      </c>
      <c r="F81" s="594">
        <v>0.62702939828861359</v>
      </c>
      <c r="G81" s="239"/>
      <c r="H81" s="240"/>
      <c r="I81" s="240"/>
      <c r="J81" s="240"/>
      <c r="K81" s="240"/>
      <c r="M81" s="241"/>
      <c r="N81" s="241"/>
    </row>
    <row r="82" spans="2:14" s="245" customFormat="1" ht="15.75">
      <c r="B82" s="615" t="s">
        <v>352</v>
      </c>
      <c r="C82" s="596">
        <v>104.17999499999999</v>
      </c>
      <c r="D82" s="596">
        <v>49.571380789999999</v>
      </c>
      <c r="E82" s="597">
        <v>54.608614209999992</v>
      </c>
      <c r="F82" s="242">
        <v>0.47582437290383822</v>
      </c>
      <c r="G82" s="239"/>
      <c r="H82" s="246"/>
      <c r="I82" s="246"/>
      <c r="J82" s="246"/>
      <c r="M82" s="247"/>
      <c r="N82" s="247"/>
    </row>
    <row r="83" spans="2:14" s="245" customFormat="1" ht="15.75" customHeight="1">
      <c r="B83" s="621" t="s">
        <v>357</v>
      </c>
      <c r="C83" s="596">
        <v>1.384234</v>
      </c>
      <c r="D83" s="596">
        <v>0</v>
      </c>
      <c r="E83" s="597">
        <v>1.384234</v>
      </c>
      <c r="F83" s="242">
        <v>0</v>
      </c>
      <c r="G83" s="239"/>
      <c r="H83" s="246"/>
      <c r="I83" s="246"/>
      <c r="J83" s="246"/>
      <c r="M83" s="247"/>
      <c r="N83" s="247"/>
    </row>
    <row r="84" spans="2:14" s="245" customFormat="1" ht="31.5" customHeight="1">
      <c r="B84" s="622" t="s">
        <v>364</v>
      </c>
      <c r="C84" s="596">
        <v>47.552019999999999</v>
      </c>
      <c r="D84" s="596">
        <v>28.324179359999999</v>
      </c>
      <c r="E84" s="597">
        <v>19.22784064</v>
      </c>
      <c r="F84" s="242">
        <v>0.59564618621879784</v>
      </c>
      <c r="G84" s="239"/>
      <c r="H84" s="246"/>
      <c r="I84" s="246"/>
      <c r="J84" s="246"/>
      <c r="M84" s="247"/>
      <c r="N84" s="247"/>
    </row>
    <row r="85" spans="2:14" s="245" customFormat="1" ht="15.75" customHeight="1">
      <c r="B85" s="622" t="s">
        <v>365</v>
      </c>
      <c r="C85" s="596">
        <v>24.035999999999998</v>
      </c>
      <c r="D85" s="596">
        <v>2.9708021800000002</v>
      </c>
      <c r="E85" s="597">
        <v>21.065197819999998</v>
      </c>
      <c r="F85" s="242">
        <v>0.12359802712597771</v>
      </c>
      <c r="G85" s="239"/>
      <c r="H85" s="246"/>
      <c r="I85" s="246"/>
      <c r="J85" s="246"/>
      <c r="M85" s="247"/>
      <c r="N85" s="247"/>
    </row>
    <row r="86" spans="2:14" s="245" customFormat="1" ht="15.75" customHeight="1">
      <c r="B86" s="622" t="s">
        <v>366</v>
      </c>
      <c r="C86" s="596">
        <v>1.5</v>
      </c>
      <c r="D86" s="596">
        <v>7.4800000000000005E-2</v>
      </c>
      <c r="E86" s="597">
        <v>1.4252</v>
      </c>
      <c r="F86" s="242">
        <v>4.986666666666667E-2</v>
      </c>
      <c r="G86" s="239"/>
      <c r="H86" s="246"/>
      <c r="I86" s="246"/>
      <c r="J86" s="246"/>
      <c r="M86" s="247"/>
      <c r="N86" s="247"/>
    </row>
    <row r="87" spans="2:14" s="245" customFormat="1" ht="15.75">
      <c r="B87" s="622" t="s">
        <v>776</v>
      </c>
      <c r="C87" s="596">
        <v>29.707741000000002</v>
      </c>
      <c r="D87" s="596">
        <v>18.201599250000001</v>
      </c>
      <c r="E87" s="597">
        <v>11.506141750000001</v>
      </c>
      <c r="F87" s="242">
        <v>0.61268876856035603</v>
      </c>
      <c r="G87" s="239"/>
      <c r="H87" s="246"/>
      <c r="I87" s="246"/>
      <c r="J87" s="246"/>
      <c r="M87" s="247"/>
      <c r="N87" s="247"/>
    </row>
    <row r="88" spans="2:14" s="245" customFormat="1" ht="15.75">
      <c r="B88" s="615" t="s">
        <v>358</v>
      </c>
      <c r="C88" s="596">
        <v>174.04566</v>
      </c>
      <c r="D88" s="596">
        <v>23.178430680000002</v>
      </c>
      <c r="E88" s="597">
        <v>150.86722932000001</v>
      </c>
      <c r="F88" s="242">
        <v>0.13317442491815079</v>
      </c>
      <c r="G88" s="239"/>
      <c r="H88" s="246"/>
      <c r="I88" s="246"/>
      <c r="J88" s="246"/>
      <c r="M88" s="247"/>
      <c r="N88" s="247"/>
    </row>
    <row r="89" spans="2:14" s="245" customFormat="1" ht="15.75" customHeight="1">
      <c r="B89" s="599" t="s">
        <v>359</v>
      </c>
      <c r="C89" s="596">
        <v>174.04566</v>
      </c>
      <c r="D89" s="596">
        <v>23.178430680000002</v>
      </c>
      <c r="E89" s="597">
        <v>150.86722932000001</v>
      </c>
      <c r="F89" s="242">
        <v>0.13317442491815079</v>
      </c>
      <c r="G89" s="239"/>
      <c r="H89" s="246"/>
      <c r="I89" s="246"/>
      <c r="J89" s="246"/>
      <c r="M89" s="247"/>
      <c r="N89" s="247"/>
    </row>
    <row r="90" spans="2:14" s="245" customFormat="1" ht="15.75">
      <c r="B90" s="615" t="s">
        <v>777</v>
      </c>
      <c r="C90" s="596">
        <v>34.704845999999996</v>
      </c>
      <c r="D90" s="596">
        <v>33.898918529999996</v>
      </c>
      <c r="E90" s="597">
        <v>0.80592747000000031</v>
      </c>
      <c r="F90" s="242">
        <v>0.97677766759143669</v>
      </c>
      <c r="G90" s="239"/>
      <c r="H90" s="246"/>
      <c r="I90" s="246"/>
      <c r="J90" s="246"/>
      <c r="M90" s="247"/>
      <c r="N90" s="247"/>
    </row>
    <row r="91" spans="2:14" s="245" customFormat="1" ht="24" customHeight="1">
      <c r="B91" s="598" t="s">
        <v>778</v>
      </c>
      <c r="C91" s="596">
        <v>2.3990299999999998</v>
      </c>
      <c r="D91" s="596">
        <v>3.0857309299999995</v>
      </c>
      <c r="E91" s="597">
        <v>-0.68670092999999977</v>
      </c>
      <c r="F91" s="242">
        <v>1.2862410766017931</v>
      </c>
      <c r="G91" s="239"/>
      <c r="H91" s="246"/>
      <c r="I91" s="246"/>
      <c r="J91" s="246"/>
      <c r="M91" s="247"/>
      <c r="N91" s="247"/>
    </row>
    <row r="92" spans="2:14" s="245" customFormat="1" ht="15.75" customHeight="1">
      <c r="B92" s="599" t="s">
        <v>779</v>
      </c>
      <c r="C92" s="596">
        <v>4.7950279999999994</v>
      </c>
      <c r="D92" s="596">
        <v>4.4275882900000001</v>
      </c>
      <c r="E92" s="597">
        <v>0.36743970999999931</v>
      </c>
      <c r="F92" s="242">
        <v>0.92337068521810517</v>
      </c>
      <c r="G92" s="239"/>
      <c r="H92" s="246"/>
      <c r="I92" s="246"/>
      <c r="J92" s="246"/>
      <c r="M92" s="247"/>
      <c r="N92" s="247"/>
    </row>
    <row r="93" spans="2:14" s="245" customFormat="1" ht="15.75" customHeight="1">
      <c r="B93" s="600" t="s">
        <v>780</v>
      </c>
      <c r="C93" s="596">
        <v>27.510787999999998</v>
      </c>
      <c r="D93" s="596">
        <v>26.385599309999996</v>
      </c>
      <c r="E93" s="597">
        <v>1.1251886900000017</v>
      </c>
      <c r="F93" s="242">
        <v>0.95910009229833759</v>
      </c>
      <c r="G93" s="239"/>
      <c r="H93" s="246"/>
      <c r="I93" s="246"/>
      <c r="J93" s="246"/>
      <c r="M93" s="247"/>
      <c r="N93" s="247"/>
    </row>
    <row r="94" spans="2:14" s="245" customFormat="1" ht="15.75">
      <c r="B94" s="615" t="s">
        <v>368</v>
      </c>
      <c r="C94" s="596">
        <v>997.81225800000004</v>
      </c>
      <c r="D94" s="596">
        <v>714.85349196000004</v>
      </c>
      <c r="E94" s="597">
        <v>282.95876604</v>
      </c>
      <c r="F94" s="242">
        <v>0.71642083591240069</v>
      </c>
      <c r="G94" s="239"/>
      <c r="H94" s="246"/>
      <c r="I94" s="246"/>
      <c r="J94" s="246"/>
      <c r="M94" s="247"/>
      <c r="N94" s="247"/>
    </row>
    <row r="95" spans="2:14" s="245" customFormat="1" ht="15.75" customHeight="1">
      <c r="B95" s="600" t="s">
        <v>781</v>
      </c>
      <c r="C95" s="596">
        <v>743.42560400000002</v>
      </c>
      <c r="D95" s="596">
        <v>516.17572369000004</v>
      </c>
      <c r="E95" s="597">
        <v>227.24988030999998</v>
      </c>
      <c r="F95" s="242">
        <v>0.69432061649843313</v>
      </c>
      <c r="G95" s="239"/>
      <c r="H95" s="246"/>
      <c r="I95" s="246"/>
      <c r="J95" s="246"/>
      <c r="M95" s="247"/>
      <c r="N95" s="247"/>
    </row>
    <row r="96" spans="2:14" s="245" customFormat="1" ht="15.75">
      <c r="B96" s="600" t="s">
        <v>782</v>
      </c>
      <c r="C96" s="596">
        <v>216.80916000000002</v>
      </c>
      <c r="D96" s="596">
        <v>172.79790300000002</v>
      </c>
      <c r="E96" s="597">
        <v>44.011257000000001</v>
      </c>
      <c r="F96" s="242">
        <v>0.79700462378988046</v>
      </c>
      <c r="G96" s="239"/>
      <c r="H96" s="246"/>
      <c r="I96" s="246"/>
      <c r="J96" s="246"/>
      <c r="M96" s="247"/>
      <c r="N96" s="247"/>
    </row>
    <row r="97" spans="2:14" s="245" customFormat="1" ht="15.75" customHeight="1">
      <c r="B97" s="600" t="s">
        <v>369</v>
      </c>
      <c r="C97" s="596">
        <v>22.077494000000002</v>
      </c>
      <c r="D97" s="596">
        <v>25.531648970000003</v>
      </c>
      <c r="E97" s="597">
        <v>-3.4541549700000012</v>
      </c>
      <c r="F97" s="242">
        <v>1.1564559351709029</v>
      </c>
      <c r="G97" s="239"/>
      <c r="H97" s="246"/>
      <c r="I97" s="246"/>
      <c r="J97" s="246"/>
      <c r="M97" s="247"/>
      <c r="N97" s="247"/>
    </row>
    <row r="98" spans="2:14" s="245" customFormat="1" ht="15.75" customHeight="1">
      <c r="B98" s="600" t="s">
        <v>852</v>
      </c>
      <c r="C98" s="596">
        <v>15.5</v>
      </c>
      <c r="D98" s="596">
        <v>0.34821629999999998</v>
      </c>
      <c r="E98" s="597">
        <v>15.151783699999999</v>
      </c>
      <c r="F98" s="242">
        <v>2.2465567741935484E-2</v>
      </c>
      <c r="G98" s="239"/>
      <c r="H98" s="246"/>
      <c r="I98" s="246"/>
      <c r="J98" s="246"/>
      <c r="M98" s="247"/>
      <c r="N98" s="247"/>
    </row>
    <row r="99" spans="2:14" s="245" customFormat="1" ht="15.75">
      <c r="B99" s="615" t="s">
        <v>370</v>
      </c>
      <c r="C99" s="596">
        <v>1.47434</v>
      </c>
      <c r="D99" s="596">
        <v>1.2964760500000001</v>
      </c>
      <c r="E99" s="597">
        <v>0.17786394999999988</v>
      </c>
      <c r="F99" s="242">
        <v>0.87936029002808047</v>
      </c>
      <c r="G99" s="239"/>
      <c r="H99" s="246"/>
      <c r="I99" s="246"/>
      <c r="J99" s="246"/>
      <c r="M99" s="247"/>
      <c r="N99" s="247"/>
    </row>
    <row r="100" spans="2:14" s="238" customFormat="1" ht="15.75">
      <c r="B100" s="623" t="s">
        <v>783</v>
      </c>
      <c r="C100" s="596">
        <v>0.97433999999999998</v>
      </c>
      <c r="D100" s="596">
        <v>0.85081468000000005</v>
      </c>
      <c r="E100" s="597">
        <v>0.12352531999999994</v>
      </c>
      <c r="F100" s="242">
        <v>0.8732215448406101</v>
      </c>
      <c r="G100" s="239"/>
      <c r="H100" s="243"/>
      <c r="I100" s="243"/>
      <c r="J100" s="243"/>
      <c r="M100" s="241"/>
      <c r="N100" s="241"/>
    </row>
    <row r="101" spans="2:14" s="238" customFormat="1" ht="15.75">
      <c r="B101" s="623" t="s">
        <v>784</v>
      </c>
      <c r="C101" s="596">
        <v>0.5</v>
      </c>
      <c r="D101" s="596">
        <v>0.44566137</v>
      </c>
      <c r="E101" s="597">
        <v>5.4338629999999999E-2</v>
      </c>
      <c r="F101" s="242">
        <v>0.89132274</v>
      </c>
      <c r="G101" s="239"/>
      <c r="H101" s="240"/>
      <c r="I101" s="240"/>
      <c r="J101" s="240"/>
      <c r="K101" s="240"/>
      <c r="M101" s="241"/>
      <c r="N101" s="241"/>
    </row>
    <row r="102" spans="2:14" s="245" customFormat="1" ht="15.75">
      <c r="B102" s="604" t="s">
        <v>371</v>
      </c>
      <c r="C102" s="592">
        <v>310.38318500000003</v>
      </c>
      <c r="D102" s="592">
        <v>356.10506448000001</v>
      </c>
      <c r="E102" s="593">
        <v>-45.721879479999984</v>
      </c>
      <c r="F102" s="594">
        <v>1.1473078494248972</v>
      </c>
      <c r="G102" s="239"/>
      <c r="H102" s="246"/>
      <c r="I102" s="246"/>
      <c r="J102" s="246"/>
      <c r="M102" s="247"/>
      <c r="N102" s="247"/>
    </row>
    <row r="103" spans="2:14" s="238" customFormat="1" ht="15.75" customHeight="1">
      <c r="B103" s="615" t="s">
        <v>352</v>
      </c>
      <c r="C103" s="596">
        <v>310.38318500000003</v>
      </c>
      <c r="D103" s="596">
        <v>356.10506448000001</v>
      </c>
      <c r="E103" s="597">
        <v>-45.721879479999984</v>
      </c>
      <c r="F103" s="242">
        <v>1.1473078494248972</v>
      </c>
      <c r="G103" s="239"/>
      <c r="H103" s="243"/>
      <c r="I103" s="243"/>
      <c r="J103" s="243"/>
      <c r="M103" s="241"/>
      <c r="N103" s="241"/>
    </row>
    <row r="104" spans="2:14" s="238" customFormat="1" ht="15.75">
      <c r="B104" s="598" t="s">
        <v>372</v>
      </c>
      <c r="C104" s="596">
        <v>12.917183999999999</v>
      </c>
      <c r="D104" s="596">
        <v>12.08733105</v>
      </c>
      <c r="E104" s="597">
        <v>0.82985294999999937</v>
      </c>
      <c r="F104" s="242">
        <v>0.93575589308010176</v>
      </c>
      <c r="G104" s="239"/>
      <c r="H104" s="243"/>
      <c r="I104" s="243"/>
      <c r="J104" s="243"/>
      <c r="M104" s="241"/>
      <c r="N104" s="241"/>
    </row>
    <row r="105" spans="2:14" s="238" customFormat="1" ht="15.75">
      <c r="B105" s="600" t="s">
        <v>373</v>
      </c>
      <c r="C105" s="596">
        <v>255.66479100000001</v>
      </c>
      <c r="D105" s="596">
        <v>283.66341618000001</v>
      </c>
      <c r="E105" s="597">
        <v>-27.998625180000005</v>
      </c>
      <c r="F105" s="242">
        <v>1.1095130270792743</v>
      </c>
      <c r="G105" s="239"/>
      <c r="H105" s="243"/>
      <c r="I105" s="243"/>
      <c r="J105" s="243"/>
      <c r="M105" s="241"/>
      <c r="N105" s="241"/>
    </row>
    <row r="106" spans="2:14" s="238" customFormat="1" ht="15.75">
      <c r="B106" s="600" t="s">
        <v>374</v>
      </c>
      <c r="C106" s="596">
        <v>36.554270000000002</v>
      </c>
      <c r="D106" s="596">
        <v>57.888537150000005</v>
      </c>
      <c r="E106" s="597">
        <v>-21.334267150000002</v>
      </c>
      <c r="F106" s="242">
        <v>1.5836326959887312</v>
      </c>
      <c r="G106" s="239"/>
      <c r="H106" s="243"/>
      <c r="I106" s="243"/>
      <c r="J106" s="243"/>
      <c r="M106" s="241"/>
      <c r="N106" s="241"/>
    </row>
    <row r="107" spans="2:14" s="245" customFormat="1" ht="15.75">
      <c r="B107" s="600" t="s">
        <v>785</v>
      </c>
      <c r="C107" s="596">
        <v>5.2469399999999995</v>
      </c>
      <c r="D107" s="596">
        <v>2.4657800999999999</v>
      </c>
      <c r="E107" s="597">
        <v>2.7811598999999996</v>
      </c>
      <c r="F107" s="242">
        <v>0.46994631156445477</v>
      </c>
      <c r="G107" s="239"/>
      <c r="H107" s="246"/>
      <c r="I107" s="246"/>
      <c r="J107" s="246"/>
      <c r="M107" s="247"/>
      <c r="N107" s="247"/>
    </row>
    <row r="108" spans="2:14" s="245" customFormat="1" ht="15.75">
      <c r="B108" s="600"/>
      <c r="C108" s="596"/>
      <c r="D108" s="596"/>
      <c r="E108" s="597"/>
      <c r="F108" s="242"/>
      <c r="G108" s="239"/>
      <c r="H108" s="246"/>
      <c r="I108" s="246"/>
      <c r="J108" s="246"/>
      <c r="M108" s="247"/>
      <c r="N108" s="247"/>
    </row>
    <row r="109" spans="2:14" s="238" customFormat="1" ht="15.75">
      <c r="B109" s="598"/>
      <c r="C109" s="596"/>
      <c r="D109" s="596"/>
      <c r="E109" s="597"/>
      <c r="F109" s="242"/>
      <c r="G109" s="239"/>
    </row>
    <row r="110" spans="2:14" s="238" customFormat="1" ht="15.75">
      <c r="B110" s="603" t="s">
        <v>385</v>
      </c>
      <c r="C110" s="588">
        <v>2053.8708229999997</v>
      </c>
      <c r="D110" s="588">
        <v>2027.1270039400001</v>
      </c>
      <c r="E110" s="589">
        <v>26.743819059999623</v>
      </c>
      <c r="F110" s="590">
        <v>0.98697882127711611</v>
      </c>
      <c r="G110" s="239"/>
      <c r="H110" s="240"/>
      <c r="I110" s="240"/>
      <c r="J110" s="240"/>
      <c r="K110" s="240"/>
      <c r="M110" s="241"/>
      <c r="N110" s="241"/>
    </row>
    <row r="111" spans="2:14" s="245" customFormat="1" ht="15.75">
      <c r="B111" s="604" t="s">
        <v>386</v>
      </c>
      <c r="C111" s="624">
        <v>2053.8708229999997</v>
      </c>
      <c r="D111" s="624">
        <v>2027.1270039400001</v>
      </c>
      <c r="E111" s="625">
        <v>26.743819059999623</v>
      </c>
      <c r="F111" s="626">
        <v>0.98697882127711611</v>
      </c>
      <c r="G111" s="239"/>
      <c r="H111" s="246"/>
      <c r="I111" s="246"/>
      <c r="J111" s="246"/>
      <c r="M111" s="247"/>
      <c r="N111" s="247"/>
    </row>
    <row r="112" spans="2:14" s="245" customFormat="1" ht="15.75" customHeight="1">
      <c r="B112" s="615" t="s">
        <v>387</v>
      </c>
      <c r="C112" s="596">
        <v>1879.163</v>
      </c>
      <c r="D112" s="596">
        <v>1798.9336211</v>
      </c>
      <c r="E112" s="597">
        <v>80.229378900000029</v>
      </c>
      <c r="F112" s="242">
        <v>0.95730579045032282</v>
      </c>
      <c r="G112" s="239"/>
      <c r="H112" s="246"/>
      <c r="I112" s="246"/>
      <c r="J112" s="246"/>
      <c r="M112" s="247"/>
      <c r="N112" s="247"/>
    </row>
    <row r="113" spans="2:14" s="245" customFormat="1" ht="15.75" customHeight="1">
      <c r="B113" s="598" t="s">
        <v>388</v>
      </c>
      <c r="C113" s="596">
        <v>10</v>
      </c>
      <c r="D113" s="596">
        <v>9.6068697199999988</v>
      </c>
      <c r="E113" s="597">
        <v>0.39313028000000116</v>
      </c>
      <c r="F113" s="242">
        <v>0.96068697199999986</v>
      </c>
      <c r="G113" s="239"/>
      <c r="H113" s="246"/>
      <c r="I113" s="246"/>
      <c r="J113" s="246"/>
      <c r="M113" s="247"/>
      <c r="N113" s="247"/>
    </row>
    <row r="114" spans="2:14" s="245" customFormat="1" ht="15.75" customHeight="1">
      <c r="B114" s="598" t="s">
        <v>389</v>
      </c>
      <c r="C114" s="596">
        <v>473.31072</v>
      </c>
      <c r="D114" s="596">
        <v>342.24106040999999</v>
      </c>
      <c r="E114" s="597">
        <v>131.06965959000001</v>
      </c>
      <c r="F114" s="242">
        <v>0.72307903867041079</v>
      </c>
      <c r="G114" s="239"/>
      <c r="H114" s="246"/>
      <c r="I114" s="246"/>
      <c r="J114" s="246"/>
      <c r="M114" s="247"/>
      <c r="N114" s="247"/>
    </row>
    <row r="115" spans="2:14" s="245" customFormat="1" ht="15.75">
      <c r="B115" s="598" t="s">
        <v>390</v>
      </c>
      <c r="C115" s="596">
        <v>1395.8522800000001</v>
      </c>
      <c r="D115" s="596">
        <v>1447.0856909700001</v>
      </c>
      <c r="E115" s="597">
        <v>-51.233410970000023</v>
      </c>
      <c r="F115" s="242">
        <v>1.0367040350215282</v>
      </c>
      <c r="G115" s="239"/>
      <c r="H115" s="246"/>
      <c r="I115" s="246"/>
      <c r="J115" s="246"/>
      <c r="M115" s="247"/>
      <c r="N115" s="247"/>
    </row>
    <row r="116" spans="2:14" s="238" customFormat="1" ht="16.5" customHeight="1">
      <c r="B116" s="615" t="s">
        <v>368</v>
      </c>
      <c r="C116" s="596">
        <v>2.7546710000000001</v>
      </c>
      <c r="D116" s="596">
        <v>8.7255080599999992</v>
      </c>
      <c r="E116" s="597">
        <v>-5.9708370599999991</v>
      </c>
      <c r="F116" s="242">
        <v>3.1675318250346409</v>
      </c>
      <c r="G116" s="239"/>
      <c r="H116" s="243"/>
      <c r="I116" s="243"/>
      <c r="J116" s="243"/>
      <c r="M116" s="241"/>
      <c r="N116" s="241"/>
    </row>
    <row r="117" spans="2:14" s="238" customFormat="1" ht="16.5" customHeight="1">
      <c r="B117" s="598" t="s">
        <v>391</v>
      </c>
      <c r="C117" s="596">
        <v>2.1217670000000002</v>
      </c>
      <c r="D117" s="596">
        <v>5.0258015199999999</v>
      </c>
      <c r="E117" s="597">
        <v>-2.9040345199999997</v>
      </c>
      <c r="F117" s="242">
        <v>2.3686868162244012</v>
      </c>
      <c r="G117" s="239"/>
      <c r="H117" s="243"/>
      <c r="I117" s="243"/>
      <c r="J117" s="243"/>
      <c r="M117" s="241"/>
      <c r="N117" s="241"/>
    </row>
    <row r="118" spans="2:14" s="238" customFormat="1" ht="16.5" customHeight="1">
      <c r="B118" s="598" t="s">
        <v>786</v>
      </c>
      <c r="C118" s="596">
        <v>0.63290400000000002</v>
      </c>
      <c r="D118" s="596">
        <v>3.6997065400000002</v>
      </c>
      <c r="E118" s="597">
        <v>-3.0668025400000003</v>
      </c>
      <c r="F118" s="242">
        <v>5.8456046098618435</v>
      </c>
      <c r="G118" s="239"/>
      <c r="H118" s="243"/>
      <c r="I118" s="243"/>
      <c r="J118" s="243"/>
      <c r="M118" s="241"/>
      <c r="N118" s="241"/>
    </row>
    <row r="119" spans="2:14" s="238" customFormat="1" ht="21" customHeight="1">
      <c r="B119" s="615" t="s">
        <v>358</v>
      </c>
      <c r="C119" s="596">
        <v>171.95315199999999</v>
      </c>
      <c r="D119" s="596">
        <v>219.46787477999999</v>
      </c>
      <c r="E119" s="597">
        <v>-47.51472278</v>
      </c>
      <c r="F119" s="242">
        <v>1.2763236511070177</v>
      </c>
      <c r="G119" s="239"/>
      <c r="H119" s="240"/>
      <c r="I119" s="240"/>
      <c r="J119" s="240"/>
      <c r="K119" s="240"/>
      <c r="M119" s="241"/>
      <c r="N119" s="241"/>
    </row>
    <row r="120" spans="2:14" s="245" customFormat="1" ht="15.75">
      <c r="B120" s="599" t="s">
        <v>367</v>
      </c>
      <c r="C120" s="596">
        <v>54.507799999999996</v>
      </c>
      <c r="D120" s="596">
        <v>94.853499999999997</v>
      </c>
      <c r="E120" s="597">
        <v>-40.345700000000001</v>
      </c>
      <c r="F120" s="242">
        <v>1.7401821390700047</v>
      </c>
      <c r="G120" s="239"/>
      <c r="H120" s="246"/>
      <c r="I120" s="246"/>
      <c r="J120" s="246"/>
      <c r="M120" s="247"/>
      <c r="N120" s="247"/>
    </row>
    <row r="121" spans="2:14" s="245" customFormat="1" ht="15.75" customHeight="1">
      <c r="B121" s="599" t="s">
        <v>787</v>
      </c>
      <c r="C121" s="596">
        <v>117.445352</v>
      </c>
      <c r="D121" s="596">
        <v>124.61437477999999</v>
      </c>
      <c r="E121" s="597">
        <v>-7.1690227799999917</v>
      </c>
      <c r="F121" s="242">
        <v>1.0610413495120692</v>
      </c>
      <c r="G121" s="239"/>
      <c r="H121" s="246"/>
      <c r="I121" s="246"/>
      <c r="J121" s="246"/>
      <c r="M121" s="247"/>
      <c r="N121" s="247"/>
    </row>
    <row r="122" spans="2:14" s="245" customFormat="1" ht="15.75" customHeight="1">
      <c r="B122" s="612"/>
      <c r="C122" s="597"/>
      <c r="D122" s="597"/>
      <c r="E122" s="597"/>
      <c r="F122" s="242"/>
      <c r="G122" s="239"/>
      <c r="H122" s="246"/>
      <c r="I122" s="246"/>
      <c r="J122" s="246"/>
      <c r="M122" s="247"/>
      <c r="N122" s="247"/>
    </row>
    <row r="123" spans="2:14" s="245" customFormat="1" ht="15.75">
      <c r="B123" s="603" t="s">
        <v>392</v>
      </c>
      <c r="C123" s="589">
        <v>98.245013999999998</v>
      </c>
      <c r="D123" s="589">
        <v>62.572446739999997</v>
      </c>
      <c r="E123" s="589">
        <v>35.672567260000001</v>
      </c>
      <c r="F123" s="590">
        <v>0.63690200848258827</v>
      </c>
      <c r="G123" s="239"/>
      <c r="H123" s="246"/>
      <c r="I123" s="246"/>
      <c r="J123" s="246"/>
      <c r="M123" s="247"/>
      <c r="N123" s="247"/>
    </row>
    <row r="124" spans="2:14" s="238" customFormat="1" ht="16.5" customHeight="1">
      <c r="B124" s="604" t="s">
        <v>393</v>
      </c>
      <c r="C124" s="593">
        <v>98.245013999999998</v>
      </c>
      <c r="D124" s="593">
        <v>62.572446739999997</v>
      </c>
      <c r="E124" s="593">
        <v>35.672567260000001</v>
      </c>
      <c r="F124" s="594">
        <v>0.63690200848258827</v>
      </c>
      <c r="G124" s="239"/>
      <c r="H124" s="243"/>
      <c r="I124" s="243"/>
      <c r="J124" s="243"/>
      <c r="M124" s="241"/>
      <c r="N124" s="241"/>
    </row>
    <row r="125" spans="2:14" s="245" customFormat="1" ht="15.75">
      <c r="B125" s="615" t="s">
        <v>352</v>
      </c>
      <c r="C125" s="627">
        <v>98.245013999999998</v>
      </c>
      <c r="D125" s="597">
        <v>62.572446739999997</v>
      </c>
      <c r="E125" s="627">
        <v>35.672567260000001</v>
      </c>
      <c r="F125" s="242">
        <v>0.63690200848258827</v>
      </c>
      <c r="G125" s="239"/>
      <c r="H125" s="246"/>
      <c r="I125" s="246"/>
      <c r="J125" s="246"/>
      <c r="M125" s="247"/>
      <c r="N125" s="247"/>
    </row>
    <row r="126" spans="2:14" s="238" customFormat="1" ht="16.5" customHeight="1">
      <c r="B126" s="598" t="s">
        <v>394</v>
      </c>
      <c r="C126" s="597">
        <v>98.245013999999998</v>
      </c>
      <c r="D126" s="597">
        <v>62.572446739999997</v>
      </c>
      <c r="E126" s="597">
        <v>35.672567260000001</v>
      </c>
      <c r="F126" s="242">
        <v>0.63690200848258827</v>
      </c>
      <c r="G126" s="239"/>
      <c r="H126" s="243"/>
      <c r="I126" s="243"/>
      <c r="J126" s="243"/>
      <c r="M126" s="241"/>
      <c r="N126" s="241"/>
    </row>
    <row r="127" spans="2:14" s="238" customFormat="1" ht="16.5" customHeight="1">
      <c r="B127" s="598"/>
      <c r="C127" s="597"/>
      <c r="D127" s="597"/>
      <c r="E127" s="597"/>
      <c r="F127" s="242"/>
      <c r="G127" s="239"/>
      <c r="H127" s="243"/>
      <c r="I127" s="243"/>
      <c r="J127" s="243"/>
      <c r="M127" s="241"/>
      <c r="N127" s="241"/>
    </row>
    <row r="128" spans="2:14" s="238" customFormat="1" ht="16.5" customHeight="1">
      <c r="B128" s="603" t="s">
        <v>395</v>
      </c>
      <c r="C128" s="589">
        <v>21.458238000000001</v>
      </c>
      <c r="D128" s="589">
        <v>26.765951060000003</v>
      </c>
      <c r="E128" s="589">
        <v>-5.3077130600000011</v>
      </c>
      <c r="F128" s="590">
        <v>1.2473508337450634</v>
      </c>
      <c r="G128" s="239"/>
      <c r="H128" s="243"/>
      <c r="I128" s="243"/>
      <c r="J128" s="243"/>
      <c r="M128" s="241"/>
      <c r="N128" s="241"/>
    </row>
    <row r="129" spans="2:14" s="238" customFormat="1" ht="16.5" customHeight="1">
      <c r="B129" s="604" t="s">
        <v>396</v>
      </c>
      <c r="C129" s="593">
        <v>21.458238000000001</v>
      </c>
      <c r="D129" s="593">
        <v>26.765951060000003</v>
      </c>
      <c r="E129" s="593">
        <v>-5.3077130600000011</v>
      </c>
      <c r="F129" s="594">
        <v>1.2473508337450634</v>
      </c>
      <c r="G129" s="239"/>
      <c r="H129" s="243"/>
      <c r="I129" s="243"/>
      <c r="J129" s="243"/>
      <c r="M129" s="241"/>
      <c r="N129" s="241"/>
    </row>
    <row r="130" spans="2:14" s="238" customFormat="1" ht="15.75">
      <c r="B130" s="615" t="s">
        <v>397</v>
      </c>
      <c r="C130" s="597">
        <v>21.458238000000001</v>
      </c>
      <c r="D130" s="597">
        <v>26.765951060000003</v>
      </c>
      <c r="E130" s="597">
        <v>-5.3077130600000011</v>
      </c>
      <c r="F130" s="242">
        <v>1.2473508337450634</v>
      </c>
      <c r="G130" s="239"/>
    </row>
    <row r="131" spans="2:14" s="238" customFormat="1" ht="15.75">
      <c r="B131" s="598" t="s">
        <v>398</v>
      </c>
      <c r="C131" s="597">
        <v>16.361727999999999</v>
      </c>
      <c r="D131" s="597">
        <v>21.959197450000001</v>
      </c>
      <c r="E131" s="597">
        <v>-5.597469450000002</v>
      </c>
      <c r="F131" s="242">
        <v>1.3421074748339541</v>
      </c>
      <c r="G131" s="239"/>
      <c r="H131" s="240"/>
      <c r="I131" s="240"/>
      <c r="J131" s="240"/>
      <c r="K131" s="240"/>
      <c r="M131" s="241"/>
      <c r="N131" s="241"/>
    </row>
    <row r="132" spans="2:14" s="245" customFormat="1" ht="15.75">
      <c r="B132" s="598" t="s">
        <v>399</v>
      </c>
      <c r="C132" s="597">
        <v>5.0965100000000003</v>
      </c>
      <c r="D132" s="597">
        <v>4.8067536100000003</v>
      </c>
      <c r="E132" s="597">
        <v>0.28975638999999997</v>
      </c>
      <c r="F132" s="242">
        <v>0.94314611567523654</v>
      </c>
      <c r="G132" s="239"/>
      <c r="H132" s="246"/>
      <c r="I132" s="246"/>
      <c r="J132" s="246"/>
      <c r="M132" s="247"/>
      <c r="N132" s="247"/>
    </row>
    <row r="133" spans="2:14" s="245" customFormat="1" ht="15.75">
      <c r="B133" s="598"/>
      <c r="C133" s="597"/>
      <c r="D133" s="597"/>
      <c r="E133" s="597"/>
      <c r="F133" s="242"/>
      <c r="G133" s="239"/>
      <c r="H133" s="246"/>
      <c r="I133" s="246"/>
      <c r="J133" s="246"/>
      <c r="M133" s="247"/>
      <c r="N133" s="247"/>
    </row>
    <row r="134" spans="2:14" s="238" customFormat="1" ht="15.75">
      <c r="B134" s="603" t="s">
        <v>400</v>
      </c>
      <c r="C134" s="589">
        <v>1.9820939999999998</v>
      </c>
      <c r="D134" s="589">
        <v>1.87889759</v>
      </c>
      <c r="E134" s="589">
        <v>0.10319640999999979</v>
      </c>
      <c r="F134" s="590">
        <v>0.94793566299075638</v>
      </c>
      <c r="G134" s="239"/>
    </row>
    <row r="135" spans="2:14" s="238" customFormat="1" ht="15.75">
      <c r="B135" s="604" t="s">
        <v>401</v>
      </c>
      <c r="C135" s="593">
        <v>1.9820939999999998</v>
      </c>
      <c r="D135" s="593">
        <v>1.87889759</v>
      </c>
      <c r="E135" s="593">
        <v>0.10319640999999979</v>
      </c>
      <c r="F135" s="594">
        <v>0.94793566299075638</v>
      </c>
      <c r="G135" s="239"/>
      <c r="H135" s="240"/>
      <c r="I135" s="240"/>
      <c r="J135" s="240"/>
      <c r="K135" s="240"/>
      <c r="M135" s="241"/>
      <c r="N135" s="241"/>
    </row>
    <row r="136" spans="2:14" s="245" customFormat="1" ht="15.75">
      <c r="B136" s="615" t="s">
        <v>397</v>
      </c>
      <c r="C136" s="597">
        <v>1.9820939999999998</v>
      </c>
      <c r="D136" s="597">
        <v>1.87889759</v>
      </c>
      <c r="E136" s="597">
        <v>0.10319640999999979</v>
      </c>
      <c r="F136" s="242">
        <v>0.94793566299075638</v>
      </c>
      <c r="G136" s="239"/>
      <c r="H136" s="246"/>
      <c r="I136" s="246"/>
      <c r="J136" s="246"/>
      <c r="M136" s="247"/>
      <c r="N136" s="247"/>
    </row>
    <row r="137" spans="2:14" s="238" customFormat="1" ht="16.5" customHeight="1">
      <c r="B137" s="623" t="s">
        <v>402</v>
      </c>
      <c r="C137" s="597">
        <v>1.9820939999999998</v>
      </c>
      <c r="D137" s="597">
        <v>1.87889759</v>
      </c>
      <c r="E137" s="597">
        <v>0.10319640999999979</v>
      </c>
      <c r="F137" s="242">
        <v>0.94793566299075638</v>
      </c>
      <c r="G137" s="239"/>
      <c r="H137" s="243"/>
      <c r="I137" s="243"/>
      <c r="J137" s="243"/>
      <c r="M137" s="241"/>
      <c r="N137" s="241"/>
    </row>
    <row r="138" spans="2:14" s="238" customFormat="1" ht="16.5" customHeight="1">
      <c r="B138" s="623"/>
      <c r="C138" s="597"/>
      <c r="D138" s="597"/>
      <c r="E138" s="597"/>
      <c r="F138" s="242"/>
      <c r="G138" s="239"/>
      <c r="H138" s="243"/>
      <c r="I138" s="243"/>
      <c r="J138" s="243"/>
      <c r="M138" s="241"/>
      <c r="N138" s="241"/>
    </row>
    <row r="139" spans="2:14" s="238" customFormat="1" ht="15.75">
      <c r="B139" s="603" t="s">
        <v>788</v>
      </c>
      <c r="C139" s="589">
        <v>18.502040000000001</v>
      </c>
      <c r="D139" s="589">
        <v>13.459025469999998</v>
      </c>
      <c r="E139" s="589">
        <v>5.0430145300000024</v>
      </c>
      <c r="F139" s="590">
        <v>0.72743467585195998</v>
      </c>
      <c r="G139" s="239"/>
    </row>
    <row r="140" spans="2:14" s="238" customFormat="1" ht="15.75">
      <c r="B140" s="604" t="s">
        <v>403</v>
      </c>
      <c r="C140" s="593">
        <v>18.502040000000001</v>
      </c>
      <c r="D140" s="593">
        <v>13.459025469999998</v>
      </c>
      <c r="E140" s="593">
        <v>5.0430145300000024</v>
      </c>
      <c r="F140" s="594">
        <v>0.72743467585195998</v>
      </c>
      <c r="G140" s="239"/>
      <c r="H140" s="240"/>
      <c r="I140" s="240"/>
      <c r="J140" s="240"/>
      <c r="K140" s="240"/>
      <c r="M140" s="241"/>
      <c r="N140" s="241"/>
    </row>
    <row r="141" spans="2:14" s="245" customFormat="1" ht="15.75">
      <c r="B141" s="615" t="s">
        <v>397</v>
      </c>
      <c r="C141" s="597">
        <v>18.502040000000001</v>
      </c>
      <c r="D141" s="597">
        <v>13.459025469999998</v>
      </c>
      <c r="E141" s="597">
        <v>5.0430145300000024</v>
      </c>
      <c r="F141" s="242">
        <v>0.72743467585195998</v>
      </c>
      <c r="G141" s="239"/>
      <c r="H141" s="246"/>
      <c r="I141" s="246"/>
      <c r="J141" s="246"/>
      <c r="M141" s="247"/>
      <c r="N141" s="247"/>
    </row>
    <row r="142" spans="2:14" s="238" customFormat="1" ht="16.5" customHeight="1">
      <c r="B142" s="598" t="s">
        <v>404</v>
      </c>
      <c r="C142" s="597">
        <v>18.502040000000001</v>
      </c>
      <c r="D142" s="597">
        <v>13.459025469999998</v>
      </c>
      <c r="E142" s="597">
        <v>5.0430145300000024</v>
      </c>
      <c r="F142" s="242">
        <v>0.72743467585195998</v>
      </c>
      <c r="G142" s="239"/>
      <c r="H142" s="252"/>
      <c r="I142" s="252"/>
      <c r="J142" s="252"/>
      <c r="M142" s="241"/>
      <c r="N142" s="241"/>
    </row>
    <row r="143" spans="2:14" s="238" customFormat="1" ht="16.5" customHeight="1">
      <c r="B143" s="623"/>
      <c r="C143" s="597"/>
      <c r="D143" s="597"/>
      <c r="E143" s="597"/>
      <c r="F143" s="242"/>
      <c r="G143" s="239"/>
      <c r="H143" s="252"/>
      <c r="I143" s="252"/>
      <c r="J143" s="252"/>
      <c r="M143" s="241"/>
      <c r="N143" s="241"/>
    </row>
    <row r="144" spans="2:14" s="238" customFormat="1" ht="16.5" customHeight="1">
      <c r="B144" s="603" t="s">
        <v>405</v>
      </c>
      <c r="C144" s="589">
        <v>8.2786280000000012</v>
      </c>
      <c r="D144" s="589">
        <v>8.8078991799999997</v>
      </c>
      <c r="E144" s="589">
        <v>-0.52927117999999851</v>
      </c>
      <c r="F144" s="590">
        <v>1.0639322336986272</v>
      </c>
      <c r="G144" s="250"/>
      <c r="H144" s="252"/>
      <c r="I144" s="252"/>
      <c r="J144" s="252"/>
      <c r="M144" s="241"/>
      <c r="N144" s="241"/>
    </row>
    <row r="145" spans="2:14" s="238" customFormat="1" ht="15.75">
      <c r="B145" s="604" t="s">
        <v>406</v>
      </c>
      <c r="C145" s="593">
        <v>8.2786280000000012</v>
      </c>
      <c r="D145" s="593">
        <v>8.8078991799999997</v>
      </c>
      <c r="E145" s="593">
        <v>-0.52927117999999851</v>
      </c>
      <c r="F145" s="594">
        <v>1.0639322336986272</v>
      </c>
      <c r="G145" s="250"/>
      <c r="M145" s="241"/>
      <c r="N145" s="241"/>
    </row>
    <row r="146" spans="2:14" ht="15" customHeight="1">
      <c r="B146" s="615" t="s">
        <v>397</v>
      </c>
      <c r="C146" s="597">
        <v>8.2786280000000012</v>
      </c>
      <c r="D146" s="597">
        <v>8.8078991799999997</v>
      </c>
      <c r="E146" s="597">
        <v>-0.52927117999999851</v>
      </c>
      <c r="F146" s="242">
        <v>1.0639322336986272</v>
      </c>
    </row>
    <row r="147" spans="2:14" ht="15" customHeight="1">
      <c r="B147" s="598" t="s">
        <v>407</v>
      </c>
      <c r="C147" s="597">
        <v>8.0840080000000007</v>
      </c>
      <c r="D147" s="597">
        <v>7.85506583</v>
      </c>
      <c r="E147" s="597">
        <v>0.22894217000000072</v>
      </c>
      <c r="F147" s="242">
        <v>0.97167962104936056</v>
      </c>
      <c r="G147" s="254"/>
    </row>
    <row r="148" spans="2:14" ht="18.75" customHeight="1" thickBot="1">
      <c r="B148" s="628" t="s">
        <v>408</v>
      </c>
      <c r="C148" s="629">
        <v>0.19461999999999999</v>
      </c>
      <c r="D148" s="629">
        <v>0.95283334999999991</v>
      </c>
      <c r="E148" s="629">
        <v>-0.7582133499999999</v>
      </c>
      <c r="F148" s="251">
        <v>4.8958655328332137</v>
      </c>
      <c r="G148" s="254"/>
    </row>
    <row r="149" spans="2:14" ht="15.75">
      <c r="B149" s="253" t="s">
        <v>409</v>
      </c>
      <c r="E149" s="254"/>
      <c r="F149" s="255"/>
      <c r="G149" s="254"/>
    </row>
    <row r="150" spans="2:14">
      <c r="D150" s="256"/>
      <c r="E150" s="256"/>
    </row>
    <row r="151" spans="2:14">
      <c r="E151" s="256"/>
    </row>
    <row r="152" spans="2:14">
      <c r="E152" s="256"/>
    </row>
    <row r="154" spans="2:14">
      <c r="E154" s="256"/>
    </row>
    <row r="155" spans="2:14">
      <c r="E155" s="256"/>
    </row>
    <row r="168" spans="3:5">
      <c r="C168" s="233"/>
      <c r="D168" s="233"/>
      <c r="E168" s="257"/>
    </row>
    <row r="169" spans="3:5">
      <c r="E169" s="257"/>
    </row>
    <row r="170" spans="3:5">
      <c r="E170" s="257"/>
    </row>
    <row r="171" spans="3:5">
      <c r="E171" s="257"/>
    </row>
    <row r="172" spans="3:5">
      <c r="C172" s="233"/>
      <c r="D172" s="233"/>
      <c r="E172" s="257"/>
    </row>
    <row r="173" spans="3:5">
      <c r="E173" s="257"/>
    </row>
    <row r="174" spans="3:5">
      <c r="E174" s="257"/>
    </row>
    <row r="175" spans="3:5">
      <c r="E175" s="257"/>
    </row>
    <row r="176" spans="3:5">
      <c r="E176" s="257"/>
    </row>
    <row r="177" spans="3:5">
      <c r="C177" s="233"/>
      <c r="D177" s="233"/>
      <c r="E177" s="257"/>
    </row>
  </sheetData>
  <mergeCells count="13">
    <mergeCell ref="B77:B78"/>
    <mergeCell ref="C77:D77"/>
    <mergeCell ref="E77:E78"/>
    <mergeCell ref="F77:F78"/>
    <mergeCell ref="B1:F1"/>
    <mergeCell ref="B2:F2"/>
    <mergeCell ref="B3:F3"/>
    <mergeCell ref="B4:F4"/>
    <mergeCell ref="B5:F5"/>
    <mergeCell ref="B7:B8"/>
    <mergeCell ref="C7:D7"/>
    <mergeCell ref="E7:E8"/>
    <mergeCell ref="F7:F8"/>
  </mergeCells>
  <printOptions horizontalCentered="1" verticalCentered="1"/>
  <pageMargins left="0" right="0" top="0" bottom="0" header="0" footer="0"/>
  <pageSetup scale="67" fitToHeight="2" orientation="landscape" r:id="rId1"/>
  <rowBreaks count="1" manualBreakCount="1">
    <brk id="99"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29"/>
  <sheetViews>
    <sheetView workbookViewId="0"/>
  </sheetViews>
  <sheetFormatPr baseColWidth="10" defaultRowHeight="15"/>
  <sheetData>
    <row r="1" spans="2:13" ht="15.75" thickBot="1"/>
    <row r="2" spans="2:13" ht="28.5" customHeight="1" thickTop="1">
      <c r="B2" s="943" t="s">
        <v>796</v>
      </c>
      <c r="C2" s="944"/>
      <c r="D2" s="944"/>
      <c r="E2" s="944"/>
      <c r="F2" s="944"/>
      <c r="G2" s="944"/>
      <c r="H2" s="944"/>
      <c r="I2" s="944"/>
      <c r="J2" s="944"/>
      <c r="K2" s="944"/>
      <c r="L2" s="944"/>
      <c r="M2" s="945"/>
    </row>
    <row r="3" spans="2:13" ht="30" customHeight="1">
      <c r="B3" s="946" t="s">
        <v>797</v>
      </c>
      <c r="C3" s="947"/>
      <c r="D3" s="947"/>
      <c r="E3" s="947"/>
      <c r="F3" s="947"/>
      <c r="G3" s="947"/>
      <c r="H3" s="947"/>
      <c r="I3" s="947"/>
      <c r="J3" s="947"/>
      <c r="K3" s="947"/>
      <c r="L3" s="947"/>
      <c r="M3" s="948"/>
    </row>
    <row r="4" spans="2:13" ht="36" customHeight="1" thickBot="1">
      <c r="B4" s="949" t="s">
        <v>798</v>
      </c>
      <c r="C4" s="950"/>
      <c r="D4" s="950"/>
      <c r="E4" s="950"/>
      <c r="F4" s="950"/>
      <c r="G4" s="950"/>
      <c r="H4" s="950"/>
      <c r="I4" s="950"/>
      <c r="J4" s="950"/>
      <c r="K4" s="950"/>
      <c r="L4" s="950"/>
      <c r="M4" s="951"/>
    </row>
    <row r="5" spans="2:13" ht="15.75" thickTop="1"/>
    <row r="9" spans="2:13">
      <c r="E9" s="630" t="s">
        <v>789</v>
      </c>
      <c r="F9" s="630" t="s">
        <v>650</v>
      </c>
    </row>
    <row r="10" spans="2:13">
      <c r="C10">
        <v>1</v>
      </c>
      <c r="D10">
        <v>2000</v>
      </c>
      <c r="E10" s="631">
        <v>1.9789459039553314</v>
      </c>
      <c r="F10" s="632">
        <f>AVERAGE(E10:E29)</f>
        <v>1.9648287501793216</v>
      </c>
    </row>
    <row r="11" spans="2:13">
      <c r="C11">
        <v>2</v>
      </c>
      <c r="D11">
        <v>2001</v>
      </c>
      <c r="E11" s="631">
        <v>2.1125357366352451</v>
      </c>
      <c r="F11" s="632">
        <f>+F10</f>
        <v>1.9648287501793216</v>
      </c>
      <c r="G11" s="633">
        <f>+E11-E10</f>
        <v>0.13358983267991364</v>
      </c>
    </row>
    <row r="12" spans="2:13">
      <c r="C12">
        <v>3</v>
      </c>
      <c r="D12">
        <v>2002</v>
      </c>
      <c r="E12" s="631">
        <v>1.0889827367574423</v>
      </c>
      <c r="F12" s="632">
        <f t="shared" ref="F12:F29" si="0">+F11</f>
        <v>1.9648287501793216</v>
      </c>
      <c r="G12" s="633">
        <f t="shared" ref="G12:G29" si="1">+E12-E11</f>
        <v>-1.0235529998778028</v>
      </c>
    </row>
    <row r="13" spans="2:13">
      <c r="C13">
        <v>4</v>
      </c>
      <c r="D13">
        <v>2003</v>
      </c>
      <c r="E13" s="631">
        <v>2.599722936979763</v>
      </c>
      <c r="F13" s="632">
        <f t="shared" si="0"/>
        <v>1.9648287501793216</v>
      </c>
      <c r="G13" s="633">
        <f t="shared" si="1"/>
        <v>1.5107402002223207</v>
      </c>
    </row>
    <row r="14" spans="2:13">
      <c r="C14">
        <v>5</v>
      </c>
      <c r="D14">
        <v>2004</v>
      </c>
      <c r="E14" s="631">
        <v>1.0922383972493204</v>
      </c>
      <c r="F14" s="632">
        <f t="shared" si="0"/>
        <v>1.9648287501793216</v>
      </c>
      <c r="G14" s="633">
        <f t="shared" si="1"/>
        <v>-1.5074845397304426</v>
      </c>
    </row>
    <row r="15" spans="2:13">
      <c r="C15">
        <v>6</v>
      </c>
      <c r="D15">
        <v>2005</v>
      </c>
      <c r="E15" s="631">
        <v>1.7300494480739066</v>
      </c>
      <c r="F15" s="632">
        <f t="shared" si="0"/>
        <v>1.9648287501793216</v>
      </c>
      <c r="G15" s="633">
        <f t="shared" si="1"/>
        <v>0.63781105082458622</v>
      </c>
    </row>
    <row r="16" spans="2:13">
      <c r="C16">
        <v>7</v>
      </c>
      <c r="D16">
        <v>2006</v>
      </c>
      <c r="E16" s="631">
        <v>1.9453996643390661</v>
      </c>
      <c r="F16" s="632">
        <f t="shared" si="0"/>
        <v>1.9648287501793216</v>
      </c>
      <c r="G16" s="633">
        <f t="shared" si="1"/>
        <v>0.21535021626515949</v>
      </c>
    </row>
    <row r="17" spans="3:7">
      <c r="C17">
        <v>8</v>
      </c>
      <c r="D17">
        <v>2007</v>
      </c>
      <c r="E17" s="631">
        <v>1.4408726323224932</v>
      </c>
      <c r="F17" s="632">
        <f t="shared" si="0"/>
        <v>1.9648287501793216</v>
      </c>
      <c r="G17" s="633">
        <f t="shared" si="1"/>
        <v>-0.5045270320165729</v>
      </c>
    </row>
    <row r="18" spans="3:7">
      <c r="C18">
        <v>9</v>
      </c>
      <c r="D18">
        <v>2008</v>
      </c>
      <c r="E18" s="631">
        <v>1.6146862745212056</v>
      </c>
      <c r="F18" s="632">
        <f t="shared" si="0"/>
        <v>1.9648287501793216</v>
      </c>
      <c r="G18" s="633">
        <f t="shared" si="1"/>
        <v>0.17381364219871243</v>
      </c>
    </row>
    <row r="19" spans="3:7">
      <c r="C19">
        <v>10</v>
      </c>
      <c r="D19">
        <v>2009</v>
      </c>
      <c r="E19" s="631">
        <v>3.1404977281335045</v>
      </c>
      <c r="F19" s="632">
        <f t="shared" si="0"/>
        <v>1.9648287501793216</v>
      </c>
      <c r="G19" s="633">
        <f t="shared" si="1"/>
        <v>1.5258114536122989</v>
      </c>
    </row>
    <row r="20" spans="3:7">
      <c r="C20">
        <v>11</v>
      </c>
      <c r="D20">
        <v>2010</v>
      </c>
      <c r="E20" s="631">
        <v>3.2904471138755662</v>
      </c>
      <c r="F20" s="632">
        <f t="shared" si="0"/>
        <v>1.9648287501793216</v>
      </c>
      <c r="G20" s="633">
        <f t="shared" si="1"/>
        <v>0.14994938574206174</v>
      </c>
    </row>
    <row r="21" spans="3:7">
      <c r="C21">
        <v>12</v>
      </c>
      <c r="D21">
        <v>2011</v>
      </c>
      <c r="E21" s="631">
        <v>2.7915526742452275</v>
      </c>
      <c r="F21" s="632">
        <f t="shared" si="0"/>
        <v>1.9648287501793216</v>
      </c>
      <c r="G21" s="633">
        <f t="shared" si="1"/>
        <v>-0.49889443963033875</v>
      </c>
    </row>
    <row r="22" spans="3:7">
      <c r="C22">
        <v>13</v>
      </c>
      <c r="D22">
        <v>2012</v>
      </c>
      <c r="E22" s="631">
        <v>2.3930063677996953</v>
      </c>
      <c r="F22" s="632">
        <f t="shared" si="0"/>
        <v>1.9648287501793216</v>
      </c>
      <c r="G22" s="633">
        <f t="shared" si="1"/>
        <v>-0.39854630644553213</v>
      </c>
    </row>
    <row r="23" spans="3:7">
      <c r="C23">
        <v>14</v>
      </c>
      <c r="D23">
        <v>2013</v>
      </c>
      <c r="E23" s="631">
        <v>2.1294813938388226</v>
      </c>
      <c r="F23" s="632">
        <f t="shared" si="0"/>
        <v>1.9648287501793216</v>
      </c>
      <c r="G23" s="633">
        <f t="shared" si="1"/>
        <v>-0.26352497396087271</v>
      </c>
    </row>
    <row r="24" spans="3:7">
      <c r="C24">
        <v>15</v>
      </c>
      <c r="D24">
        <v>2014</v>
      </c>
      <c r="E24" s="631">
        <v>1.8928195397121206</v>
      </c>
      <c r="F24" s="632">
        <f t="shared" si="0"/>
        <v>1.9648287501793216</v>
      </c>
      <c r="G24" s="633">
        <f t="shared" si="1"/>
        <v>-0.23666185412670204</v>
      </c>
    </row>
    <row r="25" spans="3:7">
      <c r="C25">
        <v>16</v>
      </c>
      <c r="D25">
        <v>2015</v>
      </c>
      <c r="E25" s="631">
        <v>1.4355845868508434</v>
      </c>
      <c r="F25" s="632">
        <f t="shared" si="0"/>
        <v>1.9648287501793216</v>
      </c>
      <c r="G25" s="633">
        <f t="shared" si="1"/>
        <v>-0.45723495286127713</v>
      </c>
    </row>
    <row r="26" spans="3:7">
      <c r="C26">
        <v>17</v>
      </c>
      <c r="D26">
        <v>2016</v>
      </c>
      <c r="E26" s="631">
        <v>1.0678941624017475</v>
      </c>
      <c r="F26" s="632">
        <f t="shared" si="0"/>
        <v>1.9648287501793216</v>
      </c>
      <c r="G26" s="633">
        <f t="shared" si="1"/>
        <v>-0.36769042444909594</v>
      </c>
    </row>
    <row r="27" spans="3:7">
      <c r="C27">
        <v>18</v>
      </c>
      <c r="D27">
        <v>2017</v>
      </c>
      <c r="E27" s="631">
        <v>1.38607235605683</v>
      </c>
      <c r="F27" s="632">
        <f t="shared" si="0"/>
        <v>1.9648287501793216</v>
      </c>
      <c r="G27" s="634">
        <f t="shared" si="1"/>
        <v>0.31817819365508249</v>
      </c>
    </row>
    <row r="28" spans="3:7">
      <c r="C28">
        <v>19</v>
      </c>
      <c r="D28">
        <v>2018</v>
      </c>
      <c r="E28" s="631">
        <v>1.8907930947510259</v>
      </c>
      <c r="F28" s="632">
        <f t="shared" si="0"/>
        <v>1.9648287501793216</v>
      </c>
      <c r="G28" s="634">
        <f t="shared" si="1"/>
        <v>0.50472073869419587</v>
      </c>
    </row>
    <row r="29" spans="3:7">
      <c r="C29">
        <v>20</v>
      </c>
      <c r="D29" s="172" t="s">
        <v>718</v>
      </c>
      <c r="E29" s="631">
        <v>2.2749922550872781</v>
      </c>
      <c r="F29" s="632">
        <f t="shared" si="0"/>
        <v>1.9648287501793216</v>
      </c>
      <c r="G29" s="634">
        <f t="shared" si="1"/>
        <v>0.38419916033625223</v>
      </c>
    </row>
  </sheetData>
  <mergeCells count="3">
    <mergeCell ref="B2:M2"/>
    <mergeCell ref="B3:M3"/>
    <mergeCell ref="B4:M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4"/>
  <sheetViews>
    <sheetView workbookViewId="0"/>
  </sheetViews>
  <sheetFormatPr baseColWidth="10" defaultColWidth="9.140625" defaultRowHeight="12.75"/>
  <cols>
    <col min="1" max="1" width="46.140625" style="294" customWidth="1"/>
    <col min="2" max="5" width="14.7109375" style="294" customWidth="1"/>
    <col min="6" max="6" width="18.5703125" style="342" customWidth="1"/>
    <col min="7" max="7" width="3.28515625" style="294" customWidth="1"/>
    <col min="8" max="16384" width="9.140625" style="294"/>
  </cols>
  <sheetData>
    <row r="1" spans="1:6" ht="26.25" customHeight="1" thickTop="1">
      <c r="A1" s="635" t="s">
        <v>614</v>
      </c>
      <c r="B1" s="636"/>
      <c r="C1" s="636"/>
      <c r="D1" s="636"/>
      <c r="E1" s="637"/>
      <c r="F1" s="294"/>
    </row>
    <row r="2" spans="1:6" ht="26.25" customHeight="1">
      <c r="A2" s="638" t="s">
        <v>615</v>
      </c>
      <c r="B2" s="639"/>
      <c r="C2" s="639"/>
      <c r="D2" s="639"/>
      <c r="E2" s="640"/>
      <c r="F2" s="294"/>
    </row>
    <row r="3" spans="1:6" ht="26.25" customHeight="1" thickBot="1">
      <c r="A3" s="641" t="s">
        <v>654</v>
      </c>
      <c r="B3" s="642"/>
      <c r="C3" s="642"/>
      <c r="D3" s="642"/>
      <c r="E3" s="643"/>
      <c r="F3" s="294"/>
    </row>
    <row r="4" spans="1:6" ht="12.75" customHeight="1" thickTop="1" thickBot="1">
      <c r="A4" s="295"/>
      <c r="B4" s="296"/>
      <c r="C4" s="296"/>
      <c r="D4" s="296"/>
      <c r="E4" s="297"/>
      <c r="F4" s="298"/>
    </row>
    <row r="5" spans="1:6" ht="18" customHeight="1">
      <c r="A5" s="921" t="s">
        <v>243</v>
      </c>
      <c r="B5" s="952" t="s">
        <v>285</v>
      </c>
      <c r="C5" s="952"/>
      <c r="D5" s="952" t="s">
        <v>315</v>
      </c>
      <c r="E5" s="954" t="s">
        <v>790</v>
      </c>
      <c r="F5" s="298"/>
    </row>
    <row r="6" spans="1:6" ht="18" customHeight="1">
      <c r="A6" s="922"/>
      <c r="B6" s="644" t="s">
        <v>102</v>
      </c>
      <c r="C6" s="644" t="s">
        <v>287</v>
      </c>
      <c r="D6" s="953"/>
      <c r="E6" s="955"/>
      <c r="F6" s="298"/>
    </row>
    <row r="7" spans="1:6" ht="21" customHeight="1">
      <c r="A7" s="645" t="s">
        <v>619</v>
      </c>
      <c r="B7" s="646">
        <v>68547.430957000004</v>
      </c>
      <c r="C7" s="646">
        <v>66542.084400499996</v>
      </c>
      <c r="D7" s="646">
        <v>2005.3465565000079</v>
      </c>
      <c r="E7" s="214">
        <v>0.97074512452905837</v>
      </c>
      <c r="F7" s="298"/>
    </row>
    <row r="8" spans="1:6" ht="21" customHeight="1">
      <c r="A8" s="647" t="s">
        <v>620</v>
      </c>
      <c r="B8" s="648">
        <v>68544.025957000005</v>
      </c>
      <c r="C8" s="649">
        <v>66538.481059069993</v>
      </c>
      <c r="D8" s="649">
        <v>2005.5448979300127</v>
      </c>
      <c r="E8" s="215">
        <v>0.97074077762534461</v>
      </c>
      <c r="F8" s="298"/>
    </row>
    <row r="9" spans="1:6" ht="21" customHeight="1">
      <c r="A9" s="650" t="s">
        <v>791</v>
      </c>
      <c r="B9" s="648">
        <v>64027.703000000001</v>
      </c>
      <c r="C9" s="649">
        <v>62593.557858349988</v>
      </c>
      <c r="D9" s="649">
        <v>1434.1451416500131</v>
      </c>
      <c r="E9" s="215">
        <v>0.97760117770193922</v>
      </c>
      <c r="F9" s="298"/>
    </row>
    <row r="10" spans="1:6" ht="21" customHeight="1">
      <c r="A10" s="651" t="s">
        <v>621</v>
      </c>
      <c r="B10" s="652">
        <v>22244.364999999998</v>
      </c>
      <c r="C10" s="649">
        <v>21971.9932309</v>
      </c>
      <c r="D10" s="649">
        <v>272.37176909999835</v>
      </c>
      <c r="E10" s="215">
        <v>0.98775547114516427</v>
      </c>
      <c r="F10" s="298"/>
    </row>
    <row r="11" spans="1:6" ht="21" customHeight="1">
      <c r="A11" s="651" t="s">
        <v>622</v>
      </c>
      <c r="B11" s="653">
        <v>41783.338000000003</v>
      </c>
      <c r="C11" s="649">
        <v>40621.564627449989</v>
      </c>
      <c r="D11" s="649">
        <v>1161.7733725500148</v>
      </c>
      <c r="E11" s="215">
        <v>0.97219529534595783</v>
      </c>
      <c r="F11" s="298"/>
    </row>
    <row r="12" spans="1:6" ht="21" customHeight="1">
      <c r="A12" s="654" t="s">
        <v>623</v>
      </c>
      <c r="B12" s="649">
        <v>31069.9</v>
      </c>
      <c r="C12" s="649">
        <v>29920.021079689999</v>
      </c>
      <c r="D12" s="649">
        <v>1149.8789203100023</v>
      </c>
      <c r="E12" s="215">
        <v>0.96299058187152187</v>
      </c>
      <c r="F12" s="298"/>
    </row>
    <row r="13" spans="1:6" ht="21" customHeight="1">
      <c r="A13" s="650" t="s">
        <v>624</v>
      </c>
      <c r="B13" s="652">
        <v>4516.3229570000003</v>
      </c>
      <c r="C13" s="649">
        <v>3944.9232007200003</v>
      </c>
      <c r="D13" s="649">
        <v>571.39975628000002</v>
      </c>
      <c r="E13" s="215">
        <v>0.87348120103006177</v>
      </c>
      <c r="F13" s="298"/>
    </row>
    <row r="14" spans="1:6" ht="21" customHeight="1">
      <c r="A14" s="647" t="s">
        <v>625</v>
      </c>
      <c r="B14" s="649">
        <v>3.4049999999999998</v>
      </c>
      <c r="C14" s="649">
        <v>3.60334143</v>
      </c>
      <c r="D14" s="649">
        <v>-0.19834143000000015</v>
      </c>
      <c r="E14" s="215">
        <v>1.0582500528634362</v>
      </c>
      <c r="F14" s="298"/>
    </row>
    <row r="15" spans="1:6" ht="21" customHeight="1">
      <c r="A15" s="645" t="s">
        <v>626</v>
      </c>
      <c r="B15" s="646">
        <v>83750.714999999982</v>
      </c>
      <c r="C15" s="646">
        <v>79836.497906319986</v>
      </c>
      <c r="D15" s="646">
        <v>3914.2170936799957</v>
      </c>
      <c r="E15" s="214">
        <v>0.9532634784827807</v>
      </c>
      <c r="F15" s="298"/>
    </row>
    <row r="16" spans="1:6" ht="21" customHeight="1">
      <c r="A16" s="655" t="s">
        <v>627</v>
      </c>
      <c r="B16" s="646">
        <v>67556.87236199998</v>
      </c>
      <c r="C16" s="646">
        <v>63550.759756379986</v>
      </c>
      <c r="D16" s="646">
        <v>4006.1126056199937</v>
      </c>
      <c r="E16" s="214">
        <v>0.94070014691986559</v>
      </c>
      <c r="F16" s="298"/>
    </row>
    <row r="17" spans="1:6" ht="21" customHeight="1">
      <c r="A17" s="650" t="s">
        <v>628</v>
      </c>
      <c r="B17" s="652">
        <v>9446.6509999999998</v>
      </c>
      <c r="C17" s="649">
        <v>9689.8650996399992</v>
      </c>
      <c r="D17" s="649">
        <v>-243.2140996399994</v>
      </c>
      <c r="E17" s="215">
        <v>1.0257460659486626</v>
      </c>
      <c r="F17" s="298"/>
    </row>
    <row r="18" spans="1:6" ht="21" customHeight="1">
      <c r="A18" s="651" t="s">
        <v>629</v>
      </c>
      <c r="B18" s="652">
        <v>6077.0302259999999</v>
      </c>
      <c r="C18" s="649">
        <v>6515.2073589499996</v>
      </c>
      <c r="D18" s="649">
        <v>-438.17713294999976</v>
      </c>
      <c r="E18" s="215">
        <v>1.0721038264834195</v>
      </c>
      <c r="F18" s="298"/>
    </row>
    <row r="19" spans="1:6" ht="21" customHeight="1">
      <c r="A19" s="651" t="s">
        <v>630</v>
      </c>
      <c r="B19" s="652">
        <v>3369.620774</v>
      </c>
      <c r="C19" s="649">
        <v>3174.6577406899996</v>
      </c>
      <c r="D19" s="649">
        <v>194.96303331000036</v>
      </c>
      <c r="E19" s="215">
        <v>0.94214095698414035</v>
      </c>
      <c r="F19" s="298"/>
    </row>
    <row r="20" spans="1:6" ht="21" customHeight="1">
      <c r="A20" s="654" t="s">
        <v>631</v>
      </c>
      <c r="B20" s="652">
        <v>1241.5217740000001</v>
      </c>
      <c r="C20" s="649">
        <v>1700.6323902199999</v>
      </c>
      <c r="D20" s="649">
        <v>-459.11061621999988</v>
      </c>
      <c r="E20" s="215">
        <v>1.3697966687614451</v>
      </c>
      <c r="F20" s="298"/>
    </row>
    <row r="21" spans="1:6" ht="21" customHeight="1">
      <c r="A21" s="654" t="s">
        <v>288</v>
      </c>
      <c r="B21" s="652">
        <v>2128.0990000000002</v>
      </c>
      <c r="C21" s="649">
        <v>1474.0253504699999</v>
      </c>
      <c r="D21" s="649">
        <v>654.07364953000024</v>
      </c>
      <c r="E21" s="215">
        <v>0.69264886195144104</v>
      </c>
      <c r="F21" s="298"/>
    </row>
    <row r="22" spans="1:6" ht="21" customHeight="1">
      <c r="A22" s="655" t="s">
        <v>632</v>
      </c>
      <c r="B22" s="646">
        <v>16193.842637999998</v>
      </c>
      <c r="C22" s="646">
        <v>16285.738149940002</v>
      </c>
      <c r="D22" s="646">
        <v>-91.895511940003416</v>
      </c>
      <c r="E22" s="214">
        <v>1.0056747193358768</v>
      </c>
      <c r="F22" s="298"/>
    </row>
    <row r="23" spans="1:6" ht="21" customHeight="1">
      <c r="A23" s="656" t="s">
        <v>633</v>
      </c>
      <c r="B23" s="657">
        <v>987.15359500002523</v>
      </c>
      <c r="C23" s="658">
        <v>2987.7213026900063</v>
      </c>
      <c r="D23" s="658">
        <v>-2000.567707689981</v>
      </c>
      <c r="E23" s="659">
        <v>3.0266022611100656</v>
      </c>
      <c r="F23" s="298"/>
    </row>
    <row r="24" spans="1:6" ht="21" customHeight="1">
      <c r="A24" s="656" t="s">
        <v>634</v>
      </c>
      <c r="B24" s="657">
        <v>-5756.633042999978</v>
      </c>
      <c r="C24" s="658">
        <v>-3604.5484061799907</v>
      </c>
      <c r="D24" s="658">
        <v>-2152.0846368199873</v>
      </c>
      <c r="E24" s="659">
        <v>0.62615566760210539</v>
      </c>
      <c r="F24" s="298"/>
    </row>
    <row r="25" spans="1:6" ht="21" customHeight="1">
      <c r="A25" s="656" t="s">
        <v>635</v>
      </c>
      <c r="B25" s="660">
        <v>-15203.284042999978</v>
      </c>
      <c r="C25" s="658">
        <v>-13294.41350581999</v>
      </c>
      <c r="D25" s="658">
        <v>-1908.8705371799879</v>
      </c>
      <c r="E25" s="659">
        <v>0.87444353918659534</v>
      </c>
      <c r="F25" s="298"/>
    </row>
    <row r="26" spans="1:6" ht="21" customHeight="1">
      <c r="A26" s="661" t="s">
        <v>636</v>
      </c>
      <c r="B26" s="648">
        <v>15203.284042999978</v>
      </c>
      <c r="C26" s="649">
        <v>13294.41350581999</v>
      </c>
      <c r="D26" s="649">
        <v>1908.8705371799879</v>
      </c>
      <c r="E26" s="215">
        <v>0.87444353918659534</v>
      </c>
      <c r="F26" s="298"/>
    </row>
    <row r="27" spans="1:6" ht="21" customHeight="1">
      <c r="A27" s="655" t="s">
        <v>637</v>
      </c>
      <c r="B27" s="662">
        <v>-1578.4251309999997</v>
      </c>
      <c r="C27" s="646">
        <v>6913.2373065100001</v>
      </c>
      <c r="D27" s="646">
        <v>-8491.66243751</v>
      </c>
      <c r="E27" s="214">
        <v>-4.3798322585817981</v>
      </c>
      <c r="F27" s="298"/>
    </row>
    <row r="28" spans="1:6" ht="21" customHeight="1">
      <c r="A28" s="650" t="s">
        <v>631</v>
      </c>
      <c r="B28" s="648">
        <v>-1578.4251309999997</v>
      </c>
      <c r="C28" s="649">
        <v>-2354.0026934900002</v>
      </c>
      <c r="D28" s="649">
        <v>775.57756249000045</v>
      </c>
      <c r="E28" s="215">
        <v>1.4913616409532449</v>
      </c>
      <c r="F28" s="298"/>
    </row>
    <row r="29" spans="1:6" ht="21" customHeight="1">
      <c r="A29" s="651" t="s">
        <v>638</v>
      </c>
      <c r="B29" s="648">
        <v>1592.597043</v>
      </c>
      <c r="C29" s="649">
        <v>625.33207903000005</v>
      </c>
      <c r="D29" s="649">
        <v>967.26496396999994</v>
      </c>
      <c r="E29" s="215">
        <v>0.39264927796930493</v>
      </c>
      <c r="F29" s="298"/>
    </row>
    <row r="30" spans="1:6" ht="21" customHeight="1">
      <c r="A30" s="651" t="s">
        <v>639</v>
      </c>
      <c r="B30" s="649">
        <v>3171.0221739999997</v>
      </c>
      <c r="C30" s="649">
        <v>2979.3347725200001</v>
      </c>
      <c r="D30" s="649">
        <v>191.68740147999961</v>
      </c>
      <c r="E30" s="215">
        <v>0.93955028033178312</v>
      </c>
      <c r="F30" s="298"/>
    </row>
    <row r="31" spans="1:6" ht="21" customHeight="1">
      <c r="A31" s="650" t="s">
        <v>792</v>
      </c>
      <c r="B31" s="648">
        <v>0</v>
      </c>
      <c r="C31" s="649">
        <v>9267.24</v>
      </c>
      <c r="D31" s="649">
        <v>-9267.24</v>
      </c>
      <c r="E31" s="663" t="e">
        <v>#DIV/0!</v>
      </c>
      <c r="F31" s="298"/>
    </row>
    <row r="32" spans="1:6" ht="21" customHeight="1">
      <c r="A32" s="655" t="s">
        <v>640</v>
      </c>
      <c r="B32" s="662">
        <v>16781.709173999978</v>
      </c>
      <c r="C32" s="646">
        <v>6381.1761993099899</v>
      </c>
      <c r="D32" s="646">
        <v>10400.532974689988</v>
      </c>
      <c r="E32" s="214">
        <v>0.3802459054168566</v>
      </c>
      <c r="F32" s="298"/>
    </row>
    <row r="33" spans="1:6" ht="21" customHeight="1">
      <c r="A33" s="664" t="s">
        <v>641</v>
      </c>
      <c r="B33" s="665">
        <v>14207.646000000001</v>
      </c>
      <c r="C33" s="666">
        <v>4866.1774999999998</v>
      </c>
      <c r="D33" s="666">
        <v>9341.4685000000009</v>
      </c>
      <c r="E33" s="565">
        <v>0.34250413474547436</v>
      </c>
      <c r="F33" s="298"/>
    </row>
    <row r="34" spans="1:6" ht="21" customHeight="1">
      <c r="A34" s="664" t="s">
        <v>793</v>
      </c>
      <c r="B34" s="665">
        <v>93.778199999999998</v>
      </c>
      <c r="C34" s="666">
        <v>473.79661163999998</v>
      </c>
      <c r="D34" s="666">
        <v>-380.01841163999995</v>
      </c>
      <c r="E34" s="565">
        <v>5.0523107890746459</v>
      </c>
      <c r="F34" s="298"/>
    </row>
    <row r="35" spans="1:6" ht="21" customHeight="1">
      <c r="A35" s="651" t="s">
        <v>794</v>
      </c>
      <c r="B35" s="648">
        <v>0</v>
      </c>
      <c r="C35" s="649">
        <v>497.21871162999997</v>
      </c>
      <c r="D35" s="649">
        <v>-497.21871162999997</v>
      </c>
      <c r="E35" s="663" t="e">
        <v>#DIV/0!</v>
      </c>
      <c r="F35" s="298"/>
    </row>
    <row r="36" spans="1:6" ht="21" customHeight="1">
      <c r="A36" s="651" t="s">
        <v>795</v>
      </c>
      <c r="B36" s="648">
        <v>93.778199999999998</v>
      </c>
      <c r="C36" s="649">
        <v>23.42209999</v>
      </c>
      <c r="D36" s="649">
        <v>70.356100010000006</v>
      </c>
      <c r="E36" s="215">
        <v>0.2497606052366115</v>
      </c>
      <c r="F36" s="298"/>
    </row>
    <row r="37" spans="1:6" ht="21" customHeight="1">
      <c r="A37" s="664" t="s">
        <v>644</v>
      </c>
      <c r="B37" s="665">
        <v>699.5486259999999</v>
      </c>
      <c r="C37" s="666">
        <v>0</v>
      </c>
      <c r="D37" s="666">
        <v>699.5486259999999</v>
      </c>
      <c r="E37" s="565">
        <v>0</v>
      </c>
      <c r="F37" s="298"/>
    </row>
    <row r="38" spans="1:6" ht="21" customHeight="1" thickBot="1">
      <c r="A38" s="667" t="s">
        <v>653</v>
      </c>
      <c r="B38" s="668">
        <v>3367.393</v>
      </c>
      <c r="C38" s="669">
        <v>1041.2020876699901</v>
      </c>
      <c r="D38" s="669">
        <v>2326.1909123300102</v>
      </c>
      <c r="E38" s="670">
        <v>0.30920123896141322</v>
      </c>
      <c r="F38" s="298"/>
    </row>
    <row r="39" spans="1:6" ht="24" customHeight="1">
      <c r="A39" s="295"/>
      <c r="B39" s="296"/>
      <c r="C39" s="296"/>
      <c r="D39" s="296"/>
      <c r="E39" s="297"/>
      <c r="F39" s="298"/>
    </row>
    <row r="40" spans="1:6" ht="24" customHeight="1">
      <c r="A40" s="295"/>
      <c r="B40" s="296"/>
      <c r="C40" s="296"/>
      <c r="D40" s="296"/>
      <c r="E40" s="297"/>
      <c r="F40" s="298"/>
    </row>
    <row r="41" spans="1:6" ht="24" customHeight="1">
      <c r="A41" s="295"/>
      <c r="B41" s="296"/>
      <c r="C41" s="296"/>
      <c r="D41" s="296"/>
      <c r="E41" s="297"/>
      <c r="F41" s="298"/>
    </row>
    <row r="42" spans="1:6" ht="24" customHeight="1">
      <c r="A42" s="295"/>
      <c r="B42" s="296"/>
      <c r="C42" s="296"/>
      <c r="D42" s="296"/>
      <c r="E42" s="297"/>
      <c r="F42" s="298"/>
    </row>
    <row r="43" spans="1:6" ht="24" customHeight="1">
      <c r="A43" s="295"/>
      <c r="B43" s="296"/>
      <c r="C43" s="296"/>
      <c r="D43" s="296"/>
      <c r="E43" s="297"/>
      <c r="F43" s="298"/>
    </row>
    <row r="44" spans="1:6" ht="24" customHeight="1">
      <c r="A44" s="295"/>
      <c r="B44" s="296"/>
      <c r="C44" s="296"/>
      <c r="D44" s="296"/>
      <c r="E44" s="297"/>
      <c r="F44" s="298"/>
    </row>
    <row r="45" spans="1:6" ht="24" customHeight="1">
      <c r="A45" s="295"/>
      <c r="B45" s="296"/>
      <c r="C45" s="296"/>
      <c r="D45" s="296"/>
      <c r="E45" s="297"/>
      <c r="F45" s="298"/>
    </row>
    <row r="46" spans="1:6" ht="24" customHeight="1">
      <c r="A46" s="295"/>
      <c r="B46" s="296"/>
      <c r="C46" s="296"/>
      <c r="D46" s="296"/>
      <c r="E46" s="297"/>
      <c r="F46" s="298"/>
    </row>
    <row r="47" spans="1:6" ht="24" customHeight="1">
      <c r="A47" s="295"/>
      <c r="B47" s="296"/>
      <c r="C47" s="296"/>
      <c r="D47" s="296"/>
      <c r="E47" s="297"/>
      <c r="F47" s="298"/>
    </row>
    <row r="48" spans="1:6" ht="24" customHeight="1">
      <c r="A48" s="295"/>
      <c r="B48" s="296"/>
      <c r="C48" s="296"/>
      <c r="D48" s="296"/>
      <c r="E48" s="297"/>
      <c r="F48" s="298"/>
    </row>
    <row r="49" spans="1:6" ht="24" customHeight="1">
      <c r="A49" s="295"/>
      <c r="B49" s="296"/>
      <c r="C49" s="296"/>
      <c r="D49" s="296"/>
      <c r="E49" s="297"/>
      <c r="F49" s="298"/>
    </row>
    <row r="50" spans="1:6" ht="24" customHeight="1">
      <c r="A50" s="295"/>
      <c r="B50" s="296"/>
      <c r="C50" s="296"/>
      <c r="D50" s="296"/>
      <c r="E50" s="297"/>
      <c r="F50" s="298"/>
    </row>
    <row r="51" spans="1:6" ht="24" customHeight="1">
      <c r="A51" s="295"/>
      <c r="B51" s="296"/>
      <c r="C51" s="296"/>
      <c r="D51" s="296"/>
      <c r="E51" s="297"/>
      <c r="F51" s="298"/>
    </row>
    <row r="52" spans="1:6" ht="24" customHeight="1">
      <c r="A52" s="295"/>
      <c r="B52" s="296"/>
      <c r="C52" s="296"/>
      <c r="D52" s="296"/>
      <c r="E52" s="297"/>
      <c r="F52" s="298"/>
    </row>
    <row r="53" spans="1:6" ht="24" customHeight="1">
      <c r="A53" s="295"/>
      <c r="B53" s="296"/>
      <c r="C53" s="296"/>
      <c r="D53" s="296"/>
      <c r="E53" s="297"/>
      <c r="F53" s="298"/>
    </row>
    <row r="54" spans="1:6" ht="24" customHeight="1">
      <c r="A54" s="295"/>
      <c r="B54" s="296"/>
      <c r="C54" s="296"/>
      <c r="D54" s="296"/>
      <c r="E54" s="297"/>
      <c r="F54" s="298"/>
    </row>
    <row r="55" spans="1:6" ht="24" customHeight="1">
      <c r="A55" s="295"/>
      <c r="B55" s="296"/>
      <c r="C55" s="296"/>
      <c r="D55" s="296"/>
      <c r="E55" s="297"/>
      <c r="F55" s="298"/>
    </row>
    <row r="56" spans="1:6" ht="24" customHeight="1">
      <c r="A56" s="295"/>
      <c r="B56" s="296"/>
      <c r="C56" s="296"/>
      <c r="D56" s="296"/>
      <c r="E56" s="297"/>
      <c r="F56" s="298"/>
    </row>
    <row r="57" spans="1:6" ht="24" customHeight="1">
      <c r="A57" s="295"/>
      <c r="B57" s="296"/>
      <c r="C57" s="296"/>
      <c r="D57" s="296"/>
      <c r="E57" s="297"/>
      <c r="F57" s="298"/>
    </row>
    <row r="58" spans="1:6" ht="24" customHeight="1">
      <c r="A58" s="295"/>
      <c r="B58" s="296"/>
      <c r="C58" s="296"/>
      <c r="D58" s="296"/>
      <c r="E58" s="297"/>
      <c r="F58" s="298"/>
    </row>
    <row r="59" spans="1:6" ht="24" customHeight="1">
      <c r="A59" s="295"/>
      <c r="B59" s="296"/>
      <c r="C59" s="296"/>
      <c r="D59" s="296"/>
      <c r="E59" s="297"/>
      <c r="F59" s="298"/>
    </row>
    <row r="60" spans="1:6" ht="24" customHeight="1">
      <c r="A60" s="295"/>
      <c r="B60" s="296"/>
      <c r="C60" s="296"/>
      <c r="D60" s="296"/>
      <c r="E60" s="297"/>
      <c r="F60" s="298"/>
    </row>
    <row r="61" spans="1:6" ht="24" customHeight="1">
      <c r="A61" s="295"/>
      <c r="B61" s="296"/>
      <c r="C61" s="296"/>
      <c r="D61" s="296"/>
      <c r="E61" s="297"/>
      <c r="F61" s="298"/>
    </row>
    <row r="62" spans="1:6" ht="24" customHeight="1">
      <c r="A62" s="295"/>
      <c r="B62" s="296"/>
      <c r="C62" s="296"/>
      <c r="D62" s="296"/>
      <c r="E62" s="297"/>
      <c r="F62" s="298"/>
    </row>
    <row r="63" spans="1:6" ht="24" customHeight="1" thickBot="1">
      <c r="A63" s="295"/>
      <c r="B63" s="296"/>
      <c r="C63" s="296"/>
      <c r="D63" s="296"/>
      <c r="E63" s="297"/>
      <c r="F63" s="298"/>
    </row>
    <row r="64" spans="1:6" ht="63" customHeight="1">
      <c r="A64" s="299" t="s">
        <v>243</v>
      </c>
      <c r="B64" s="300" t="s">
        <v>616</v>
      </c>
      <c r="C64" s="301" t="s">
        <v>617</v>
      </c>
      <c r="D64" s="302" t="s">
        <v>618</v>
      </c>
      <c r="E64" s="303" t="s">
        <v>287</v>
      </c>
      <c r="F64" s="304" t="s">
        <v>294</v>
      </c>
    </row>
    <row r="65" spans="1:7" s="309" customFormat="1" ht="16.5" customHeight="1">
      <c r="A65" s="305" t="s">
        <v>619</v>
      </c>
      <c r="B65" s="306">
        <v>63262.073446000009</v>
      </c>
      <c r="C65" s="307">
        <v>63262.073446000009</v>
      </c>
      <c r="D65" s="308">
        <v>0</v>
      </c>
      <c r="E65" s="307">
        <v>62334.72177186</v>
      </c>
      <c r="F65" s="308">
        <v>98.534111160723199</v>
      </c>
    </row>
    <row r="66" spans="1:7" s="309" customFormat="1" ht="14.25" customHeight="1">
      <c r="A66" s="310" t="s">
        <v>620</v>
      </c>
      <c r="B66" s="311">
        <v>63257.163446000006</v>
      </c>
      <c r="C66" s="312">
        <v>63257.163446000006</v>
      </c>
      <c r="D66" s="313">
        <v>0</v>
      </c>
      <c r="E66" s="314">
        <v>62331.90463664</v>
      </c>
      <c r="F66" s="313">
        <v>98.537305881333324</v>
      </c>
    </row>
    <row r="67" spans="1:7" s="309" customFormat="1" ht="16.5" customHeight="1">
      <c r="A67" s="315" t="s">
        <v>104</v>
      </c>
      <c r="B67" s="311">
        <v>57994.8</v>
      </c>
      <c r="C67" s="312">
        <v>57994.8</v>
      </c>
      <c r="D67" s="313">
        <v>0</v>
      </c>
      <c r="E67" s="314">
        <v>58835.5919698</v>
      </c>
      <c r="F67" s="313">
        <v>101.44977130673784</v>
      </c>
    </row>
    <row r="68" spans="1:7" s="309" customFormat="1" ht="18" customHeight="1">
      <c r="A68" s="316" t="s">
        <v>621</v>
      </c>
      <c r="B68" s="317">
        <v>21004.300000000003</v>
      </c>
      <c r="C68" s="318">
        <v>21004.300000000003</v>
      </c>
      <c r="D68" s="319">
        <v>0</v>
      </c>
      <c r="E68" s="314">
        <v>20920.704480820001</v>
      </c>
      <c r="F68" s="313">
        <v>99.602007592826226</v>
      </c>
    </row>
    <row r="69" spans="1:7" s="309" customFormat="1" ht="13.5" customHeight="1">
      <c r="A69" s="316" t="s">
        <v>622</v>
      </c>
      <c r="B69" s="320">
        <v>36990.5</v>
      </c>
      <c r="C69" s="321">
        <v>36990.5</v>
      </c>
      <c r="D69" s="313">
        <v>0</v>
      </c>
      <c r="E69" s="314">
        <v>37914.887488979999</v>
      </c>
      <c r="F69" s="313">
        <v>102.49898619640179</v>
      </c>
    </row>
    <row r="70" spans="1:7" ht="15.75">
      <c r="A70" s="322" t="s">
        <v>623</v>
      </c>
      <c r="B70" s="323">
        <v>25353.200000000001</v>
      </c>
      <c r="C70" s="324">
        <v>25353.200000000001</v>
      </c>
      <c r="D70" s="313">
        <v>0</v>
      </c>
      <c r="E70" s="314">
        <v>27732.534609750001</v>
      </c>
      <c r="F70" s="313">
        <v>109.38475068137355</v>
      </c>
    </row>
    <row r="71" spans="1:7" s="309" customFormat="1" ht="20.25" customHeight="1">
      <c r="A71" s="315" t="s">
        <v>624</v>
      </c>
      <c r="B71" s="317">
        <v>5262.3634459999994</v>
      </c>
      <c r="C71" s="318">
        <v>5262.3634459999994</v>
      </c>
      <c r="D71" s="313">
        <v>0</v>
      </c>
      <c r="E71" s="314">
        <v>3496.3126668400005</v>
      </c>
      <c r="F71" s="313">
        <v>66.439969468425815</v>
      </c>
    </row>
    <row r="72" spans="1:7" s="309" customFormat="1" ht="16.5" customHeight="1">
      <c r="A72" s="310" t="s">
        <v>625</v>
      </c>
      <c r="B72" s="323">
        <v>4.91</v>
      </c>
      <c r="C72" s="324">
        <v>4.91</v>
      </c>
      <c r="D72" s="313">
        <v>0</v>
      </c>
      <c r="E72" s="314">
        <v>2.8171352199999995</v>
      </c>
      <c r="F72" s="313">
        <v>57.37546272912423</v>
      </c>
    </row>
    <row r="73" spans="1:7" s="309" customFormat="1" ht="21" customHeight="1">
      <c r="A73" s="305" t="s">
        <v>626</v>
      </c>
      <c r="B73" s="306">
        <v>72433.66</v>
      </c>
      <c r="C73" s="325">
        <v>75821.000000000015</v>
      </c>
      <c r="D73" s="308">
        <v>3387.3400000000111</v>
      </c>
      <c r="E73" s="307">
        <v>72710.506346449998</v>
      </c>
      <c r="F73" s="308">
        <v>95.897582920892603</v>
      </c>
    </row>
    <row r="74" spans="1:7" s="309" customFormat="1" ht="19.5" customHeight="1">
      <c r="A74" s="310" t="s">
        <v>627</v>
      </c>
      <c r="B74" s="323">
        <v>58776.979999999996</v>
      </c>
      <c r="C74" s="324">
        <v>60269.80000000001</v>
      </c>
      <c r="D74" s="313">
        <v>1492.8200000000143</v>
      </c>
      <c r="E74" s="314">
        <v>58355.494288059999</v>
      </c>
      <c r="F74" s="313">
        <v>96.823772914560834</v>
      </c>
      <c r="G74" s="326"/>
    </row>
    <row r="75" spans="1:7" ht="15.75">
      <c r="A75" s="315" t="s">
        <v>628</v>
      </c>
      <c r="B75" s="317">
        <v>7540.2599999999993</v>
      </c>
      <c r="C75" s="318">
        <v>8499</v>
      </c>
      <c r="D75" s="313">
        <v>958.74000000000069</v>
      </c>
      <c r="E75" s="314">
        <v>8483.5553587600007</v>
      </c>
      <c r="F75" s="313">
        <v>99.818276959171669</v>
      </c>
    </row>
    <row r="76" spans="1:7" ht="15.75">
      <c r="A76" s="316" t="s">
        <v>629</v>
      </c>
      <c r="B76" s="317">
        <v>4663.7199999999993</v>
      </c>
      <c r="C76" s="318">
        <v>5747.91</v>
      </c>
      <c r="D76" s="313">
        <v>1084.1900000000005</v>
      </c>
      <c r="E76" s="314">
        <v>5744.80749535</v>
      </c>
      <c r="F76" s="313">
        <v>99.946023778208087</v>
      </c>
    </row>
    <row r="77" spans="1:7" ht="15.75">
      <c r="A77" s="316" t="s">
        <v>630</v>
      </c>
      <c r="B77" s="317">
        <v>2876.54</v>
      </c>
      <c r="C77" s="318">
        <v>2751.09</v>
      </c>
      <c r="D77" s="313">
        <v>-125.44999999999982</v>
      </c>
      <c r="E77" s="314">
        <v>2738.7478634100003</v>
      </c>
      <c r="F77" s="313">
        <v>99.551372852578439</v>
      </c>
    </row>
    <row r="78" spans="1:7" ht="15.75">
      <c r="A78" s="322" t="s">
        <v>631</v>
      </c>
      <c r="B78" s="317">
        <v>1815.04</v>
      </c>
      <c r="C78" s="318">
        <v>1580.5900000000001</v>
      </c>
      <c r="D78" s="313">
        <v>-234.44999999999982</v>
      </c>
      <c r="E78" s="314">
        <v>1554.7019695500001</v>
      </c>
      <c r="F78" s="313">
        <v>98.362128670306646</v>
      </c>
    </row>
    <row r="79" spans="1:7" ht="15.75">
      <c r="A79" s="322" t="s">
        <v>288</v>
      </c>
      <c r="B79" s="317">
        <v>1061.5</v>
      </c>
      <c r="C79" s="318">
        <v>1170.5</v>
      </c>
      <c r="D79" s="313">
        <v>109</v>
      </c>
      <c r="E79" s="314">
        <v>1184.04589386</v>
      </c>
      <c r="F79" s="313">
        <v>101.15727414438274</v>
      </c>
    </row>
    <row r="80" spans="1:7" s="309" customFormat="1" ht="18" customHeight="1">
      <c r="A80" s="310" t="s">
        <v>632</v>
      </c>
      <c r="B80" s="323">
        <v>13656.68</v>
      </c>
      <c r="C80" s="324">
        <v>15551.199999999999</v>
      </c>
      <c r="D80" s="313">
        <v>1894.5199999999986</v>
      </c>
      <c r="E80" s="314">
        <v>14355.012058389999</v>
      </c>
      <c r="F80" s="313">
        <v>92.308066634021813</v>
      </c>
    </row>
    <row r="81" spans="1:6" s="309" customFormat="1" ht="18" customHeight="1">
      <c r="A81" s="327" t="s">
        <v>633</v>
      </c>
      <c r="B81" s="328">
        <v>4480.18344600001</v>
      </c>
      <c r="C81" s="329">
        <v>2987.3634459999957</v>
      </c>
      <c r="D81" s="330">
        <v>-1492.8200000000143</v>
      </c>
      <c r="E81" s="331">
        <v>3976.4103485800006</v>
      </c>
      <c r="F81" s="330">
        <v>133.10768577235936</v>
      </c>
    </row>
    <row r="82" spans="1:6" s="309" customFormat="1" ht="18" customHeight="1">
      <c r="A82" s="327" t="s">
        <v>634</v>
      </c>
      <c r="B82" s="328">
        <v>-1631.3265539999948</v>
      </c>
      <c r="C82" s="329">
        <v>-4059.9265540000051</v>
      </c>
      <c r="D82" s="330">
        <v>-2428.6000000000104</v>
      </c>
      <c r="E82" s="331">
        <v>-1892.229215829997</v>
      </c>
      <c r="F82" s="330">
        <v>46.607474067866953</v>
      </c>
    </row>
    <row r="83" spans="1:6" s="309" customFormat="1" ht="21" customHeight="1" thickBot="1">
      <c r="A83" s="332" t="s">
        <v>635</v>
      </c>
      <c r="B83" s="333">
        <v>-9171.5865539999941</v>
      </c>
      <c r="C83" s="334">
        <v>-12558.926554000005</v>
      </c>
      <c r="D83" s="335">
        <v>-3387.3400000000111</v>
      </c>
      <c r="E83" s="671">
        <v>-10375.784574589998</v>
      </c>
      <c r="F83" s="335">
        <v>82.616810680251334</v>
      </c>
    </row>
    <row r="84" spans="1:6" ht="19.5" customHeight="1">
      <c r="A84" s="336" t="s">
        <v>636</v>
      </c>
      <c r="B84" s="311">
        <v>9171.5865539999941</v>
      </c>
      <c r="C84" s="312">
        <v>12558.926554000005</v>
      </c>
      <c r="D84" s="313">
        <v>3387.3400000000111</v>
      </c>
      <c r="E84" s="314">
        <v>10375.784574589998</v>
      </c>
      <c r="F84" s="313">
        <v>82.616810680251334</v>
      </c>
    </row>
    <row r="85" spans="1:6" s="309" customFormat="1" ht="18.75" customHeight="1">
      <c r="A85" s="310" t="s">
        <v>637</v>
      </c>
      <c r="B85" s="311">
        <v>-1316.5915279999999</v>
      </c>
      <c r="C85" s="312">
        <v>61.768472000000202</v>
      </c>
      <c r="D85" s="313">
        <v>1378.3600000000001</v>
      </c>
      <c r="E85" s="314">
        <v>453.79698856999994</v>
      </c>
      <c r="F85" s="313">
        <v>734.67413694481297</v>
      </c>
    </row>
    <row r="86" spans="1:6" ht="15" customHeight="1">
      <c r="A86" s="315" t="s">
        <v>631</v>
      </c>
      <c r="B86" s="311">
        <v>-1316.5915279999999</v>
      </c>
      <c r="C86" s="312">
        <v>61.768472000000202</v>
      </c>
      <c r="D86" s="313">
        <v>1378.3600000000001</v>
      </c>
      <c r="E86" s="314">
        <v>453.79698856999994</v>
      </c>
      <c r="F86" s="313">
        <v>734.67413694481297</v>
      </c>
    </row>
    <row r="87" spans="1:6" ht="15.75">
      <c r="A87" s="316" t="s">
        <v>638</v>
      </c>
      <c r="B87" s="311">
        <v>2580.7484720000002</v>
      </c>
      <c r="C87" s="312">
        <v>2580.7484720000002</v>
      </c>
      <c r="D87" s="313">
        <v>0</v>
      </c>
      <c r="E87" s="314">
        <v>2969.3722983600001</v>
      </c>
      <c r="F87" s="313">
        <v>115.05857043320569</v>
      </c>
    </row>
    <row r="88" spans="1:6" ht="15.75">
      <c r="A88" s="316" t="s">
        <v>639</v>
      </c>
      <c r="B88" s="323">
        <v>3897.34</v>
      </c>
      <c r="C88" s="324">
        <v>2518.98</v>
      </c>
      <c r="D88" s="313">
        <v>-1378.3600000000001</v>
      </c>
      <c r="E88" s="314">
        <v>2515.5753097900001</v>
      </c>
      <c r="F88" s="313">
        <v>99.864838537423879</v>
      </c>
    </row>
    <row r="89" spans="1:6" ht="17.25" customHeight="1">
      <c r="A89" s="310" t="s">
        <v>640</v>
      </c>
      <c r="B89" s="311">
        <v>10488.178081999995</v>
      </c>
      <c r="C89" s="312">
        <v>12497.158082000005</v>
      </c>
      <c r="D89" s="313">
        <v>2008.9800000000109</v>
      </c>
      <c r="E89" s="314">
        <v>9921.9875860199973</v>
      </c>
      <c r="F89" s="313">
        <v>79.393951176075021</v>
      </c>
    </row>
    <row r="90" spans="1:6" ht="15" customHeight="1">
      <c r="A90" s="315" t="s">
        <v>641</v>
      </c>
      <c r="B90" s="311">
        <v>10543.5</v>
      </c>
      <c r="C90" s="312">
        <v>10543.5</v>
      </c>
      <c r="D90" s="313">
        <v>0</v>
      </c>
      <c r="E90" s="314">
        <v>9710</v>
      </c>
      <c r="F90" s="313">
        <v>92.175700958884647</v>
      </c>
    </row>
    <row r="91" spans="1:6" ht="15.75">
      <c r="A91" s="316" t="s">
        <v>642</v>
      </c>
      <c r="B91" s="311">
        <v>0</v>
      </c>
      <c r="C91" s="312">
        <v>0</v>
      </c>
      <c r="D91" s="313">
        <v>0</v>
      </c>
      <c r="E91" s="314">
        <v>611.69626732999996</v>
      </c>
      <c r="F91" s="313"/>
    </row>
    <row r="92" spans="1:6" ht="15.75">
      <c r="A92" s="315" t="s">
        <v>643</v>
      </c>
      <c r="B92" s="311">
        <v>12.37</v>
      </c>
      <c r="C92" s="312">
        <v>51.49</v>
      </c>
      <c r="D92" s="313">
        <v>39.120000000000005</v>
      </c>
      <c r="E92" s="314">
        <v>50.898457029999996</v>
      </c>
      <c r="F92" s="313">
        <v>98.851149796076896</v>
      </c>
    </row>
    <row r="93" spans="1:6" ht="16.5" customHeight="1">
      <c r="A93" s="315" t="s">
        <v>644</v>
      </c>
      <c r="B93" s="311">
        <v>646.04</v>
      </c>
      <c r="C93" s="312">
        <v>0</v>
      </c>
      <c r="D93" s="313">
        <v>-646.04</v>
      </c>
      <c r="E93" s="314">
        <v>0</v>
      </c>
      <c r="F93" s="313"/>
    </row>
    <row r="94" spans="1:6" s="309" customFormat="1" ht="17.25" customHeight="1" thickBot="1">
      <c r="A94" s="337" t="s">
        <v>653</v>
      </c>
      <c r="B94" s="338">
        <v>603.08808199999487</v>
      </c>
      <c r="C94" s="339">
        <v>2005.1480820000054</v>
      </c>
      <c r="D94" s="340">
        <v>1402.0600000000104</v>
      </c>
      <c r="E94" s="672">
        <v>-348.75535264999689</v>
      </c>
      <c r="F94" s="340">
        <v>38.113911515089441</v>
      </c>
    </row>
    <row r="95" spans="1:6">
      <c r="B95" s="341"/>
      <c r="C95" s="341"/>
      <c r="D95" s="341"/>
      <c r="E95" s="341"/>
    </row>
    <row r="96" spans="1:6">
      <c r="B96" s="341"/>
      <c r="C96" s="341"/>
      <c r="D96" s="341"/>
      <c r="E96" s="341"/>
      <c r="F96" s="294"/>
    </row>
    <row r="97" spans="2:6">
      <c r="B97" s="343"/>
      <c r="E97" s="341"/>
    </row>
    <row r="99" spans="2:6">
      <c r="E99" s="341"/>
      <c r="F99" s="294"/>
    </row>
    <row r="100" spans="2:6">
      <c r="E100" s="341"/>
      <c r="F100" s="294"/>
    </row>
    <row r="101" spans="2:6">
      <c r="E101" s="341"/>
      <c r="F101" s="294"/>
    </row>
    <row r="104" spans="2:6">
      <c r="C104" s="341"/>
    </row>
  </sheetData>
  <mergeCells count="4">
    <mergeCell ref="A5:A6"/>
    <mergeCell ref="B5:C5"/>
    <mergeCell ref="D5:D6"/>
    <mergeCell ref="E5:E6"/>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10"/>
  <sheetViews>
    <sheetView workbookViewId="0"/>
  </sheetViews>
  <sheetFormatPr baseColWidth="10" defaultRowHeight="15"/>
  <cols>
    <col min="1" max="1" width="4.7109375" customWidth="1"/>
    <col min="2" max="2" width="33.7109375" customWidth="1"/>
    <col min="3" max="6" width="19" customWidth="1"/>
  </cols>
  <sheetData>
    <row r="1" spans="2:6" ht="15.75" thickBot="1"/>
    <row r="2" spans="2:6" ht="23.25" thickTop="1">
      <c r="B2" s="956" t="s">
        <v>661</v>
      </c>
      <c r="C2" s="957"/>
      <c r="D2" s="957"/>
      <c r="E2" s="957"/>
      <c r="F2" s="958"/>
    </row>
    <row r="3" spans="2:6" ht="23.25" thickBot="1">
      <c r="B3" s="959" t="s">
        <v>662</v>
      </c>
      <c r="C3" s="960"/>
      <c r="D3" s="960"/>
      <c r="E3" s="960"/>
      <c r="F3" s="961"/>
    </row>
    <row r="4" spans="2:6" ht="17.25" thickTop="1" thickBot="1">
      <c r="B4" s="1"/>
      <c r="C4" s="1"/>
      <c r="D4" s="1"/>
      <c r="E4" s="1"/>
      <c r="F4" s="1"/>
    </row>
    <row r="5" spans="2:6" ht="28.5" customHeight="1" thickBot="1">
      <c r="B5" s="12" t="s">
        <v>23</v>
      </c>
      <c r="C5" s="22">
        <v>2016</v>
      </c>
      <c r="D5" s="22">
        <v>2017</v>
      </c>
      <c r="E5" s="22">
        <v>2018</v>
      </c>
      <c r="F5" s="19">
        <v>2019</v>
      </c>
    </row>
    <row r="6" spans="2:6" ht="26.25" customHeight="1">
      <c r="B6" s="15" t="s">
        <v>29</v>
      </c>
      <c r="C6" s="357">
        <v>411765</v>
      </c>
      <c r="D6" s="357">
        <v>447770</v>
      </c>
      <c r="E6" s="357">
        <v>475552</v>
      </c>
      <c r="F6" s="16">
        <v>500264</v>
      </c>
    </row>
    <row r="7" spans="2:6" ht="26.25" customHeight="1">
      <c r="B7" s="15" t="s">
        <v>30</v>
      </c>
      <c r="C7" s="357">
        <v>1977119</v>
      </c>
      <c r="D7" s="357">
        <v>1990128</v>
      </c>
      <c r="E7" s="357">
        <v>1983566</v>
      </c>
      <c r="F7" s="16">
        <v>2042971</v>
      </c>
    </row>
    <row r="8" spans="2:6" ht="23.25" customHeight="1" thickBot="1">
      <c r="B8" s="358" t="s">
        <v>22</v>
      </c>
      <c r="C8" s="768">
        <f>SUM(C6:C7)</f>
        <v>2388884</v>
      </c>
      <c r="D8" s="768">
        <f t="shared" ref="D8:F8" si="0">SUM(D6:D7)</f>
        <v>2437898</v>
      </c>
      <c r="E8" s="768">
        <f t="shared" si="0"/>
        <v>2459118</v>
      </c>
      <c r="F8" s="769">
        <f t="shared" si="0"/>
        <v>2543235</v>
      </c>
    </row>
    <row r="9" spans="2:6" ht="15.75">
      <c r="B9" s="1"/>
      <c r="C9" s="1"/>
      <c r="D9" s="1"/>
      <c r="E9" s="1"/>
      <c r="F9" s="2"/>
    </row>
    <row r="10" spans="2:6" ht="15.75">
      <c r="B10" s="1"/>
      <c r="C10" s="1"/>
      <c r="D10" s="1"/>
      <c r="E10" s="1"/>
      <c r="F10" s="2"/>
    </row>
  </sheetData>
  <mergeCells count="2">
    <mergeCell ref="B2:F2"/>
    <mergeCell ref="B3:F3"/>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9"/>
  <sheetViews>
    <sheetView workbookViewId="0"/>
  </sheetViews>
  <sheetFormatPr baseColWidth="10" defaultRowHeight="15"/>
  <cols>
    <col min="1" max="1" width="9.42578125" customWidth="1"/>
    <col min="2" max="2" width="35.42578125" customWidth="1"/>
    <col min="3" max="3" width="31.140625" customWidth="1"/>
  </cols>
  <sheetData>
    <row r="1" spans="1:10" ht="15.75" thickBot="1"/>
    <row r="2" spans="1:10" ht="21" thickTop="1">
      <c r="A2" s="1"/>
      <c r="B2" s="962" t="s">
        <v>658</v>
      </c>
      <c r="C2" s="963"/>
      <c r="D2" s="1"/>
      <c r="E2" s="1"/>
      <c r="F2" s="1"/>
      <c r="G2" s="1"/>
      <c r="H2" s="1"/>
      <c r="I2" s="1"/>
      <c r="J2" s="1"/>
    </row>
    <row r="3" spans="1:10" ht="20.25">
      <c r="A3" s="1"/>
      <c r="B3" s="964" t="s">
        <v>657</v>
      </c>
      <c r="C3" s="965"/>
      <c r="D3" s="1"/>
      <c r="E3" s="1"/>
      <c r="F3" s="1"/>
      <c r="G3" s="1"/>
      <c r="H3" s="1"/>
      <c r="I3" s="1"/>
      <c r="J3" s="1"/>
    </row>
    <row r="4" spans="1:10" ht="21" thickBot="1">
      <c r="A4" s="1"/>
      <c r="B4" s="966" t="s">
        <v>654</v>
      </c>
      <c r="C4" s="967"/>
      <c r="D4" s="1"/>
      <c r="E4" s="1"/>
      <c r="F4" s="1"/>
      <c r="G4" s="1"/>
      <c r="H4" s="1"/>
      <c r="I4" s="1"/>
      <c r="J4" s="1"/>
    </row>
    <row r="5" spans="1:10" ht="17.25" thickTop="1" thickBot="1">
      <c r="A5" s="1"/>
      <c r="B5" s="3"/>
      <c r="C5" s="3"/>
      <c r="D5" s="1"/>
      <c r="E5" s="1"/>
      <c r="F5" s="1"/>
      <c r="G5" s="1"/>
      <c r="H5" s="1"/>
      <c r="I5" s="1"/>
      <c r="J5" s="1"/>
    </row>
    <row r="6" spans="1:10" ht="37.5" customHeight="1" thickBot="1">
      <c r="A6" s="1"/>
      <c r="B6" s="12" t="s">
        <v>27</v>
      </c>
      <c r="C6" s="14" t="s">
        <v>655</v>
      </c>
      <c r="D6" s="1"/>
      <c r="E6" s="1"/>
      <c r="F6" s="1"/>
      <c r="G6" s="1"/>
      <c r="H6" s="1"/>
      <c r="I6" s="1"/>
      <c r="J6" s="1"/>
    </row>
    <row r="7" spans="1:10" ht="19.5" customHeight="1">
      <c r="A7" s="1"/>
      <c r="B7" s="33" t="s">
        <v>22</v>
      </c>
      <c r="C7" s="349">
        <f>SUM(C8:C23)</f>
        <v>90179</v>
      </c>
      <c r="D7" s="1"/>
      <c r="E7" s="1"/>
      <c r="F7" s="1"/>
      <c r="G7" s="1"/>
      <c r="H7" s="1"/>
      <c r="I7" s="1"/>
      <c r="J7" s="1"/>
    </row>
    <row r="8" spans="1:10" ht="19.5" customHeight="1">
      <c r="A8" s="1"/>
      <c r="B8" s="6" t="s">
        <v>15</v>
      </c>
      <c r="C8" s="8">
        <v>1879</v>
      </c>
      <c r="D8" s="1"/>
      <c r="E8" s="1"/>
      <c r="F8" s="1"/>
      <c r="G8" s="1"/>
      <c r="H8" s="1"/>
      <c r="I8" s="1"/>
      <c r="J8" s="1"/>
    </row>
    <row r="9" spans="1:10" ht="19.5" customHeight="1">
      <c r="A9" s="1"/>
      <c r="B9" s="6" t="s">
        <v>14</v>
      </c>
      <c r="C9" s="8">
        <v>6015</v>
      </c>
      <c r="D9" s="1"/>
      <c r="E9" s="1"/>
      <c r="F9" s="1"/>
      <c r="G9" s="1"/>
      <c r="H9" s="1"/>
      <c r="I9" s="1"/>
      <c r="J9" s="1"/>
    </row>
    <row r="10" spans="1:10" ht="19.5" customHeight="1">
      <c r="A10" s="1"/>
      <c r="B10" s="6" t="s">
        <v>1</v>
      </c>
      <c r="C10" s="8">
        <v>374</v>
      </c>
      <c r="D10" s="1"/>
      <c r="E10" s="1"/>
      <c r="F10" s="1"/>
      <c r="G10" s="1"/>
      <c r="H10" s="1"/>
      <c r="I10" s="1"/>
      <c r="J10" s="1"/>
    </row>
    <row r="11" spans="1:10" ht="19.5" customHeight="1">
      <c r="A11" s="1"/>
      <c r="B11" s="6" t="s">
        <v>4</v>
      </c>
      <c r="C11" s="8">
        <v>3352</v>
      </c>
      <c r="D11" s="1"/>
      <c r="E11" s="1"/>
      <c r="F11" s="1"/>
      <c r="G11" s="1"/>
      <c r="H11" s="1"/>
      <c r="I11" s="1"/>
      <c r="J11" s="1"/>
    </row>
    <row r="12" spans="1:10" ht="19.5" customHeight="1">
      <c r="A12" s="1"/>
      <c r="B12" s="6" t="s">
        <v>0</v>
      </c>
      <c r="C12" s="8">
        <v>12848</v>
      </c>
      <c r="D12" s="1"/>
      <c r="E12" s="1"/>
      <c r="F12" s="1"/>
      <c r="G12" s="1"/>
      <c r="H12" s="1"/>
      <c r="I12" s="1"/>
      <c r="J12" s="1"/>
    </row>
    <row r="13" spans="1:10" ht="19.5" customHeight="1">
      <c r="A13" s="1"/>
      <c r="B13" s="6" t="s">
        <v>12</v>
      </c>
      <c r="C13" s="8">
        <v>4699</v>
      </c>
      <c r="D13" s="1"/>
      <c r="E13" s="1"/>
      <c r="F13" s="1"/>
      <c r="G13" s="1"/>
      <c r="H13" s="1"/>
      <c r="I13" s="1"/>
      <c r="J13" s="1"/>
    </row>
    <row r="14" spans="1:10" ht="19.5" customHeight="1">
      <c r="A14" s="1"/>
      <c r="B14" s="6" t="s">
        <v>20</v>
      </c>
      <c r="C14" s="8">
        <v>8647</v>
      </c>
      <c r="D14" s="1"/>
      <c r="E14" s="1"/>
      <c r="F14" s="1"/>
      <c r="G14" s="1"/>
      <c r="H14" s="1"/>
      <c r="I14" s="1"/>
      <c r="J14" s="1"/>
    </row>
    <row r="15" spans="1:10" ht="19.5" customHeight="1">
      <c r="A15" s="1"/>
      <c r="B15" s="6" t="s">
        <v>21</v>
      </c>
      <c r="C15" s="8">
        <v>2019</v>
      </c>
      <c r="D15" s="1"/>
      <c r="E15" s="1"/>
      <c r="F15" s="1"/>
      <c r="G15" s="1"/>
      <c r="H15" s="1"/>
      <c r="I15" s="1"/>
      <c r="J15" s="1"/>
    </row>
    <row r="16" spans="1:10" ht="19.5" customHeight="1">
      <c r="A16" s="1"/>
      <c r="B16" s="6" t="s">
        <v>16</v>
      </c>
      <c r="C16" s="8">
        <v>11672</v>
      </c>
      <c r="D16" s="1"/>
      <c r="E16" s="1"/>
      <c r="F16" s="1"/>
      <c r="G16" s="1"/>
      <c r="H16" s="1"/>
      <c r="I16" s="1"/>
      <c r="J16" s="1"/>
    </row>
    <row r="17" spans="1:10" ht="19.5" customHeight="1">
      <c r="A17" s="1"/>
      <c r="B17" s="6" t="s">
        <v>8</v>
      </c>
      <c r="C17" s="8">
        <v>2227</v>
      </c>
      <c r="D17" s="1"/>
      <c r="E17" s="1"/>
      <c r="F17" s="1"/>
      <c r="G17" s="1"/>
      <c r="H17" s="1"/>
      <c r="I17" s="1"/>
      <c r="J17" s="1"/>
    </row>
    <row r="18" spans="1:10" ht="19.5" customHeight="1">
      <c r="A18" s="1"/>
      <c r="B18" s="6" t="s">
        <v>13</v>
      </c>
      <c r="C18" s="8">
        <v>1849</v>
      </c>
      <c r="D18" s="1"/>
      <c r="E18" s="1"/>
      <c r="F18" s="1"/>
      <c r="G18" s="1"/>
      <c r="H18" s="1"/>
      <c r="I18" s="1"/>
      <c r="J18" s="1"/>
    </row>
    <row r="19" spans="1:10" ht="19.5" customHeight="1">
      <c r="A19" s="1"/>
      <c r="B19" s="6" t="s">
        <v>10</v>
      </c>
      <c r="C19" s="8">
        <v>7416</v>
      </c>
      <c r="D19" s="1"/>
      <c r="E19" s="1"/>
      <c r="F19" s="1"/>
      <c r="G19" s="1"/>
      <c r="H19" s="1"/>
      <c r="I19" s="1"/>
      <c r="J19" s="1"/>
    </row>
    <row r="20" spans="1:10" ht="19.5" customHeight="1">
      <c r="A20" s="1"/>
      <c r="B20" s="6" t="s">
        <v>11</v>
      </c>
      <c r="C20" s="8">
        <v>3148</v>
      </c>
      <c r="D20" s="1"/>
      <c r="E20" s="1"/>
      <c r="F20" s="1"/>
      <c r="G20" s="1"/>
      <c r="H20" s="1"/>
      <c r="I20" s="1"/>
      <c r="J20" s="1"/>
    </row>
    <row r="21" spans="1:10" ht="19.5" customHeight="1">
      <c r="A21" s="1"/>
      <c r="B21" s="6" t="s">
        <v>5</v>
      </c>
      <c r="C21" s="8">
        <v>7861</v>
      </c>
      <c r="D21" s="1"/>
      <c r="E21" s="1"/>
      <c r="F21" s="1"/>
      <c r="G21" s="1"/>
      <c r="H21" s="1"/>
      <c r="I21" s="1"/>
      <c r="J21" s="1"/>
    </row>
    <row r="22" spans="1:10" ht="19.5" customHeight="1">
      <c r="A22" s="1"/>
      <c r="B22" s="6" t="s">
        <v>6</v>
      </c>
      <c r="C22" s="8">
        <v>6422</v>
      </c>
      <c r="D22" s="1"/>
      <c r="E22" s="1"/>
      <c r="F22" s="1"/>
      <c r="G22" s="1"/>
      <c r="H22" s="1"/>
      <c r="I22" s="1"/>
      <c r="J22" s="1"/>
    </row>
    <row r="23" spans="1:10" ht="19.5" customHeight="1" thickBot="1">
      <c r="A23" s="1"/>
      <c r="B23" s="9" t="s">
        <v>18</v>
      </c>
      <c r="C23" s="348">
        <v>9751</v>
      </c>
      <c r="D23" s="1"/>
      <c r="E23" s="1"/>
      <c r="F23" s="1"/>
      <c r="G23" s="1"/>
      <c r="H23" s="1"/>
      <c r="I23" s="1"/>
      <c r="J23" s="1"/>
    </row>
    <row r="24" spans="1:10" ht="22.5" customHeight="1">
      <c r="A24" s="1"/>
      <c r="B24" s="5"/>
      <c r="C24" s="4"/>
      <c r="D24" s="1"/>
      <c r="E24" s="1"/>
      <c r="F24" s="1"/>
      <c r="G24" s="1"/>
      <c r="H24" s="1"/>
      <c r="I24" s="1"/>
      <c r="J24" s="1"/>
    </row>
    <row r="25" spans="1:10" ht="15.75">
      <c r="A25" s="1"/>
      <c r="B25" s="1"/>
      <c r="C25" s="1"/>
      <c r="D25" s="1"/>
      <c r="E25" s="1"/>
      <c r="F25" s="1"/>
      <c r="G25" s="1"/>
      <c r="H25" s="1"/>
      <c r="I25" s="1"/>
      <c r="J25" s="1"/>
    </row>
    <row r="26" spans="1:10" ht="15.75">
      <c r="A26" s="1"/>
      <c r="B26" s="1"/>
      <c r="C26" s="1"/>
      <c r="D26" s="1"/>
      <c r="E26" s="1"/>
      <c r="F26" s="1"/>
      <c r="G26" s="1"/>
      <c r="H26" s="1"/>
      <c r="I26" s="1"/>
      <c r="J26" s="1"/>
    </row>
    <row r="27" spans="1:10" ht="15.75">
      <c r="A27" s="1"/>
      <c r="B27" s="1"/>
      <c r="C27" s="1"/>
      <c r="D27" s="1"/>
      <c r="E27" s="1"/>
      <c r="F27" s="1"/>
      <c r="G27" s="1"/>
      <c r="H27" s="1"/>
      <c r="I27" s="1"/>
      <c r="J27" s="1"/>
    </row>
    <row r="28" spans="1:10" ht="15.75">
      <c r="A28" s="1"/>
      <c r="B28" s="1"/>
      <c r="C28" s="1"/>
      <c r="D28" s="1"/>
      <c r="E28" s="1"/>
      <c r="F28" s="1"/>
      <c r="G28" s="1"/>
      <c r="H28" s="1"/>
      <c r="I28" s="1"/>
      <c r="J28" s="1"/>
    </row>
    <row r="29" spans="1:10" ht="15.75">
      <c r="A29" s="1"/>
      <c r="B29" s="1"/>
      <c r="C29" s="1"/>
      <c r="D29" s="1"/>
      <c r="E29" s="1"/>
      <c r="F29" s="1"/>
      <c r="G29" s="1"/>
      <c r="H29" s="1"/>
      <c r="I29" s="1"/>
      <c r="J29" s="1"/>
    </row>
    <row r="30" spans="1:10" ht="15.75">
      <c r="A30" s="1"/>
      <c r="B30" s="1"/>
      <c r="C30" s="1"/>
      <c r="D30" s="1"/>
      <c r="E30" s="1"/>
      <c r="F30" s="1"/>
      <c r="G30" s="1"/>
      <c r="H30" s="1"/>
      <c r="I30" s="1"/>
      <c r="J30" s="1"/>
    </row>
    <row r="31" spans="1:10" ht="15.75">
      <c r="A31" s="1"/>
      <c r="B31" s="1"/>
      <c r="C31" s="1"/>
      <c r="D31" s="1"/>
      <c r="E31" s="1"/>
      <c r="F31" s="1"/>
      <c r="G31" s="1"/>
      <c r="H31" s="1"/>
      <c r="I31" s="1"/>
      <c r="J31" s="1"/>
    </row>
    <row r="32" spans="1:10" ht="15.75">
      <c r="A32" s="1"/>
      <c r="B32" s="1"/>
      <c r="C32" s="1"/>
      <c r="D32" s="1"/>
      <c r="E32" s="1"/>
      <c r="F32" s="1"/>
      <c r="G32" s="1"/>
      <c r="H32" s="1"/>
      <c r="I32" s="1"/>
      <c r="J32" s="1"/>
    </row>
    <row r="33" spans="1:10" ht="15.75">
      <c r="A33" s="1"/>
      <c r="B33" s="1"/>
      <c r="C33" s="1"/>
      <c r="D33" s="1"/>
      <c r="E33" s="1"/>
      <c r="F33" s="1"/>
      <c r="G33" s="1"/>
      <c r="H33" s="1"/>
      <c r="I33" s="1"/>
      <c r="J33" s="1"/>
    </row>
    <row r="34" spans="1:10" ht="15.75">
      <c r="A34" s="1"/>
      <c r="B34" s="1"/>
      <c r="C34" s="1"/>
      <c r="D34" s="1"/>
      <c r="E34" s="1"/>
      <c r="F34" s="1"/>
      <c r="G34" s="1"/>
      <c r="H34" s="1"/>
      <c r="I34" s="1"/>
      <c r="J34" s="1"/>
    </row>
    <row r="35" spans="1:10" ht="15.75">
      <c r="A35" s="1"/>
      <c r="B35" s="1"/>
      <c r="C35" s="1"/>
      <c r="D35" s="1"/>
      <c r="E35" s="1"/>
      <c r="F35" s="1"/>
      <c r="G35" s="1"/>
      <c r="H35" s="1"/>
      <c r="I35" s="1"/>
      <c r="J35" s="1"/>
    </row>
    <row r="36" spans="1:10" ht="15.75">
      <c r="A36" s="1"/>
      <c r="B36" s="1"/>
      <c r="C36" s="1"/>
      <c r="D36" s="1"/>
      <c r="E36" s="1"/>
      <c r="F36" s="1"/>
      <c r="G36" s="1"/>
      <c r="H36" s="1"/>
      <c r="I36" s="1"/>
      <c r="J36" s="1"/>
    </row>
    <row r="37" spans="1:10" ht="15.75">
      <c r="A37" s="1"/>
      <c r="B37" s="1"/>
      <c r="C37" s="1"/>
      <c r="D37" s="1"/>
      <c r="E37" s="1"/>
      <c r="F37" s="1"/>
      <c r="G37" s="1"/>
      <c r="H37" s="1"/>
      <c r="I37" s="1"/>
      <c r="J37" s="1"/>
    </row>
    <row r="38" spans="1:10" ht="15.75">
      <c r="A38" s="1"/>
      <c r="B38" s="1"/>
      <c r="C38" s="1"/>
      <c r="D38" s="1"/>
      <c r="E38" s="1"/>
      <c r="F38" s="1"/>
      <c r="G38" s="1"/>
      <c r="H38" s="1"/>
      <c r="I38" s="1"/>
      <c r="J38" s="1"/>
    </row>
    <row r="39" spans="1:10" ht="15.75">
      <c r="A39" s="1"/>
      <c r="B39" s="1"/>
      <c r="C39" s="1"/>
      <c r="D39" s="1"/>
      <c r="E39" s="1"/>
      <c r="F39" s="1"/>
      <c r="G39" s="1"/>
      <c r="H39" s="1"/>
      <c r="I39" s="1"/>
      <c r="J39" s="1"/>
    </row>
  </sheetData>
  <mergeCells count="3">
    <mergeCell ref="B2:C2"/>
    <mergeCell ref="B3:C3"/>
    <mergeCell ref="B4:C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5"/>
  <sheetViews>
    <sheetView workbookViewId="0"/>
  </sheetViews>
  <sheetFormatPr baseColWidth="10" defaultRowHeight="15"/>
  <cols>
    <col min="1" max="1" width="9.42578125" customWidth="1"/>
    <col min="2" max="2" width="38.7109375" customWidth="1"/>
    <col min="3" max="3" width="31.85546875" customWidth="1"/>
  </cols>
  <sheetData>
    <row r="1" spans="1:10" ht="15.75" thickBot="1"/>
    <row r="2" spans="1:10" ht="21" thickTop="1">
      <c r="A2" s="1"/>
      <c r="B2" s="962" t="s">
        <v>659</v>
      </c>
      <c r="C2" s="963"/>
      <c r="D2" s="1"/>
      <c r="E2" s="1"/>
      <c r="F2" s="1"/>
      <c r="G2" s="1"/>
      <c r="H2" s="1"/>
      <c r="I2" s="1"/>
      <c r="J2" s="1"/>
    </row>
    <row r="3" spans="1:10" ht="20.25">
      <c r="A3" s="1"/>
      <c r="B3" s="964" t="s">
        <v>660</v>
      </c>
      <c r="C3" s="965"/>
      <c r="D3" s="1"/>
      <c r="E3" s="1"/>
      <c r="F3" s="1"/>
      <c r="G3" s="1"/>
      <c r="H3" s="1"/>
      <c r="I3" s="1"/>
      <c r="J3" s="1"/>
    </row>
    <row r="4" spans="1:10" ht="21" thickBot="1">
      <c r="A4" s="1"/>
      <c r="B4" s="966" t="s">
        <v>654</v>
      </c>
      <c r="C4" s="967"/>
      <c r="D4" s="1"/>
      <c r="E4" s="1"/>
      <c r="F4" s="1"/>
      <c r="G4" s="1"/>
      <c r="H4" s="1"/>
      <c r="I4" s="1"/>
      <c r="J4" s="1"/>
    </row>
    <row r="5" spans="1:10" ht="17.25" thickTop="1" thickBot="1">
      <c r="A5" s="1"/>
      <c r="B5" s="3"/>
      <c r="C5" s="3"/>
      <c r="D5" s="1"/>
      <c r="E5" s="1"/>
      <c r="F5" s="1"/>
      <c r="G5" s="1"/>
      <c r="H5" s="1"/>
      <c r="I5" s="1"/>
      <c r="J5" s="1"/>
    </row>
    <row r="6" spans="1:10" ht="37.5" customHeight="1" thickBot="1">
      <c r="A6" s="1"/>
      <c r="B6" s="12" t="s">
        <v>27</v>
      </c>
      <c r="C6" s="14" t="s">
        <v>656</v>
      </c>
      <c r="D6" s="1"/>
      <c r="E6" s="1"/>
      <c r="F6" s="1"/>
      <c r="G6" s="1"/>
      <c r="H6" s="1"/>
      <c r="I6" s="1"/>
      <c r="J6" s="1"/>
    </row>
    <row r="7" spans="1:10" ht="19.5" customHeight="1">
      <c r="A7" s="1"/>
      <c r="B7" s="33" t="s">
        <v>22</v>
      </c>
      <c r="C7" s="349">
        <f>SUM(C8:C29)</f>
        <v>261800</v>
      </c>
      <c r="D7" s="1"/>
      <c r="E7" s="1"/>
      <c r="F7" s="1"/>
      <c r="G7" s="1"/>
      <c r="H7" s="1"/>
      <c r="I7" s="1"/>
      <c r="J7" s="1"/>
    </row>
    <row r="8" spans="1:10" ht="19.5" customHeight="1">
      <c r="A8" s="1"/>
      <c r="B8" s="6" t="s">
        <v>15</v>
      </c>
      <c r="C8" s="8">
        <v>34084</v>
      </c>
      <c r="D8" s="1"/>
      <c r="E8" s="1"/>
      <c r="F8" s="1"/>
      <c r="G8" s="1"/>
      <c r="H8" s="1"/>
      <c r="I8" s="1"/>
      <c r="J8" s="1"/>
    </row>
    <row r="9" spans="1:10" ht="19.5" customHeight="1">
      <c r="A9" s="1"/>
      <c r="B9" s="6" t="s">
        <v>14</v>
      </c>
      <c r="C9" s="8">
        <v>6103</v>
      </c>
      <c r="D9" s="1"/>
      <c r="E9" s="1"/>
      <c r="F9" s="1"/>
      <c r="G9" s="1"/>
      <c r="H9" s="1"/>
      <c r="I9" s="1"/>
      <c r="J9" s="1"/>
    </row>
    <row r="10" spans="1:10" ht="19.5" customHeight="1">
      <c r="A10" s="1"/>
      <c r="B10" s="6" t="s">
        <v>3</v>
      </c>
      <c r="C10" s="8">
        <v>11687</v>
      </c>
      <c r="D10" s="1"/>
      <c r="E10" s="1"/>
      <c r="F10" s="1"/>
      <c r="G10" s="1"/>
      <c r="H10" s="1"/>
      <c r="I10" s="1"/>
      <c r="J10" s="1"/>
    </row>
    <row r="11" spans="1:10" ht="19.5" customHeight="1">
      <c r="A11" s="1"/>
      <c r="B11" s="6" t="s">
        <v>19</v>
      </c>
      <c r="C11" s="8">
        <v>6385</v>
      </c>
      <c r="D11" s="1"/>
      <c r="E11" s="1"/>
      <c r="F11" s="1"/>
      <c r="G11" s="1"/>
      <c r="H11" s="1"/>
      <c r="I11" s="1"/>
      <c r="J11" s="1"/>
    </row>
    <row r="12" spans="1:10" ht="19.5" customHeight="1">
      <c r="A12" s="1"/>
      <c r="B12" s="6" t="s">
        <v>1</v>
      </c>
      <c r="C12" s="8">
        <v>1153</v>
      </c>
      <c r="D12" s="1"/>
      <c r="E12" s="1"/>
      <c r="F12" s="1"/>
      <c r="G12" s="1"/>
      <c r="H12" s="1"/>
      <c r="I12" s="1"/>
      <c r="J12" s="1"/>
    </row>
    <row r="13" spans="1:10" ht="19.5" customHeight="1">
      <c r="A13" s="1"/>
      <c r="B13" s="6" t="s">
        <v>4</v>
      </c>
      <c r="C13" s="8">
        <v>17279</v>
      </c>
      <c r="D13" s="1"/>
      <c r="E13" s="1"/>
      <c r="F13" s="1"/>
      <c r="G13" s="1"/>
      <c r="H13" s="1"/>
      <c r="I13" s="1"/>
      <c r="J13" s="1"/>
    </row>
    <row r="14" spans="1:10" ht="19.5" customHeight="1">
      <c r="A14" s="1"/>
      <c r="B14" s="6" t="s">
        <v>0</v>
      </c>
      <c r="C14" s="8">
        <v>12172</v>
      </c>
      <c r="D14" s="1"/>
      <c r="E14" s="1"/>
      <c r="F14" s="1"/>
      <c r="G14" s="1"/>
      <c r="H14" s="1"/>
      <c r="I14" s="1"/>
      <c r="J14" s="1"/>
    </row>
    <row r="15" spans="1:10" ht="19.5" customHeight="1">
      <c r="A15" s="1"/>
      <c r="B15" s="6" t="s">
        <v>12</v>
      </c>
      <c r="C15" s="8">
        <v>7680</v>
      </c>
      <c r="D15" s="1"/>
      <c r="E15" s="1"/>
      <c r="F15" s="1"/>
      <c r="G15" s="1"/>
      <c r="H15" s="1"/>
      <c r="I15" s="1"/>
      <c r="J15" s="1"/>
    </row>
    <row r="16" spans="1:10" ht="19.5" customHeight="1">
      <c r="A16" s="1"/>
      <c r="B16" s="6" t="s">
        <v>17</v>
      </c>
      <c r="C16" s="8">
        <v>966</v>
      </c>
      <c r="D16" s="1"/>
      <c r="E16" s="1"/>
      <c r="F16" s="1"/>
      <c r="G16" s="1"/>
      <c r="H16" s="1"/>
      <c r="I16" s="1"/>
      <c r="J16" s="1"/>
    </row>
    <row r="17" spans="1:10" ht="19.5" customHeight="1">
      <c r="A17" s="1"/>
      <c r="B17" s="6" t="s">
        <v>20</v>
      </c>
      <c r="C17" s="8">
        <v>19541</v>
      </c>
      <c r="D17" s="1"/>
      <c r="E17" s="1"/>
      <c r="F17" s="1"/>
      <c r="G17" s="1"/>
      <c r="H17" s="1"/>
      <c r="I17" s="1"/>
      <c r="J17" s="1"/>
    </row>
    <row r="18" spans="1:10" ht="19.5" customHeight="1">
      <c r="A18" s="1"/>
      <c r="B18" s="6" t="s">
        <v>21</v>
      </c>
      <c r="C18" s="8">
        <v>39490</v>
      </c>
      <c r="D18" s="1"/>
      <c r="E18" s="1"/>
      <c r="F18" s="1"/>
      <c r="G18" s="1"/>
      <c r="H18" s="1"/>
      <c r="I18" s="1"/>
      <c r="J18" s="1"/>
    </row>
    <row r="19" spans="1:10" ht="19.5" customHeight="1">
      <c r="A19" s="1"/>
      <c r="B19" s="6" t="s">
        <v>16</v>
      </c>
      <c r="C19" s="8">
        <v>1866</v>
      </c>
      <c r="D19" s="1"/>
      <c r="E19" s="1"/>
      <c r="F19" s="1"/>
      <c r="G19" s="1"/>
      <c r="H19" s="1"/>
      <c r="I19" s="1"/>
      <c r="J19" s="1"/>
    </row>
    <row r="20" spans="1:10" ht="19.5" customHeight="1">
      <c r="A20" s="1"/>
      <c r="B20" s="6" t="s">
        <v>8</v>
      </c>
      <c r="C20" s="8">
        <v>14014</v>
      </c>
      <c r="D20" s="1"/>
      <c r="E20" s="1"/>
      <c r="F20" s="1"/>
      <c r="G20" s="1"/>
      <c r="H20" s="1"/>
      <c r="I20" s="1"/>
      <c r="J20" s="1"/>
    </row>
    <row r="21" spans="1:10" ht="19.5" customHeight="1">
      <c r="A21" s="1"/>
      <c r="B21" s="6" t="s">
        <v>13</v>
      </c>
      <c r="C21" s="8">
        <v>3135</v>
      </c>
      <c r="D21" s="1"/>
      <c r="E21" s="1"/>
      <c r="F21" s="1"/>
      <c r="G21" s="1"/>
      <c r="H21" s="1"/>
      <c r="I21" s="1"/>
      <c r="J21" s="1"/>
    </row>
    <row r="22" spans="1:10" ht="19.5" customHeight="1">
      <c r="A22" s="1"/>
      <c r="B22" s="6" t="s">
        <v>10</v>
      </c>
      <c r="C22" s="8">
        <v>10195</v>
      </c>
      <c r="D22" s="1"/>
      <c r="E22" s="1"/>
      <c r="F22" s="1"/>
      <c r="G22" s="1"/>
      <c r="H22" s="1"/>
      <c r="I22" s="1"/>
      <c r="J22" s="1"/>
    </row>
    <row r="23" spans="1:10" ht="19.5" customHeight="1">
      <c r="A23" s="1"/>
      <c r="B23" s="6" t="s">
        <v>2</v>
      </c>
      <c r="C23" s="8">
        <v>121</v>
      </c>
      <c r="D23" s="1"/>
      <c r="E23" s="1"/>
      <c r="F23" s="1"/>
      <c r="G23" s="1"/>
      <c r="H23" s="1"/>
      <c r="I23" s="1"/>
      <c r="J23" s="1"/>
    </row>
    <row r="24" spans="1:10" ht="19.5" customHeight="1">
      <c r="A24" s="1"/>
      <c r="B24" s="6" t="s">
        <v>11</v>
      </c>
      <c r="C24" s="8">
        <v>31860</v>
      </c>
      <c r="D24" s="1"/>
      <c r="E24" s="1"/>
      <c r="F24" s="1"/>
      <c r="G24" s="1"/>
      <c r="H24" s="1"/>
      <c r="I24" s="1"/>
      <c r="J24" s="1"/>
    </row>
    <row r="25" spans="1:10" ht="19.5" customHeight="1">
      <c r="A25" s="1"/>
      <c r="B25" s="6" t="s">
        <v>5</v>
      </c>
      <c r="C25" s="8">
        <v>12644</v>
      </c>
      <c r="D25" s="1"/>
      <c r="E25" s="1"/>
      <c r="F25" s="1"/>
      <c r="G25" s="1"/>
      <c r="H25" s="1"/>
      <c r="I25" s="1"/>
      <c r="J25" s="1"/>
    </row>
    <row r="26" spans="1:10" ht="19.5" customHeight="1">
      <c r="A26" s="1"/>
      <c r="B26" s="6" t="s">
        <v>6</v>
      </c>
      <c r="C26" s="8">
        <v>6243</v>
      </c>
      <c r="D26" s="1"/>
      <c r="E26" s="1"/>
      <c r="F26" s="1"/>
      <c r="G26" s="1"/>
      <c r="H26" s="1"/>
      <c r="I26" s="1"/>
      <c r="J26" s="1"/>
    </row>
    <row r="27" spans="1:10" ht="19.5" customHeight="1">
      <c r="A27" s="1"/>
      <c r="B27" s="6" t="s">
        <v>9</v>
      </c>
      <c r="C27" s="8">
        <v>15278</v>
      </c>
      <c r="D27" s="1"/>
      <c r="E27" s="1"/>
      <c r="F27" s="1"/>
      <c r="G27" s="1"/>
      <c r="H27" s="1"/>
      <c r="I27" s="1"/>
      <c r="J27" s="1"/>
    </row>
    <row r="28" spans="1:10" ht="19.5" customHeight="1">
      <c r="A28" s="1"/>
      <c r="B28" s="6" t="s">
        <v>7</v>
      </c>
      <c r="C28" s="8">
        <v>3384</v>
      </c>
      <c r="D28" s="1"/>
      <c r="E28" s="1"/>
      <c r="F28" s="1"/>
      <c r="G28" s="1"/>
      <c r="H28" s="1"/>
      <c r="I28" s="1"/>
      <c r="J28" s="1"/>
    </row>
    <row r="29" spans="1:10" ht="19.5" customHeight="1" thickBot="1">
      <c r="A29" s="1"/>
      <c r="B29" s="9" t="s">
        <v>18</v>
      </c>
      <c r="C29" s="348">
        <v>6520</v>
      </c>
      <c r="D29" s="1"/>
      <c r="E29" s="1"/>
      <c r="F29" s="1"/>
      <c r="G29" s="1"/>
      <c r="H29" s="1"/>
      <c r="I29" s="1"/>
      <c r="J29" s="1"/>
    </row>
    <row r="30" spans="1:10" ht="22.5" customHeight="1">
      <c r="A30" s="1"/>
      <c r="B30" s="5"/>
      <c r="C30" s="4"/>
      <c r="D30" s="1"/>
      <c r="E30" s="1"/>
      <c r="F30" s="1"/>
      <c r="G30" s="1"/>
      <c r="H30" s="1"/>
      <c r="I30" s="1"/>
      <c r="J30" s="1"/>
    </row>
    <row r="31" spans="1:10" ht="15.75">
      <c r="A31" s="1"/>
      <c r="B31" s="1"/>
      <c r="C31" s="1"/>
      <c r="D31" s="1"/>
      <c r="E31" s="1"/>
      <c r="F31" s="1"/>
      <c r="G31" s="1"/>
      <c r="H31" s="1"/>
      <c r="I31" s="1"/>
      <c r="J31" s="1"/>
    </row>
    <row r="32" spans="1:10" ht="15.75">
      <c r="A32" s="1"/>
      <c r="B32" s="1"/>
      <c r="C32" s="1"/>
      <c r="D32" s="1"/>
      <c r="E32" s="1"/>
      <c r="F32" s="1"/>
      <c r="G32" s="1"/>
      <c r="H32" s="1"/>
      <c r="I32" s="1"/>
      <c r="J32" s="1"/>
    </row>
    <row r="33" spans="1:10" ht="15.75">
      <c r="A33" s="1"/>
      <c r="B33" s="1"/>
      <c r="C33" s="1"/>
      <c r="D33" s="1"/>
      <c r="E33" s="1"/>
      <c r="F33" s="1"/>
      <c r="G33" s="1"/>
      <c r="H33" s="1"/>
      <c r="I33" s="1"/>
      <c r="J33" s="1"/>
    </row>
    <row r="34" spans="1:10" ht="15.75">
      <c r="A34" s="1"/>
      <c r="B34" s="1"/>
      <c r="C34" s="1"/>
      <c r="D34" s="1"/>
      <c r="E34" s="1"/>
      <c r="F34" s="1"/>
      <c r="G34" s="1"/>
      <c r="H34" s="1"/>
      <c r="I34" s="1"/>
      <c r="J34" s="1"/>
    </row>
    <row r="35" spans="1:10" ht="15.75">
      <c r="A35" s="1"/>
      <c r="B35" s="1"/>
      <c r="C35" s="1"/>
      <c r="D35" s="1"/>
      <c r="E35" s="1"/>
      <c r="F35" s="1"/>
      <c r="G35" s="1"/>
      <c r="H35" s="1"/>
      <c r="I35" s="1"/>
      <c r="J35" s="1"/>
    </row>
    <row r="36" spans="1:10" ht="15.75">
      <c r="A36" s="1"/>
      <c r="B36" s="1"/>
      <c r="C36" s="1"/>
      <c r="D36" s="1"/>
      <c r="E36" s="1"/>
      <c r="F36" s="1"/>
      <c r="G36" s="1"/>
      <c r="H36" s="1"/>
      <c r="I36" s="1"/>
      <c r="J36" s="1"/>
    </row>
    <row r="37" spans="1:10" ht="15.75">
      <c r="A37" s="1"/>
      <c r="B37" s="1"/>
      <c r="C37" s="1"/>
      <c r="D37" s="1"/>
      <c r="E37" s="1"/>
      <c r="F37" s="1"/>
      <c r="G37" s="1"/>
      <c r="H37" s="1"/>
      <c r="I37" s="1"/>
      <c r="J37" s="1"/>
    </row>
    <row r="38" spans="1:10" ht="15.75">
      <c r="A38" s="1"/>
      <c r="B38" s="1"/>
      <c r="C38" s="1"/>
      <c r="D38" s="1"/>
      <c r="E38" s="1"/>
      <c r="F38" s="1"/>
      <c r="G38" s="1"/>
      <c r="H38" s="1"/>
      <c r="I38" s="1"/>
      <c r="J38" s="1"/>
    </row>
    <row r="39" spans="1:10" ht="15.75">
      <c r="A39" s="1"/>
      <c r="B39" s="1"/>
      <c r="C39" s="1"/>
      <c r="D39" s="1"/>
      <c r="E39" s="1"/>
      <c r="F39" s="1"/>
      <c r="G39" s="1"/>
      <c r="H39" s="1"/>
      <c r="I39" s="1"/>
      <c r="J39" s="1"/>
    </row>
    <row r="40" spans="1:10" ht="15.75">
      <c r="A40" s="1"/>
      <c r="B40" s="1"/>
      <c r="C40" s="1"/>
      <c r="D40" s="1"/>
      <c r="E40" s="1"/>
      <c r="F40" s="1"/>
      <c r="G40" s="1"/>
      <c r="H40" s="1"/>
      <c r="I40" s="1"/>
      <c r="J40" s="1"/>
    </row>
    <row r="41" spans="1:10" ht="15.75">
      <c r="A41" s="1"/>
      <c r="B41" s="1"/>
      <c r="C41" s="1"/>
      <c r="D41" s="1"/>
      <c r="E41" s="1"/>
      <c r="F41" s="1"/>
      <c r="G41" s="1"/>
      <c r="H41" s="1"/>
      <c r="I41" s="1"/>
      <c r="J41" s="1"/>
    </row>
    <row r="42" spans="1:10" ht="15.75">
      <c r="A42" s="1"/>
      <c r="B42" s="1"/>
      <c r="C42" s="1"/>
      <c r="D42" s="1"/>
      <c r="E42" s="1"/>
      <c r="F42" s="1"/>
      <c r="G42" s="1"/>
      <c r="H42" s="1"/>
      <c r="I42" s="1"/>
      <c r="J42" s="1"/>
    </row>
    <row r="43" spans="1:10" ht="15.75">
      <c r="A43" s="1"/>
      <c r="B43" s="1"/>
      <c r="C43" s="1"/>
      <c r="D43" s="1"/>
      <c r="E43" s="1"/>
      <c r="F43" s="1"/>
      <c r="G43" s="1"/>
      <c r="H43" s="1"/>
      <c r="I43" s="1"/>
      <c r="J43" s="1"/>
    </row>
    <row r="44" spans="1:10" ht="15.75">
      <c r="A44" s="1"/>
      <c r="B44" s="1"/>
      <c r="C44" s="1"/>
      <c r="D44" s="1"/>
      <c r="E44" s="1"/>
      <c r="F44" s="1"/>
      <c r="G44" s="1"/>
      <c r="H44" s="1"/>
      <c r="I44" s="1"/>
      <c r="J44" s="1"/>
    </row>
    <row r="45" spans="1:10" ht="15.75">
      <c r="A45" s="1"/>
      <c r="B45" s="1"/>
      <c r="C45" s="1"/>
      <c r="D45" s="1"/>
      <c r="E45" s="1"/>
      <c r="F45" s="1"/>
      <c r="G45" s="1"/>
      <c r="H45" s="1"/>
      <c r="I45" s="1"/>
      <c r="J45" s="1"/>
    </row>
  </sheetData>
  <mergeCells count="3">
    <mergeCell ref="B2:C2"/>
    <mergeCell ref="B3:C3"/>
    <mergeCell ref="B4:C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D16"/>
  <sheetViews>
    <sheetView workbookViewId="0"/>
  </sheetViews>
  <sheetFormatPr baseColWidth="10" defaultRowHeight="15"/>
  <cols>
    <col min="1" max="1" width="6.7109375" customWidth="1"/>
    <col min="2" max="2" width="35.5703125" customWidth="1"/>
    <col min="3" max="4" width="21.42578125" customWidth="1"/>
  </cols>
  <sheetData>
    <row r="1" spans="2:4" ht="15.75" thickBot="1"/>
    <row r="2" spans="2:4" ht="21" thickTop="1">
      <c r="B2" s="962" t="s">
        <v>663</v>
      </c>
      <c r="C2" s="968"/>
      <c r="D2" s="963"/>
    </row>
    <row r="3" spans="2:4" ht="20.25">
      <c r="B3" s="964" t="s">
        <v>664</v>
      </c>
      <c r="C3" s="970"/>
      <c r="D3" s="965"/>
    </row>
    <row r="4" spans="2:4" ht="21" thickBot="1">
      <c r="B4" s="966" t="s">
        <v>654</v>
      </c>
      <c r="C4" s="969"/>
      <c r="D4" s="967"/>
    </row>
    <row r="5" spans="2:4" ht="17.25" thickTop="1" thickBot="1">
      <c r="B5" s="1"/>
      <c r="C5" s="1"/>
      <c r="D5" s="1"/>
    </row>
    <row r="6" spans="2:4" ht="28.5" customHeight="1" thickBot="1">
      <c r="B6" s="12" t="s">
        <v>667</v>
      </c>
      <c r="C6" s="350" t="s">
        <v>665</v>
      </c>
      <c r="D6" s="19" t="s">
        <v>666</v>
      </c>
    </row>
    <row r="7" spans="2:4" ht="26.25" customHeight="1">
      <c r="B7" s="15" t="s">
        <v>668</v>
      </c>
      <c r="C7" s="351">
        <v>15000</v>
      </c>
      <c r="D7" s="16">
        <v>20649</v>
      </c>
    </row>
    <row r="8" spans="2:4" ht="26.25" customHeight="1">
      <c r="B8" s="15" t="s">
        <v>669</v>
      </c>
      <c r="C8" s="351">
        <v>37500</v>
      </c>
      <c r="D8" s="16">
        <v>49559</v>
      </c>
    </row>
    <row r="9" spans="2:4" ht="26.25" customHeight="1">
      <c r="B9" s="15" t="s">
        <v>670</v>
      </c>
      <c r="C9" s="351">
        <v>7500</v>
      </c>
      <c r="D9" s="16">
        <v>8524</v>
      </c>
    </row>
    <row r="10" spans="2:4" ht="26.25" customHeight="1">
      <c r="B10" s="29" t="s">
        <v>671</v>
      </c>
      <c r="C10" s="352">
        <v>15000</v>
      </c>
      <c r="D10" s="31">
        <v>19107</v>
      </c>
    </row>
    <row r="11" spans="2:4" ht="26.25" customHeight="1">
      <c r="B11" s="29" t="s">
        <v>672</v>
      </c>
      <c r="C11" s="352">
        <v>22500</v>
      </c>
      <c r="D11" s="31">
        <v>30109</v>
      </c>
    </row>
    <row r="12" spans="2:4" ht="26.25" customHeight="1">
      <c r="B12" s="29" t="s">
        <v>673</v>
      </c>
      <c r="C12" s="352">
        <v>22500</v>
      </c>
      <c r="D12" s="31">
        <v>29493</v>
      </c>
    </row>
    <row r="13" spans="2:4" ht="26.25" customHeight="1">
      <c r="B13" s="29" t="s">
        <v>674</v>
      </c>
      <c r="C13" s="352">
        <v>5000</v>
      </c>
      <c r="D13" s="31">
        <v>12278</v>
      </c>
    </row>
    <row r="14" spans="2:4" ht="26.25" customHeight="1">
      <c r="B14" s="29" t="s">
        <v>675</v>
      </c>
      <c r="C14" s="352">
        <v>7700</v>
      </c>
      <c r="D14" s="31">
        <v>7482</v>
      </c>
    </row>
    <row r="15" spans="2:4" ht="26.25" customHeight="1">
      <c r="B15" s="29" t="s">
        <v>676</v>
      </c>
      <c r="C15" s="352">
        <v>7500</v>
      </c>
      <c r="D15" s="31">
        <v>14249</v>
      </c>
    </row>
    <row r="16" spans="2:4" ht="26.25" customHeight="1" thickBot="1">
      <c r="B16" s="30" t="s">
        <v>677</v>
      </c>
      <c r="C16" s="353">
        <v>15000</v>
      </c>
      <c r="D16" s="32">
        <v>20172</v>
      </c>
    </row>
  </sheetData>
  <mergeCells count="3">
    <mergeCell ref="B2:D2"/>
    <mergeCell ref="B4:D4"/>
    <mergeCell ref="B3:D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F12"/>
  <sheetViews>
    <sheetView workbookViewId="0"/>
  </sheetViews>
  <sheetFormatPr baseColWidth="10" defaultRowHeight="15"/>
  <cols>
    <col min="2" max="2" width="27.42578125" customWidth="1"/>
    <col min="3" max="6" width="17.85546875" customWidth="1"/>
  </cols>
  <sheetData>
    <row r="2" spans="2:6" ht="15.75" thickBot="1"/>
    <row r="3" spans="2:6" ht="23.25" thickTop="1">
      <c r="B3" s="956" t="s">
        <v>678</v>
      </c>
      <c r="C3" s="957"/>
      <c r="D3" s="957"/>
      <c r="E3" s="957"/>
      <c r="F3" s="958"/>
    </row>
    <row r="4" spans="2:6" ht="23.25" thickBot="1">
      <c r="B4" s="959" t="s">
        <v>679</v>
      </c>
      <c r="C4" s="960"/>
      <c r="D4" s="960"/>
      <c r="E4" s="960"/>
      <c r="F4" s="961"/>
    </row>
    <row r="5" spans="2:6" ht="17.25" thickTop="1" thickBot="1">
      <c r="B5" s="1"/>
      <c r="C5" s="1"/>
      <c r="D5" s="1"/>
      <c r="E5" s="1"/>
    </row>
    <row r="6" spans="2:6" ht="36.75" customHeight="1" thickBot="1">
      <c r="B6" s="12" t="s">
        <v>35</v>
      </c>
      <c r="C6" s="22">
        <v>2016</v>
      </c>
      <c r="D6" s="354">
        <v>2017</v>
      </c>
      <c r="E6" s="354">
        <v>2018</v>
      </c>
      <c r="F6" s="14">
        <v>2019</v>
      </c>
    </row>
    <row r="7" spans="2:6" ht="24.75" customHeight="1">
      <c r="B7" s="33" t="s">
        <v>22</v>
      </c>
      <c r="C7" s="34">
        <f>SUM(C8:C11)</f>
        <v>947510</v>
      </c>
      <c r="D7" s="34">
        <f t="shared" ref="D7:E7" si="0">SUM(D8:D11)</f>
        <v>965844</v>
      </c>
      <c r="E7" s="34">
        <f t="shared" si="0"/>
        <v>996747</v>
      </c>
      <c r="F7" s="35">
        <f>SUM(F8:F11)</f>
        <v>983851</v>
      </c>
    </row>
    <row r="8" spans="2:6" ht="24.75" customHeight="1">
      <c r="B8" s="15" t="s">
        <v>29</v>
      </c>
      <c r="C8" s="20">
        <v>87284</v>
      </c>
      <c r="D8" s="355">
        <v>103709</v>
      </c>
      <c r="E8" s="355">
        <v>109469</v>
      </c>
      <c r="F8" s="16">
        <v>107638</v>
      </c>
    </row>
    <row r="9" spans="2:6" ht="24.75" customHeight="1">
      <c r="B9" s="15" t="s">
        <v>30</v>
      </c>
      <c r="C9" s="20">
        <v>847075</v>
      </c>
      <c r="D9" s="355">
        <v>848637</v>
      </c>
      <c r="E9" s="355">
        <v>873414</v>
      </c>
      <c r="F9" s="16">
        <v>862596</v>
      </c>
    </row>
    <row r="10" spans="2:6" ht="24.75" customHeight="1">
      <c r="B10" s="15" t="s">
        <v>25</v>
      </c>
      <c r="C10" s="20">
        <v>5428</v>
      </c>
      <c r="D10" s="355">
        <v>5791</v>
      </c>
      <c r="E10" s="355">
        <v>6069</v>
      </c>
      <c r="F10" s="16">
        <v>5982</v>
      </c>
    </row>
    <row r="11" spans="2:6" ht="24.75" customHeight="1" thickBot="1">
      <c r="B11" s="17" t="s">
        <v>26</v>
      </c>
      <c r="C11" s="21">
        <v>7723</v>
      </c>
      <c r="D11" s="356">
        <v>7707</v>
      </c>
      <c r="E11" s="356">
        <v>7795</v>
      </c>
      <c r="F11" s="18">
        <v>7635</v>
      </c>
    </row>
    <row r="12" spans="2:6" ht="15.75">
      <c r="B12" s="1"/>
      <c r="C12" s="2"/>
      <c r="D12" s="2"/>
      <c r="E12" s="2"/>
    </row>
  </sheetData>
  <mergeCells count="2">
    <mergeCell ref="B3:F3"/>
    <mergeCell ref="B4:F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F10"/>
  <sheetViews>
    <sheetView workbookViewId="0"/>
  </sheetViews>
  <sheetFormatPr baseColWidth="10" defaultRowHeight="15"/>
  <cols>
    <col min="2" max="2" width="29.7109375" customWidth="1"/>
    <col min="3" max="6" width="17.85546875" customWidth="1"/>
  </cols>
  <sheetData>
    <row r="2" spans="2:6" ht="15.75" thickBot="1"/>
    <row r="3" spans="2:6" ht="23.25" thickTop="1">
      <c r="B3" s="956" t="s">
        <v>680</v>
      </c>
      <c r="C3" s="957"/>
      <c r="D3" s="957"/>
      <c r="E3" s="957"/>
      <c r="F3" s="958"/>
    </row>
    <row r="4" spans="2:6" ht="23.25" thickBot="1">
      <c r="B4" s="959" t="s">
        <v>679</v>
      </c>
      <c r="C4" s="960"/>
      <c r="D4" s="960"/>
      <c r="E4" s="960"/>
      <c r="F4" s="961"/>
    </row>
    <row r="5" spans="2:6" ht="17.25" thickTop="1" thickBot="1">
      <c r="B5" s="1"/>
      <c r="C5" s="1"/>
      <c r="D5" s="1"/>
      <c r="E5" s="1"/>
    </row>
    <row r="6" spans="2:6" ht="36.75" customHeight="1" thickBot="1">
      <c r="B6" s="12" t="s">
        <v>35</v>
      </c>
      <c r="C6" s="22">
        <v>2016</v>
      </c>
      <c r="D6" s="354">
        <v>2017</v>
      </c>
      <c r="E6" s="354">
        <v>2018</v>
      </c>
      <c r="F6" s="14">
        <v>2019</v>
      </c>
    </row>
    <row r="7" spans="2:6" ht="24.75" customHeight="1">
      <c r="B7" s="33" t="s">
        <v>22</v>
      </c>
      <c r="C7" s="34">
        <f>SUM(C8:C9)</f>
        <v>92232</v>
      </c>
      <c r="D7" s="34">
        <f>SUM(D8:D9)</f>
        <v>91348</v>
      </c>
      <c r="E7" s="34">
        <f>SUM(E8:E9)</f>
        <v>99122</v>
      </c>
      <c r="F7" s="35">
        <f>SUM(F8:F9)</f>
        <v>105475</v>
      </c>
    </row>
    <row r="8" spans="2:6" ht="24.75" customHeight="1">
      <c r="B8" s="15" t="s">
        <v>29</v>
      </c>
      <c r="C8" s="20">
        <v>15995</v>
      </c>
      <c r="D8" s="355">
        <v>15746</v>
      </c>
      <c r="E8" s="355">
        <v>18855</v>
      </c>
      <c r="F8" s="16">
        <v>20074</v>
      </c>
    </row>
    <row r="9" spans="2:6" ht="24.75" customHeight="1" thickBot="1">
      <c r="B9" s="17" t="s">
        <v>30</v>
      </c>
      <c r="C9" s="21">
        <v>76237</v>
      </c>
      <c r="D9" s="356">
        <v>75602</v>
      </c>
      <c r="E9" s="356">
        <v>80267</v>
      </c>
      <c r="F9" s="18">
        <v>85401</v>
      </c>
    </row>
    <row r="10" spans="2:6" ht="15.75">
      <c r="B10" s="1"/>
      <c r="C10" s="2"/>
      <c r="D10" s="2"/>
      <c r="E10" s="2"/>
    </row>
  </sheetData>
  <mergeCells count="2">
    <mergeCell ref="B3:F3"/>
    <mergeCell ref="B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R63"/>
  <sheetViews>
    <sheetView workbookViewId="0"/>
  </sheetViews>
  <sheetFormatPr baseColWidth="10" defaultRowHeight="15"/>
  <cols>
    <col min="1" max="16384" width="11.42578125" style="73"/>
  </cols>
  <sheetData>
    <row r="2" spans="1:18" ht="41.25" customHeight="1">
      <c r="B2" s="166"/>
      <c r="C2" s="166"/>
      <c r="D2" s="794" t="s">
        <v>701</v>
      </c>
      <c r="E2" s="794"/>
      <c r="F2" s="794"/>
      <c r="G2" s="794"/>
      <c r="H2" s="794"/>
      <c r="I2" s="794"/>
      <c r="J2" s="794"/>
      <c r="K2" s="794"/>
      <c r="L2" s="794"/>
      <c r="M2" s="794"/>
      <c r="N2" s="794"/>
      <c r="O2" s="794"/>
      <c r="P2" s="794"/>
      <c r="Q2" s="794"/>
      <c r="R2" s="794"/>
    </row>
    <row r="4" spans="1:18">
      <c r="A4" s="71">
        <v>42005</v>
      </c>
      <c r="B4" s="72">
        <v>43.9</v>
      </c>
      <c r="C4" s="73">
        <v>50</v>
      </c>
    </row>
    <row r="5" spans="1:18">
      <c r="A5" s="71">
        <v>42036</v>
      </c>
      <c r="B5" s="72">
        <v>60</v>
      </c>
      <c r="C5" s="73">
        <v>50</v>
      </c>
    </row>
    <row r="6" spans="1:18">
      <c r="A6" s="71">
        <v>42064</v>
      </c>
      <c r="B6" s="72">
        <v>57.8</v>
      </c>
      <c r="C6" s="73">
        <v>50</v>
      </c>
    </row>
    <row r="7" spans="1:18">
      <c r="A7" s="71">
        <v>42095</v>
      </c>
      <c r="B7" s="72">
        <v>51.1</v>
      </c>
      <c r="C7" s="73">
        <v>50</v>
      </c>
    </row>
    <row r="8" spans="1:18">
      <c r="A8" s="71">
        <v>42125</v>
      </c>
      <c r="B8" s="72">
        <v>41.7</v>
      </c>
      <c r="C8" s="73">
        <v>50</v>
      </c>
    </row>
    <row r="9" spans="1:18">
      <c r="A9" s="71">
        <v>42156</v>
      </c>
      <c r="B9" s="72">
        <v>33</v>
      </c>
      <c r="C9" s="73">
        <v>50</v>
      </c>
    </row>
    <row r="10" spans="1:18">
      <c r="A10" s="71">
        <v>42186</v>
      </c>
      <c r="B10" s="72">
        <v>28.7</v>
      </c>
      <c r="C10" s="73">
        <v>50</v>
      </c>
    </row>
    <row r="11" spans="1:18">
      <c r="A11" s="71">
        <v>42217</v>
      </c>
      <c r="B11" s="72">
        <v>21.7</v>
      </c>
      <c r="C11" s="73">
        <v>50</v>
      </c>
    </row>
    <row r="12" spans="1:18">
      <c r="A12" s="71">
        <v>42248</v>
      </c>
      <c r="B12" s="72">
        <v>46.7</v>
      </c>
      <c r="C12" s="73">
        <v>50</v>
      </c>
    </row>
    <row r="13" spans="1:18">
      <c r="A13" s="71">
        <v>42278</v>
      </c>
      <c r="B13" s="72">
        <v>47.1</v>
      </c>
      <c r="C13" s="73">
        <v>50</v>
      </c>
    </row>
    <row r="14" spans="1:18">
      <c r="A14" s="71">
        <v>42309</v>
      </c>
      <c r="B14" s="72">
        <v>64.3</v>
      </c>
      <c r="C14" s="73">
        <v>50</v>
      </c>
    </row>
    <row r="15" spans="1:18">
      <c r="A15" s="71">
        <v>42339</v>
      </c>
      <c r="B15" s="72">
        <v>55</v>
      </c>
      <c r="C15" s="73">
        <v>50</v>
      </c>
    </row>
    <row r="16" spans="1:18">
      <c r="A16" s="71">
        <v>42370</v>
      </c>
      <c r="B16" s="72">
        <v>67</v>
      </c>
      <c r="C16" s="73">
        <v>50</v>
      </c>
    </row>
    <row r="17" spans="1:3">
      <c r="A17" s="71">
        <v>42401</v>
      </c>
      <c r="B17" s="72">
        <v>60.7</v>
      </c>
      <c r="C17" s="73">
        <v>50</v>
      </c>
    </row>
    <row r="18" spans="1:3">
      <c r="A18" s="71">
        <v>42430</v>
      </c>
      <c r="B18" s="72">
        <v>61.5</v>
      </c>
      <c r="C18" s="73">
        <v>50</v>
      </c>
    </row>
    <row r="19" spans="1:3">
      <c r="A19" s="71">
        <v>42461</v>
      </c>
      <c r="B19" s="72">
        <v>62.5</v>
      </c>
      <c r="C19" s="73">
        <v>50</v>
      </c>
    </row>
    <row r="20" spans="1:3">
      <c r="A20" s="71">
        <v>42491</v>
      </c>
      <c r="B20" s="72">
        <v>61.7</v>
      </c>
      <c r="C20" s="73">
        <v>50</v>
      </c>
    </row>
    <row r="21" spans="1:3">
      <c r="A21" s="71">
        <v>42522</v>
      </c>
      <c r="B21" s="72">
        <v>50.9</v>
      </c>
      <c r="C21" s="73">
        <v>50</v>
      </c>
    </row>
    <row r="22" spans="1:3">
      <c r="A22" s="71">
        <v>42552</v>
      </c>
      <c r="B22" s="72">
        <v>45</v>
      </c>
      <c r="C22" s="73">
        <v>50</v>
      </c>
    </row>
    <row r="23" spans="1:3">
      <c r="A23" s="71">
        <v>42583</v>
      </c>
      <c r="B23" s="72">
        <v>37.5</v>
      </c>
      <c r="C23" s="73">
        <v>50</v>
      </c>
    </row>
    <row r="24" spans="1:3">
      <c r="A24" s="71">
        <v>42614</v>
      </c>
      <c r="B24" s="72">
        <v>38.9</v>
      </c>
      <c r="C24" s="73">
        <v>50</v>
      </c>
    </row>
    <row r="25" spans="1:3">
      <c r="A25" s="71">
        <v>42644</v>
      </c>
      <c r="B25" s="72">
        <v>45.1</v>
      </c>
      <c r="C25" s="73">
        <v>50</v>
      </c>
    </row>
    <row r="26" spans="1:3">
      <c r="A26" s="71">
        <v>42675</v>
      </c>
      <c r="B26" s="72">
        <v>43.5</v>
      </c>
      <c r="C26" s="73">
        <v>50</v>
      </c>
    </row>
    <row r="27" spans="1:3">
      <c r="A27" s="71">
        <v>42705</v>
      </c>
      <c r="B27" s="72">
        <v>57</v>
      </c>
      <c r="C27" s="73">
        <v>50</v>
      </c>
    </row>
    <row r="28" spans="1:3">
      <c r="A28" s="71">
        <v>42736</v>
      </c>
      <c r="B28" s="72">
        <v>58.04</v>
      </c>
      <c r="C28" s="73">
        <v>50</v>
      </c>
    </row>
    <row r="29" spans="1:3">
      <c r="A29" s="71">
        <v>42767</v>
      </c>
      <c r="B29" s="72">
        <v>55</v>
      </c>
      <c r="C29" s="73">
        <v>50</v>
      </c>
    </row>
    <row r="30" spans="1:3">
      <c r="A30" s="71">
        <v>42795</v>
      </c>
      <c r="B30" s="72">
        <v>50</v>
      </c>
      <c r="C30" s="73">
        <v>50</v>
      </c>
    </row>
    <row r="31" spans="1:3">
      <c r="A31" s="71">
        <v>42826</v>
      </c>
      <c r="B31" s="72">
        <v>54.17</v>
      </c>
      <c r="C31" s="73">
        <v>50</v>
      </c>
    </row>
    <row r="32" spans="1:3">
      <c r="A32" s="71">
        <v>42856</v>
      </c>
      <c r="B32" s="72">
        <v>53.58</v>
      </c>
      <c r="C32" s="73">
        <v>50</v>
      </c>
    </row>
    <row r="33" spans="1:3">
      <c r="A33" s="71">
        <v>42887</v>
      </c>
      <c r="B33" s="72">
        <v>50</v>
      </c>
      <c r="C33" s="73">
        <v>50</v>
      </c>
    </row>
    <row r="34" spans="1:3">
      <c r="A34" s="71">
        <v>42917</v>
      </c>
      <c r="B34" s="72">
        <v>46.67</v>
      </c>
      <c r="C34" s="73">
        <v>50</v>
      </c>
    </row>
    <row r="35" spans="1:3">
      <c r="A35" s="71">
        <v>42948</v>
      </c>
      <c r="B35" s="72">
        <v>44.45</v>
      </c>
      <c r="C35" s="73">
        <v>50</v>
      </c>
    </row>
    <row r="36" spans="1:3">
      <c r="A36" s="71">
        <v>42979</v>
      </c>
      <c r="B36" s="72">
        <v>25</v>
      </c>
      <c r="C36" s="73">
        <v>50</v>
      </c>
    </row>
    <row r="37" spans="1:3">
      <c r="A37" s="71">
        <v>43009</v>
      </c>
      <c r="B37" s="72">
        <v>20.84</v>
      </c>
      <c r="C37" s="73">
        <v>50</v>
      </c>
    </row>
    <row r="38" spans="1:3">
      <c r="A38" s="71">
        <v>43040</v>
      </c>
      <c r="B38" s="72">
        <v>30.15</v>
      </c>
      <c r="C38" s="73">
        <v>50</v>
      </c>
    </row>
    <row r="39" spans="1:3">
      <c r="A39" s="71">
        <v>43070</v>
      </c>
      <c r="B39" s="72">
        <v>33.340000000000003</v>
      </c>
      <c r="C39" s="73">
        <v>50</v>
      </c>
    </row>
    <row r="40" spans="1:3">
      <c r="A40" s="71">
        <v>43101</v>
      </c>
      <c r="B40" s="73">
        <v>49.22</v>
      </c>
      <c r="C40" s="73">
        <v>50</v>
      </c>
    </row>
    <row r="41" spans="1:3">
      <c r="A41" s="71">
        <v>43132</v>
      </c>
      <c r="B41" s="73">
        <v>46.83</v>
      </c>
      <c r="C41" s="73">
        <v>50</v>
      </c>
    </row>
    <row r="42" spans="1:3">
      <c r="A42" s="71">
        <v>43160</v>
      </c>
      <c r="B42" s="73">
        <v>47.31</v>
      </c>
      <c r="C42" s="73">
        <v>50</v>
      </c>
    </row>
    <row r="43" spans="1:3">
      <c r="A43" s="71">
        <v>43191</v>
      </c>
      <c r="B43" s="73">
        <v>42.88</v>
      </c>
      <c r="C43" s="73">
        <v>50</v>
      </c>
    </row>
    <row r="44" spans="1:3">
      <c r="A44" s="71">
        <v>43221</v>
      </c>
      <c r="B44" s="73">
        <v>41.25</v>
      </c>
      <c r="C44" s="73">
        <v>50</v>
      </c>
    </row>
    <row r="45" spans="1:3">
      <c r="A45" s="377">
        <v>43252</v>
      </c>
      <c r="B45" s="378">
        <v>44.28</v>
      </c>
      <c r="C45" s="378">
        <v>50</v>
      </c>
    </row>
    <row r="46" spans="1:3">
      <c r="A46" s="71">
        <v>43282</v>
      </c>
      <c r="B46" s="73">
        <v>39.58</v>
      </c>
      <c r="C46" s="73">
        <v>50</v>
      </c>
    </row>
    <row r="47" spans="1:3">
      <c r="A47" s="71">
        <v>43313</v>
      </c>
      <c r="B47" s="73">
        <v>44.17</v>
      </c>
      <c r="C47" s="73">
        <v>50</v>
      </c>
    </row>
    <row r="48" spans="1:3">
      <c r="A48" s="71">
        <v>43344</v>
      </c>
      <c r="B48" s="73">
        <v>44</v>
      </c>
      <c r="C48" s="73">
        <v>50</v>
      </c>
    </row>
    <row r="49" spans="1:3">
      <c r="A49" s="71">
        <v>43374</v>
      </c>
      <c r="B49" s="73">
        <v>44.82</v>
      </c>
      <c r="C49" s="73">
        <v>50</v>
      </c>
    </row>
    <row r="50" spans="1:3">
      <c r="A50" s="71">
        <v>43405</v>
      </c>
      <c r="B50" s="73">
        <v>45.27</v>
      </c>
      <c r="C50" s="73">
        <v>50</v>
      </c>
    </row>
    <row r="51" spans="1:3">
      <c r="A51" s="377">
        <v>43435</v>
      </c>
      <c r="B51" s="378">
        <v>48.81</v>
      </c>
      <c r="C51" s="378">
        <v>50</v>
      </c>
    </row>
    <row r="52" spans="1:3">
      <c r="A52" s="71">
        <v>43466</v>
      </c>
      <c r="B52" s="73">
        <v>47.76</v>
      </c>
      <c r="C52" s="73">
        <v>50</v>
      </c>
    </row>
    <row r="53" spans="1:3">
      <c r="A53" s="71">
        <v>43497</v>
      </c>
      <c r="B53" s="73">
        <v>43.29</v>
      </c>
      <c r="C53" s="73">
        <v>50</v>
      </c>
    </row>
    <row r="54" spans="1:3">
      <c r="A54" s="71">
        <v>43525</v>
      </c>
      <c r="B54" s="73">
        <v>44.58</v>
      </c>
      <c r="C54" s="73">
        <v>50</v>
      </c>
    </row>
    <row r="55" spans="1:3">
      <c r="A55" s="71">
        <v>43556</v>
      </c>
      <c r="B55" s="73">
        <v>44.61</v>
      </c>
      <c r="C55" s="73">
        <v>50</v>
      </c>
    </row>
    <row r="56" spans="1:3">
      <c r="A56" s="71">
        <v>43586</v>
      </c>
      <c r="B56" s="73">
        <v>46.96</v>
      </c>
      <c r="C56" s="73">
        <v>50</v>
      </c>
    </row>
    <row r="57" spans="1:3">
      <c r="A57" s="71">
        <v>43617</v>
      </c>
      <c r="B57" s="73">
        <v>37.520000000000003</v>
      </c>
      <c r="C57" s="73">
        <v>50</v>
      </c>
    </row>
    <row r="58" spans="1:3">
      <c r="A58" s="71">
        <v>43647</v>
      </c>
      <c r="B58" s="73">
        <v>42.5</v>
      </c>
      <c r="C58" s="73">
        <v>50</v>
      </c>
    </row>
    <row r="59" spans="1:3">
      <c r="A59" s="71">
        <v>43678</v>
      </c>
      <c r="B59" s="73">
        <v>46.7</v>
      </c>
      <c r="C59" s="73">
        <v>50</v>
      </c>
    </row>
    <row r="60" spans="1:3">
      <c r="A60" s="71">
        <v>43709</v>
      </c>
      <c r="B60" s="73">
        <v>47.08</v>
      </c>
      <c r="C60" s="73">
        <v>50</v>
      </c>
    </row>
    <row r="61" spans="1:3">
      <c r="A61" s="71">
        <v>43739</v>
      </c>
      <c r="B61" s="73">
        <v>52.92</v>
      </c>
      <c r="C61" s="73">
        <v>50</v>
      </c>
    </row>
    <row r="62" spans="1:3">
      <c r="A62" s="71">
        <v>43770</v>
      </c>
      <c r="B62" s="73">
        <v>58.16</v>
      </c>
      <c r="C62" s="73">
        <v>50</v>
      </c>
    </row>
    <row r="63" spans="1:3">
      <c r="A63" s="71">
        <v>43800</v>
      </c>
      <c r="B63" s="73">
        <v>59.27</v>
      </c>
      <c r="C63" s="73">
        <v>50</v>
      </c>
    </row>
  </sheetData>
  <mergeCells count="1">
    <mergeCell ref="D2:R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4"/>
  <sheetViews>
    <sheetView workbookViewId="0"/>
  </sheetViews>
  <sheetFormatPr baseColWidth="10" defaultRowHeight="15"/>
  <cols>
    <col min="1" max="1" width="9.42578125" customWidth="1"/>
    <col min="2" max="2" width="33.85546875" customWidth="1"/>
    <col min="3" max="3" width="24" customWidth="1"/>
    <col min="4" max="4" width="25.42578125" customWidth="1"/>
  </cols>
  <sheetData>
    <row r="1" spans="1:11" ht="15.75" thickBot="1"/>
    <row r="2" spans="1:11" ht="21" thickTop="1">
      <c r="A2" s="1"/>
      <c r="B2" s="962" t="s">
        <v>31</v>
      </c>
      <c r="C2" s="968"/>
      <c r="D2" s="963"/>
      <c r="E2" s="1"/>
      <c r="F2" s="1"/>
      <c r="G2" s="1"/>
      <c r="H2" s="1"/>
      <c r="I2" s="1"/>
      <c r="J2" s="1"/>
      <c r="K2" s="1"/>
    </row>
    <row r="3" spans="1:11" ht="20.25">
      <c r="A3" s="1"/>
      <c r="B3" s="964" t="s">
        <v>32</v>
      </c>
      <c r="C3" s="970"/>
      <c r="D3" s="965"/>
      <c r="E3" s="1"/>
      <c r="F3" s="1"/>
      <c r="G3" s="1"/>
      <c r="H3" s="1"/>
      <c r="I3" s="1"/>
      <c r="J3" s="1"/>
      <c r="K3" s="1"/>
    </row>
    <row r="4" spans="1:11" ht="21" thickBot="1">
      <c r="A4" s="1"/>
      <c r="B4" s="966" t="s">
        <v>654</v>
      </c>
      <c r="C4" s="969"/>
      <c r="D4" s="967"/>
      <c r="E4" s="1"/>
      <c r="F4" s="1"/>
      <c r="G4" s="1"/>
      <c r="H4" s="1"/>
      <c r="I4" s="1"/>
      <c r="J4" s="1"/>
      <c r="K4" s="1"/>
    </row>
    <row r="5" spans="1:11" ht="17.25" thickTop="1" thickBot="1">
      <c r="A5" s="1"/>
      <c r="B5" s="3"/>
      <c r="C5" s="3"/>
      <c r="D5" s="3"/>
      <c r="E5" s="1"/>
      <c r="F5" s="1"/>
      <c r="G5" s="1"/>
      <c r="H5" s="1"/>
      <c r="I5" s="1"/>
      <c r="J5" s="1"/>
      <c r="K5" s="1"/>
    </row>
    <row r="6" spans="1:11" ht="37.5" customHeight="1" thickBot="1">
      <c r="A6" s="1"/>
      <c r="B6" s="12" t="s">
        <v>27</v>
      </c>
      <c r="C6" s="13" t="s">
        <v>33</v>
      </c>
      <c r="D6" s="14" t="s">
        <v>34</v>
      </c>
      <c r="E6" s="1"/>
      <c r="F6" s="1"/>
      <c r="G6" s="1"/>
      <c r="H6" s="1"/>
      <c r="I6" s="1"/>
      <c r="J6" s="1"/>
      <c r="K6" s="1"/>
    </row>
    <row r="7" spans="1:11" ht="19.5" customHeight="1">
      <c r="A7" s="1"/>
      <c r="B7" s="6" t="s">
        <v>15</v>
      </c>
      <c r="C7" s="7">
        <v>4.96</v>
      </c>
      <c r="D7" s="8">
        <v>10</v>
      </c>
      <c r="E7" s="1"/>
      <c r="F7" s="1"/>
      <c r="G7" s="1"/>
      <c r="H7" s="1"/>
      <c r="I7" s="1"/>
      <c r="J7" s="1"/>
      <c r="K7" s="1"/>
    </row>
    <row r="8" spans="1:11" ht="19.5" customHeight="1">
      <c r="A8" s="1"/>
      <c r="B8" s="6" t="s">
        <v>14</v>
      </c>
      <c r="C8" s="7">
        <v>6.45</v>
      </c>
      <c r="D8" s="8">
        <v>13</v>
      </c>
      <c r="E8" s="1"/>
      <c r="F8" s="1"/>
      <c r="G8" s="1"/>
      <c r="H8" s="1"/>
      <c r="I8" s="1"/>
      <c r="J8" s="1"/>
      <c r="K8" s="1"/>
    </row>
    <row r="9" spans="1:11" ht="19.5" customHeight="1">
      <c r="A9" s="1"/>
      <c r="B9" s="6" t="s">
        <v>3</v>
      </c>
      <c r="C9" s="7">
        <v>11.21</v>
      </c>
      <c r="D9" s="8">
        <v>40</v>
      </c>
      <c r="E9" s="1"/>
      <c r="F9" s="1"/>
      <c r="G9" s="1"/>
      <c r="H9" s="1"/>
      <c r="I9" s="1"/>
      <c r="J9" s="1"/>
      <c r="K9" s="1"/>
    </row>
    <row r="10" spans="1:11" ht="19.5" customHeight="1">
      <c r="A10" s="1"/>
      <c r="B10" s="6" t="s">
        <v>19</v>
      </c>
      <c r="C10" s="7">
        <v>38.86</v>
      </c>
      <c r="D10" s="8">
        <v>33</v>
      </c>
      <c r="E10" s="1"/>
      <c r="F10" s="1"/>
      <c r="G10" s="1"/>
      <c r="H10" s="1"/>
      <c r="I10" s="1"/>
      <c r="J10" s="1"/>
      <c r="K10" s="1"/>
    </row>
    <row r="11" spans="1:11" ht="19.5" customHeight="1">
      <c r="A11" s="1"/>
      <c r="B11" s="6" t="s">
        <v>1</v>
      </c>
      <c r="C11" s="7">
        <v>21.46</v>
      </c>
      <c r="D11" s="8">
        <v>61</v>
      </c>
      <c r="E11" s="1"/>
      <c r="F11" s="1"/>
      <c r="G11" s="1"/>
      <c r="H11" s="1"/>
      <c r="I11" s="1"/>
      <c r="J11" s="1"/>
      <c r="K11" s="1"/>
    </row>
    <row r="12" spans="1:11" ht="19.5" customHeight="1">
      <c r="A12" s="1"/>
      <c r="B12" s="6" t="s">
        <v>4</v>
      </c>
      <c r="C12" s="7">
        <v>51.13</v>
      </c>
      <c r="D12" s="8">
        <v>147</v>
      </c>
      <c r="E12" s="1"/>
      <c r="F12" s="1"/>
      <c r="G12" s="1"/>
      <c r="H12" s="1"/>
      <c r="I12" s="1"/>
      <c r="J12" s="1"/>
      <c r="K12" s="1"/>
    </row>
    <row r="13" spans="1:11" ht="19.5" customHeight="1">
      <c r="A13" s="1"/>
      <c r="B13" s="6" t="s">
        <v>0</v>
      </c>
      <c r="C13" s="7">
        <v>42.43</v>
      </c>
      <c r="D13" s="8">
        <v>124</v>
      </c>
      <c r="E13" s="1"/>
      <c r="F13" s="1"/>
      <c r="G13" s="1"/>
      <c r="H13" s="1"/>
      <c r="I13" s="1"/>
      <c r="J13" s="1"/>
      <c r="K13" s="1"/>
    </row>
    <row r="14" spans="1:11" ht="19.5" customHeight="1">
      <c r="A14" s="1"/>
      <c r="B14" s="6" t="s">
        <v>12</v>
      </c>
      <c r="C14" s="7">
        <v>2.74</v>
      </c>
      <c r="D14" s="8">
        <v>7</v>
      </c>
      <c r="E14" s="1"/>
      <c r="F14" s="1"/>
      <c r="G14" s="1"/>
      <c r="H14" s="1"/>
      <c r="I14" s="1"/>
      <c r="J14" s="1"/>
      <c r="K14" s="1"/>
    </row>
    <row r="15" spans="1:11" ht="19.5" customHeight="1">
      <c r="A15" s="1"/>
      <c r="B15" s="6" t="s">
        <v>17</v>
      </c>
      <c r="C15" s="7">
        <v>36.630000000000003</v>
      </c>
      <c r="D15" s="8">
        <v>72</v>
      </c>
      <c r="E15" s="1"/>
      <c r="F15" s="1"/>
      <c r="G15" s="1"/>
      <c r="H15" s="1"/>
      <c r="I15" s="1"/>
      <c r="J15" s="1"/>
      <c r="K15" s="1"/>
    </row>
    <row r="16" spans="1:11" ht="19.5" customHeight="1">
      <c r="A16" s="1"/>
      <c r="B16" s="6" t="s">
        <v>20</v>
      </c>
      <c r="C16" s="7">
        <v>31.52</v>
      </c>
      <c r="D16" s="8">
        <v>15</v>
      </c>
      <c r="E16" s="1"/>
      <c r="F16" s="1"/>
      <c r="G16" s="1"/>
      <c r="H16" s="1"/>
      <c r="I16" s="1"/>
      <c r="J16" s="1"/>
      <c r="K16" s="1"/>
    </row>
    <row r="17" spans="1:11" ht="19.5" customHeight="1">
      <c r="A17" s="1"/>
      <c r="B17" s="6" t="s">
        <v>21</v>
      </c>
      <c r="C17" s="7">
        <v>24.43</v>
      </c>
      <c r="D17" s="8">
        <v>23</v>
      </c>
      <c r="E17" s="1"/>
      <c r="F17" s="1"/>
      <c r="G17" s="1"/>
      <c r="H17" s="1"/>
      <c r="I17" s="1"/>
      <c r="J17" s="1"/>
      <c r="K17" s="1"/>
    </row>
    <row r="18" spans="1:11" ht="19.5" customHeight="1">
      <c r="A18" s="1"/>
      <c r="B18" s="6" t="s">
        <v>16</v>
      </c>
      <c r="C18" s="7">
        <v>19.760000000000002</v>
      </c>
      <c r="D18" s="8">
        <v>15</v>
      </c>
      <c r="E18" s="1"/>
      <c r="F18" s="1"/>
      <c r="G18" s="1"/>
      <c r="H18" s="1"/>
      <c r="I18" s="1"/>
      <c r="J18" s="1"/>
      <c r="K18" s="1"/>
    </row>
    <row r="19" spans="1:11" ht="19.5" customHeight="1">
      <c r="A19" s="1"/>
      <c r="B19" s="6" t="s">
        <v>8</v>
      </c>
      <c r="C19" s="7">
        <v>12.65</v>
      </c>
      <c r="D19" s="8">
        <v>30</v>
      </c>
      <c r="E19" s="1"/>
      <c r="F19" s="1"/>
      <c r="G19" s="1"/>
      <c r="H19" s="1"/>
      <c r="I19" s="1"/>
      <c r="J19" s="1"/>
      <c r="K19" s="1"/>
    </row>
    <row r="20" spans="1:11" ht="19.5" customHeight="1">
      <c r="A20" s="1"/>
      <c r="B20" s="6" t="s">
        <v>13</v>
      </c>
      <c r="C20" s="7">
        <v>1.19</v>
      </c>
      <c r="D20" s="8">
        <v>3</v>
      </c>
      <c r="E20" s="1"/>
      <c r="F20" s="1"/>
      <c r="G20" s="1"/>
      <c r="H20" s="1"/>
      <c r="I20" s="1"/>
      <c r="J20" s="1"/>
      <c r="K20" s="1"/>
    </row>
    <row r="21" spans="1:11" ht="19.5" customHeight="1">
      <c r="A21" s="1"/>
      <c r="B21" s="6" t="s">
        <v>10</v>
      </c>
      <c r="C21" s="7">
        <v>13.83</v>
      </c>
      <c r="D21" s="8">
        <v>30</v>
      </c>
      <c r="E21" s="1"/>
      <c r="F21" s="1"/>
      <c r="G21" s="1"/>
      <c r="H21" s="1"/>
      <c r="I21" s="1"/>
      <c r="J21" s="1"/>
      <c r="K21" s="1"/>
    </row>
    <row r="22" spans="1:11" ht="19.5" customHeight="1">
      <c r="A22" s="1"/>
      <c r="B22" s="6" t="s">
        <v>2</v>
      </c>
      <c r="C22" s="7">
        <v>14.05</v>
      </c>
      <c r="D22" s="8">
        <v>55</v>
      </c>
      <c r="E22" s="1"/>
      <c r="F22" s="1"/>
      <c r="G22" s="1"/>
      <c r="H22" s="1"/>
      <c r="I22" s="1"/>
      <c r="J22" s="1"/>
      <c r="K22" s="1"/>
    </row>
    <row r="23" spans="1:11" ht="19.5" customHeight="1">
      <c r="A23" s="1"/>
      <c r="B23" s="6" t="s">
        <v>11</v>
      </c>
      <c r="C23" s="7">
        <v>7.76</v>
      </c>
      <c r="D23" s="8">
        <v>6</v>
      </c>
      <c r="E23" s="1"/>
      <c r="F23" s="1"/>
      <c r="G23" s="1"/>
      <c r="H23" s="1"/>
      <c r="I23" s="1"/>
      <c r="J23" s="1"/>
      <c r="K23" s="1"/>
    </row>
    <row r="24" spans="1:11" ht="19.5" customHeight="1">
      <c r="A24" s="1"/>
      <c r="B24" s="6" t="s">
        <v>5</v>
      </c>
      <c r="C24" s="7">
        <v>23.71</v>
      </c>
      <c r="D24" s="8">
        <v>29</v>
      </c>
      <c r="E24" s="1"/>
      <c r="F24" s="1"/>
      <c r="G24" s="1"/>
      <c r="H24" s="1"/>
      <c r="I24" s="1"/>
      <c r="J24" s="1"/>
      <c r="K24" s="1"/>
    </row>
    <row r="25" spans="1:11" ht="19.5" customHeight="1">
      <c r="A25" s="1"/>
      <c r="B25" s="6" t="s">
        <v>6</v>
      </c>
      <c r="C25" s="7">
        <v>2.63</v>
      </c>
      <c r="D25" s="8">
        <v>7</v>
      </c>
      <c r="E25" s="1"/>
      <c r="F25" s="1"/>
      <c r="G25" s="1"/>
      <c r="H25" s="1"/>
      <c r="I25" s="1"/>
      <c r="J25" s="1"/>
      <c r="K25" s="1"/>
    </row>
    <row r="26" spans="1:11" ht="19.5" customHeight="1">
      <c r="A26" s="1"/>
      <c r="B26" s="6" t="s">
        <v>9</v>
      </c>
      <c r="C26" s="7">
        <v>8.98</v>
      </c>
      <c r="D26" s="8">
        <v>19</v>
      </c>
      <c r="E26" s="1"/>
      <c r="F26" s="1"/>
      <c r="G26" s="1"/>
      <c r="H26" s="1"/>
      <c r="I26" s="1"/>
      <c r="J26" s="1"/>
      <c r="K26" s="1"/>
    </row>
    <row r="27" spans="1:11" ht="19.5" customHeight="1">
      <c r="A27" s="1"/>
      <c r="B27" s="6" t="s">
        <v>7</v>
      </c>
      <c r="C27" s="7">
        <v>1.8</v>
      </c>
      <c r="D27" s="8">
        <v>5</v>
      </c>
      <c r="E27" s="1"/>
      <c r="F27" s="1"/>
      <c r="G27" s="1"/>
      <c r="H27" s="1"/>
      <c r="I27" s="1"/>
      <c r="J27" s="1"/>
      <c r="K27" s="1"/>
    </row>
    <row r="28" spans="1:11" ht="19.5" customHeight="1" thickBot="1">
      <c r="A28" s="1"/>
      <c r="B28" s="9" t="s">
        <v>18</v>
      </c>
      <c r="C28" s="10">
        <v>59.87</v>
      </c>
      <c r="D28" s="11">
        <v>78</v>
      </c>
      <c r="E28" s="1"/>
      <c r="F28" s="1"/>
      <c r="G28" s="1"/>
      <c r="H28" s="1"/>
      <c r="I28" s="1"/>
      <c r="J28" s="1"/>
      <c r="K28" s="1"/>
    </row>
    <row r="29" spans="1:11" ht="22.5" customHeight="1">
      <c r="A29" s="1"/>
      <c r="B29" s="5" t="s">
        <v>28</v>
      </c>
      <c r="C29" s="4"/>
      <c r="D29" s="4"/>
      <c r="E29" s="1"/>
      <c r="F29" s="1"/>
      <c r="G29" s="1"/>
      <c r="H29" s="1"/>
      <c r="I29" s="1"/>
      <c r="J29" s="1"/>
      <c r="K29" s="1"/>
    </row>
    <row r="30" spans="1:11" ht="15.75">
      <c r="A30" s="1"/>
      <c r="B30" s="1"/>
      <c r="C30" s="1"/>
      <c r="D30" s="1"/>
      <c r="E30" s="1"/>
      <c r="F30" s="1"/>
      <c r="G30" s="1"/>
      <c r="H30" s="1"/>
      <c r="I30" s="1"/>
      <c r="J30" s="1"/>
      <c r="K30" s="1"/>
    </row>
    <row r="31" spans="1:11" ht="15.75">
      <c r="A31" s="1"/>
      <c r="B31" s="1"/>
      <c r="C31" s="1"/>
      <c r="D31" s="1"/>
      <c r="E31" s="1"/>
      <c r="F31" s="1"/>
      <c r="G31" s="1"/>
      <c r="H31" s="1"/>
      <c r="I31" s="1"/>
      <c r="J31" s="1"/>
      <c r="K31" s="1"/>
    </row>
    <row r="32" spans="1:11" ht="15.75">
      <c r="A32" s="1"/>
      <c r="B32" s="1"/>
      <c r="C32" s="1"/>
      <c r="D32" s="1"/>
      <c r="E32" s="1"/>
      <c r="F32" s="1"/>
      <c r="G32" s="1"/>
      <c r="H32" s="1"/>
      <c r="I32" s="1"/>
      <c r="J32" s="1"/>
      <c r="K32" s="1"/>
    </row>
    <row r="33" spans="1:11" ht="15.75">
      <c r="A33" s="1"/>
      <c r="B33" s="1"/>
      <c r="C33" s="1"/>
      <c r="D33" s="1"/>
      <c r="E33" s="1"/>
      <c r="F33" s="1"/>
      <c r="G33" s="1"/>
      <c r="H33" s="1"/>
      <c r="I33" s="1"/>
      <c r="J33" s="1"/>
      <c r="K33" s="1"/>
    </row>
    <row r="34" spans="1:11" ht="15.75">
      <c r="A34" s="1"/>
      <c r="B34" s="1"/>
      <c r="C34" s="1"/>
      <c r="D34" s="1"/>
      <c r="E34" s="1"/>
      <c r="F34" s="1"/>
      <c r="G34" s="1"/>
      <c r="H34" s="1"/>
      <c r="I34" s="1"/>
      <c r="J34" s="1"/>
      <c r="K34" s="1"/>
    </row>
    <row r="35" spans="1:11" ht="15.75">
      <c r="A35" s="1"/>
      <c r="B35" s="1"/>
      <c r="C35" s="1"/>
      <c r="D35" s="1"/>
      <c r="E35" s="1"/>
      <c r="F35" s="1"/>
      <c r="G35" s="1"/>
      <c r="H35" s="1"/>
      <c r="I35" s="1"/>
      <c r="J35" s="1"/>
      <c r="K35" s="1"/>
    </row>
    <row r="36" spans="1:11" ht="15.75">
      <c r="A36" s="1"/>
      <c r="B36" s="1"/>
      <c r="C36" s="1"/>
      <c r="D36" s="1"/>
      <c r="E36" s="1"/>
      <c r="F36" s="1"/>
      <c r="G36" s="1"/>
      <c r="H36" s="1"/>
      <c r="I36" s="1"/>
      <c r="J36" s="1"/>
      <c r="K36" s="1"/>
    </row>
    <row r="37" spans="1:11" ht="15.75">
      <c r="A37" s="1"/>
      <c r="B37" s="1"/>
      <c r="C37" s="1"/>
      <c r="D37" s="1"/>
      <c r="E37" s="1"/>
      <c r="F37" s="1"/>
      <c r="G37" s="1"/>
      <c r="H37" s="1"/>
      <c r="I37" s="1"/>
      <c r="J37" s="1"/>
      <c r="K37" s="1"/>
    </row>
    <row r="38" spans="1:11" ht="15.75">
      <c r="A38" s="1"/>
      <c r="B38" s="1"/>
      <c r="C38" s="1"/>
      <c r="D38" s="1"/>
      <c r="E38" s="1"/>
      <c r="F38" s="1"/>
      <c r="G38" s="1"/>
      <c r="H38" s="1"/>
      <c r="I38" s="1"/>
      <c r="J38" s="1"/>
      <c r="K38" s="1"/>
    </row>
    <row r="39" spans="1:11" ht="15.75">
      <c r="A39" s="1"/>
      <c r="B39" s="1"/>
      <c r="C39" s="1"/>
      <c r="D39" s="1"/>
      <c r="E39" s="1"/>
      <c r="F39" s="1"/>
      <c r="G39" s="1"/>
      <c r="H39" s="1"/>
      <c r="I39" s="1"/>
      <c r="J39" s="1"/>
      <c r="K39" s="1"/>
    </row>
    <row r="40" spans="1:11" ht="15.75">
      <c r="A40" s="1"/>
      <c r="B40" s="1"/>
      <c r="C40" s="1"/>
      <c r="D40" s="1"/>
      <c r="E40" s="1"/>
      <c r="F40" s="1"/>
      <c r="G40" s="1"/>
      <c r="H40" s="1"/>
      <c r="I40" s="1"/>
      <c r="J40" s="1"/>
      <c r="K40" s="1"/>
    </row>
    <row r="41" spans="1:11" ht="15.75">
      <c r="A41" s="1"/>
      <c r="B41" s="1"/>
      <c r="C41" s="1"/>
      <c r="D41" s="1"/>
      <c r="E41" s="1"/>
      <c r="F41" s="1"/>
      <c r="G41" s="1"/>
      <c r="H41" s="1"/>
      <c r="I41" s="1"/>
      <c r="J41" s="1"/>
      <c r="K41" s="1"/>
    </row>
    <row r="42" spans="1:11" ht="15.75">
      <c r="A42" s="1"/>
      <c r="B42" s="1"/>
      <c r="C42" s="1"/>
      <c r="D42" s="1"/>
      <c r="E42" s="1"/>
      <c r="F42" s="1"/>
      <c r="G42" s="1"/>
      <c r="H42" s="1"/>
      <c r="I42" s="1"/>
      <c r="J42" s="1"/>
      <c r="K42" s="1"/>
    </row>
    <row r="43" spans="1:11" ht="15.75">
      <c r="A43" s="1"/>
      <c r="B43" s="1"/>
      <c r="C43" s="1"/>
      <c r="D43" s="1"/>
      <c r="E43" s="1"/>
      <c r="F43" s="1"/>
      <c r="G43" s="1"/>
      <c r="H43" s="1"/>
      <c r="I43" s="1"/>
      <c r="J43" s="1"/>
      <c r="K43" s="1"/>
    </row>
    <row r="44" spans="1:11" ht="15.75">
      <c r="A44" s="1"/>
      <c r="B44" s="1"/>
      <c r="C44" s="1"/>
      <c r="D44" s="1"/>
      <c r="E44" s="1"/>
      <c r="F44" s="1"/>
      <c r="G44" s="1"/>
      <c r="H44" s="1"/>
      <c r="I44" s="1"/>
      <c r="J44" s="1"/>
      <c r="K44" s="1"/>
    </row>
  </sheetData>
  <sortState ref="B6:B27">
    <sortCondition ref="B6:B27"/>
  </sortState>
  <mergeCells count="3">
    <mergeCell ref="B2:D2"/>
    <mergeCell ref="B4:D4"/>
    <mergeCell ref="B3:D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M62"/>
  <sheetViews>
    <sheetView workbookViewId="0"/>
  </sheetViews>
  <sheetFormatPr baseColWidth="10" defaultRowHeight="15"/>
  <cols>
    <col min="2" max="2" width="30.28515625" customWidth="1"/>
    <col min="3" max="5" width="11.5703125" customWidth="1"/>
    <col min="6" max="6" width="11.28515625" customWidth="1"/>
    <col min="7" max="7" width="12.140625" customWidth="1"/>
    <col min="8" max="8" width="15.140625" customWidth="1"/>
    <col min="9" max="9" width="14" customWidth="1"/>
    <col min="10" max="10" width="13" customWidth="1"/>
    <col min="11" max="11" width="10.140625" customWidth="1"/>
  </cols>
  <sheetData>
    <row r="1" spans="2:13" ht="15.75" thickBot="1"/>
    <row r="2" spans="2:13" ht="26.25" thickTop="1">
      <c r="B2" s="971" t="s">
        <v>97</v>
      </c>
      <c r="C2" s="972"/>
      <c r="D2" s="972"/>
      <c r="E2" s="972"/>
      <c r="F2" s="972"/>
      <c r="G2" s="972"/>
      <c r="H2" s="972"/>
      <c r="I2" s="972"/>
      <c r="J2" s="972"/>
      <c r="K2" s="973"/>
      <c r="L2" s="1"/>
      <c r="M2" s="1"/>
    </row>
    <row r="3" spans="2:13" ht="25.5">
      <c r="B3" s="974" t="s">
        <v>654</v>
      </c>
      <c r="C3" s="975"/>
      <c r="D3" s="975"/>
      <c r="E3" s="975"/>
      <c r="F3" s="975"/>
      <c r="G3" s="975"/>
      <c r="H3" s="975"/>
      <c r="I3" s="975"/>
      <c r="J3" s="975"/>
      <c r="K3" s="976"/>
      <c r="L3" s="1"/>
      <c r="M3" s="1"/>
    </row>
    <row r="4" spans="2:13" ht="26.25" thickBot="1">
      <c r="B4" s="977" t="s">
        <v>98</v>
      </c>
      <c r="C4" s="978"/>
      <c r="D4" s="978"/>
      <c r="E4" s="978"/>
      <c r="F4" s="978"/>
      <c r="G4" s="978"/>
      <c r="H4" s="978"/>
      <c r="I4" s="978"/>
      <c r="J4" s="978"/>
      <c r="K4" s="979"/>
      <c r="L4" s="1"/>
      <c r="M4" s="1"/>
    </row>
    <row r="5" spans="2:13" ht="17.25" thickTop="1" thickBot="1">
      <c r="B5" s="1"/>
      <c r="C5" s="1"/>
      <c r="D5" s="1"/>
      <c r="E5" s="1"/>
      <c r="F5" s="1"/>
      <c r="G5" s="1"/>
      <c r="H5" s="1"/>
      <c r="I5" s="1"/>
      <c r="J5" s="1"/>
      <c r="K5" s="1"/>
      <c r="L5" s="1"/>
      <c r="M5" s="1"/>
    </row>
    <row r="6" spans="2:13" ht="87" customHeight="1" thickBot="1">
      <c r="B6" s="12" t="s">
        <v>74</v>
      </c>
      <c r="C6" s="13" t="s">
        <v>75</v>
      </c>
      <c r="D6" s="13" t="s">
        <v>76</v>
      </c>
      <c r="E6" s="13" t="s">
        <v>77</v>
      </c>
      <c r="F6" s="13" t="s">
        <v>78</v>
      </c>
      <c r="G6" s="13" t="s">
        <v>79</v>
      </c>
      <c r="H6" s="13" t="s">
        <v>80</v>
      </c>
      <c r="I6" s="13" t="s">
        <v>81</v>
      </c>
      <c r="J6" s="13" t="s">
        <v>82</v>
      </c>
      <c r="K6" s="14" t="s">
        <v>22</v>
      </c>
      <c r="L6" s="1"/>
      <c r="M6" s="1"/>
    </row>
    <row r="7" spans="2:13" ht="27" customHeight="1">
      <c r="B7" s="33" t="s">
        <v>22</v>
      </c>
      <c r="C7" s="359">
        <f>SUM(C8:C59)</f>
        <v>153.13999999999999</v>
      </c>
      <c r="D7" s="359">
        <f t="shared" ref="D7:J7" si="0">SUM(D8:D59)</f>
        <v>1103.1500000000001</v>
      </c>
      <c r="E7" s="359">
        <f t="shared" si="0"/>
        <v>1862.6100000000001</v>
      </c>
      <c r="F7" s="359">
        <f t="shared" si="0"/>
        <v>3.21</v>
      </c>
      <c r="G7" s="359">
        <f t="shared" si="0"/>
        <v>390.72999999999996</v>
      </c>
      <c r="H7" s="359">
        <f t="shared" si="0"/>
        <v>1622.3500000000001</v>
      </c>
      <c r="I7" s="359">
        <f t="shared" si="0"/>
        <v>291.65000000000003</v>
      </c>
      <c r="J7" s="359">
        <f t="shared" si="0"/>
        <v>701.95</v>
      </c>
      <c r="K7" s="360">
        <f>SUM(C7:J7)</f>
        <v>6128.79</v>
      </c>
      <c r="L7" s="1"/>
      <c r="M7" s="1"/>
    </row>
    <row r="8" spans="2:13" ht="31.5">
      <c r="B8" s="15" t="s">
        <v>83</v>
      </c>
      <c r="C8" s="24"/>
      <c r="D8" s="24"/>
      <c r="E8" s="24"/>
      <c r="F8" s="24"/>
      <c r="G8" s="24"/>
      <c r="H8" s="24">
        <v>32</v>
      </c>
      <c r="I8" s="24"/>
      <c r="J8" s="24"/>
      <c r="K8" s="25">
        <f>SUM(C8:J8)</f>
        <v>32</v>
      </c>
      <c r="L8" s="2"/>
      <c r="M8" s="1"/>
    </row>
    <row r="9" spans="2:13" ht="47.25">
      <c r="B9" s="15" t="s">
        <v>36</v>
      </c>
      <c r="C9" s="24"/>
      <c r="D9" s="24"/>
      <c r="E9" s="24"/>
      <c r="F9" s="24"/>
      <c r="G9" s="24">
        <v>0.01</v>
      </c>
      <c r="H9" s="24">
        <v>19.96</v>
      </c>
      <c r="I9" s="24">
        <v>0.04</v>
      </c>
      <c r="J9" s="24">
        <v>0.09</v>
      </c>
      <c r="K9" s="25">
        <f>SUM(C9:J9)</f>
        <v>20.100000000000001</v>
      </c>
      <c r="L9" s="2"/>
      <c r="M9" s="1"/>
    </row>
    <row r="10" spans="2:13" ht="31.5">
      <c r="B10" s="15" t="s">
        <v>88</v>
      </c>
      <c r="C10" s="24">
        <v>15</v>
      </c>
      <c r="D10" s="24"/>
      <c r="E10" s="24"/>
      <c r="F10" s="24"/>
      <c r="G10" s="24"/>
      <c r="H10" s="24">
        <v>100.2</v>
      </c>
      <c r="I10" s="24"/>
      <c r="J10" s="24"/>
      <c r="K10" s="25">
        <f>SUM(C10:J10)</f>
        <v>115.2</v>
      </c>
      <c r="L10" s="2"/>
      <c r="M10" s="1"/>
    </row>
    <row r="11" spans="2:13" ht="15.75" hidden="1">
      <c r="B11" s="15" t="s">
        <v>37</v>
      </c>
      <c r="C11" s="24"/>
      <c r="D11" s="24"/>
      <c r="E11" s="24"/>
      <c r="F11" s="24"/>
      <c r="G11" s="24"/>
      <c r="H11" s="24"/>
      <c r="I11" s="24"/>
      <c r="J11" s="24"/>
      <c r="K11" s="25">
        <f t="shared" ref="K11:K59" si="1">SUM(C11:J11)</f>
        <v>0</v>
      </c>
      <c r="L11" s="2"/>
      <c r="M11" s="1"/>
    </row>
    <row r="12" spans="2:13" ht="31.5">
      <c r="B12" s="15" t="s">
        <v>38</v>
      </c>
      <c r="C12" s="24"/>
      <c r="D12" s="24">
        <v>19.14</v>
      </c>
      <c r="E12" s="24">
        <v>7.99</v>
      </c>
      <c r="F12" s="24"/>
      <c r="G12" s="24">
        <v>2.75</v>
      </c>
      <c r="H12" s="24"/>
      <c r="I12" s="24"/>
      <c r="J12" s="24">
        <v>50.63</v>
      </c>
      <c r="K12" s="25">
        <f>SUM(C12:J12)</f>
        <v>80.510000000000005</v>
      </c>
      <c r="L12" s="2"/>
      <c r="M12" s="1"/>
    </row>
    <row r="13" spans="2:13" ht="31.5">
      <c r="B13" s="15" t="s">
        <v>89</v>
      </c>
      <c r="C13" s="24"/>
      <c r="D13" s="24">
        <v>5.3</v>
      </c>
      <c r="E13" s="24">
        <v>0.39</v>
      </c>
      <c r="F13" s="24"/>
      <c r="G13" s="24">
        <v>1.31</v>
      </c>
      <c r="H13" s="24">
        <v>389.14</v>
      </c>
      <c r="I13" s="24"/>
      <c r="J13" s="24"/>
      <c r="K13" s="25">
        <f>SUM(C13:J13)</f>
        <v>396.14</v>
      </c>
      <c r="L13" s="2"/>
      <c r="M13" s="1"/>
    </row>
    <row r="14" spans="2:13" ht="31.5" hidden="1">
      <c r="B14" s="15" t="s">
        <v>39</v>
      </c>
      <c r="C14" s="24"/>
      <c r="D14" s="24"/>
      <c r="E14" s="24"/>
      <c r="F14" s="24"/>
      <c r="G14" s="24"/>
      <c r="H14" s="24"/>
      <c r="I14" s="24"/>
      <c r="J14" s="24"/>
      <c r="K14" s="25">
        <f t="shared" si="1"/>
        <v>0</v>
      </c>
      <c r="L14" s="2"/>
      <c r="M14" s="1"/>
    </row>
    <row r="15" spans="2:13" ht="33" customHeight="1">
      <c r="B15" s="15" t="s">
        <v>99</v>
      </c>
      <c r="C15" s="24"/>
      <c r="D15" s="24">
        <v>1.4</v>
      </c>
      <c r="E15" s="24">
        <v>1.4</v>
      </c>
      <c r="F15" s="24"/>
      <c r="G15" s="24">
        <v>0.02</v>
      </c>
      <c r="H15" s="24">
        <v>6.5</v>
      </c>
      <c r="I15" s="24"/>
      <c r="J15" s="24">
        <v>2.88</v>
      </c>
      <c r="K15" s="25">
        <f t="shared" si="1"/>
        <v>12.2</v>
      </c>
      <c r="L15" s="2"/>
      <c r="M15" s="1"/>
    </row>
    <row r="16" spans="2:13" ht="31.5">
      <c r="B16" s="15" t="s">
        <v>40</v>
      </c>
      <c r="C16" s="24"/>
      <c r="D16" s="24">
        <v>0.97</v>
      </c>
      <c r="E16" s="24"/>
      <c r="F16" s="24">
        <v>2.4</v>
      </c>
      <c r="G16" s="24">
        <v>2.2999999999999998</v>
      </c>
      <c r="H16" s="24">
        <v>41.5</v>
      </c>
      <c r="I16" s="24"/>
      <c r="J16" s="24">
        <v>23.73</v>
      </c>
      <c r="K16" s="25">
        <f t="shared" si="1"/>
        <v>70.900000000000006</v>
      </c>
      <c r="L16" s="2"/>
      <c r="M16" s="1"/>
    </row>
    <row r="17" spans="2:13" ht="19.5" customHeight="1">
      <c r="B17" s="15" t="s">
        <v>91</v>
      </c>
      <c r="C17" s="24"/>
      <c r="D17" s="24">
        <v>0.03</v>
      </c>
      <c r="E17" s="24"/>
      <c r="F17" s="24"/>
      <c r="G17" s="24">
        <v>7.0000000000000007E-2</v>
      </c>
      <c r="H17" s="24">
        <v>7.03</v>
      </c>
      <c r="I17" s="24"/>
      <c r="J17" s="24">
        <v>0.4</v>
      </c>
      <c r="K17" s="25">
        <f t="shared" si="1"/>
        <v>7.53</v>
      </c>
      <c r="L17" s="2"/>
      <c r="M17" s="1"/>
    </row>
    <row r="18" spans="2:13" ht="19.5" customHeight="1">
      <c r="B18" s="15" t="s">
        <v>41</v>
      </c>
      <c r="C18" s="24"/>
      <c r="D18" s="24"/>
      <c r="E18" s="24"/>
      <c r="F18" s="24"/>
      <c r="G18" s="24">
        <v>0.01</v>
      </c>
      <c r="H18" s="24">
        <v>3.86</v>
      </c>
      <c r="I18" s="24"/>
      <c r="J18" s="24"/>
      <c r="K18" s="25">
        <f t="shared" si="1"/>
        <v>3.8699999999999997</v>
      </c>
      <c r="L18" s="2"/>
      <c r="M18" s="1"/>
    </row>
    <row r="19" spans="2:13" ht="19.5" customHeight="1">
      <c r="B19" s="15" t="s">
        <v>92</v>
      </c>
      <c r="C19" s="24"/>
      <c r="D19" s="24">
        <v>0.63</v>
      </c>
      <c r="E19" s="24"/>
      <c r="F19" s="24"/>
      <c r="G19" s="24">
        <v>0.03</v>
      </c>
      <c r="H19" s="24">
        <v>3.86</v>
      </c>
      <c r="I19" s="24"/>
      <c r="J19" s="24">
        <v>0.79</v>
      </c>
      <c r="K19" s="25">
        <f t="shared" si="1"/>
        <v>5.31</v>
      </c>
      <c r="L19" s="2"/>
      <c r="M19" s="1"/>
    </row>
    <row r="20" spans="2:13" ht="19.5" customHeight="1">
      <c r="B20" s="15" t="s">
        <v>93</v>
      </c>
      <c r="C20" s="24"/>
      <c r="D20" s="24"/>
      <c r="E20" s="24"/>
      <c r="F20" s="24"/>
      <c r="G20" s="24">
        <v>0.1</v>
      </c>
      <c r="H20" s="24">
        <v>4.12</v>
      </c>
      <c r="I20" s="24"/>
      <c r="J20" s="24">
        <v>0.05</v>
      </c>
      <c r="K20" s="25">
        <f t="shared" si="1"/>
        <v>4.2699999999999996</v>
      </c>
      <c r="L20" s="2"/>
      <c r="M20" s="1"/>
    </row>
    <row r="21" spans="2:13" ht="31.5">
      <c r="B21" s="15" t="s">
        <v>42</v>
      </c>
      <c r="C21" s="24"/>
      <c r="D21" s="24">
        <v>0.11</v>
      </c>
      <c r="E21" s="24"/>
      <c r="F21" s="24"/>
      <c r="G21" s="24">
        <v>0.02</v>
      </c>
      <c r="H21" s="24">
        <v>4.4800000000000004</v>
      </c>
      <c r="I21" s="24"/>
      <c r="J21" s="24"/>
      <c r="K21" s="25">
        <f t="shared" si="1"/>
        <v>4.6100000000000003</v>
      </c>
      <c r="L21" s="2"/>
      <c r="M21" s="1"/>
    </row>
    <row r="22" spans="2:13" ht="19.5" customHeight="1">
      <c r="B22" s="15" t="s">
        <v>43</v>
      </c>
      <c r="C22" s="24"/>
      <c r="D22" s="24">
        <v>0.08</v>
      </c>
      <c r="E22" s="24"/>
      <c r="F22" s="24"/>
      <c r="G22" s="24">
        <v>0.01</v>
      </c>
      <c r="H22" s="24">
        <v>7.25</v>
      </c>
      <c r="I22" s="24"/>
      <c r="J22" s="24">
        <v>0.3</v>
      </c>
      <c r="K22" s="25">
        <f t="shared" si="1"/>
        <v>7.64</v>
      </c>
      <c r="L22" s="2"/>
      <c r="M22" s="1"/>
    </row>
    <row r="23" spans="2:13" ht="31.5">
      <c r="B23" s="15" t="s">
        <v>84</v>
      </c>
      <c r="C23" s="24"/>
      <c r="D23" s="24"/>
      <c r="E23" s="24"/>
      <c r="F23" s="24"/>
      <c r="G23" s="24"/>
      <c r="H23" s="24">
        <v>4.84</v>
      </c>
      <c r="I23" s="24"/>
      <c r="J23" s="24"/>
      <c r="K23" s="25">
        <f t="shared" si="1"/>
        <v>4.84</v>
      </c>
      <c r="L23" s="2"/>
      <c r="M23" s="1"/>
    </row>
    <row r="24" spans="2:13" ht="31.5">
      <c r="B24" s="15" t="s">
        <v>94</v>
      </c>
      <c r="C24" s="24"/>
      <c r="D24" s="24"/>
      <c r="E24" s="24">
        <v>0.09</v>
      </c>
      <c r="F24" s="24">
        <v>0.14000000000000001</v>
      </c>
      <c r="G24" s="24">
        <v>0.02</v>
      </c>
      <c r="H24" s="24">
        <v>5.74</v>
      </c>
      <c r="I24" s="24"/>
      <c r="J24" s="24"/>
      <c r="K24" s="25">
        <f t="shared" si="1"/>
        <v>5.99</v>
      </c>
      <c r="L24" s="2"/>
      <c r="M24" s="1"/>
    </row>
    <row r="25" spans="2:13" ht="31.5">
      <c r="B25" s="15" t="s">
        <v>44</v>
      </c>
      <c r="C25" s="24"/>
      <c r="D25" s="24">
        <v>0.23</v>
      </c>
      <c r="E25" s="24"/>
      <c r="F25" s="24"/>
      <c r="G25" s="24"/>
      <c r="H25" s="24">
        <v>4.34</v>
      </c>
      <c r="I25" s="24"/>
      <c r="J25" s="24"/>
      <c r="K25" s="25">
        <f t="shared" si="1"/>
        <v>4.57</v>
      </c>
      <c r="L25" s="2"/>
      <c r="M25" s="1"/>
    </row>
    <row r="26" spans="2:13" ht="15.75">
      <c r="B26" s="15" t="s">
        <v>45</v>
      </c>
      <c r="C26" s="24"/>
      <c r="D26" s="24">
        <v>0.02</v>
      </c>
      <c r="E26" s="24"/>
      <c r="F26" s="24"/>
      <c r="G26" s="24">
        <v>0.02</v>
      </c>
      <c r="H26" s="24">
        <v>5.74</v>
      </c>
      <c r="I26" s="24"/>
      <c r="J26" s="24">
        <v>0.15</v>
      </c>
      <c r="K26" s="25">
        <f t="shared" si="1"/>
        <v>5.9300000000000006</v>
      </c>
      <c r="L26" s="2"/>
      <c r="M26" s="1"/>
    </row>
    <row r="27" spans="2:13" ht="15.75">
      <c r="B27" s="15" t="s">
        <v>46</v>
      </c>
      <c r="C27" s="24"/>
      <c r="D27" s="24">
        <v>0.03</v>
      </c>
      <c r="E27" s="24"/>
      <c r="F27" s="24"/>
      <c r="G27" s="24">
        <v>0.03</v>
      </c>
      <c r="H27" s="24">
        <v>5.29</v>
      </c>
      <c r="I27" s="24"/>
      <c r="J27" s="24">
        <v>0.78</v>
      </c>
      <c r="K27" s="25">
        <f t="shared" si="1"/>
        <v>6.13</v>
      </c>
      <c r="L27" s="2"/>
      <c r="M27" s="1"/>
    </row>
    <row r="28" spans="2:13" ht="15.75">
      <c r="B28" s="15" t="s">
        <v>47</v>
      </c>
      <c r="C28" s="24"/>
      <c r="D28" s="24">
        <v>0.18</v>
      </c>
      <c r="E28" s="24"/>
      <c r="F28" s="24"/>
      <c r="G28" s="24"/>
      <c r="H28" s="24">
        <v>6.32</v>
      </c>
      <c r="I28" s="24"/>
      <c r="J28" s="24">
        <v>0.76</v>
      </c>
      <c r="K28" s="25">
        <f t="shared" si="1"/>
        <v>7.26</v>
      </c>
      <c r="L28" s="2"/>
      <c r="M28" s="1"/>
    </row>
    <row r="29" spans="2:13" ht="19.5" customHeight="1">
      <c r="B29" s="15" t="s">
        <v>48</v>
      </c>
      <c r="C29" s="24"/>
      <c r="D29" s="24"/>
      <c r="E29" s="24"/>
      <c r="F29" s="24"/>
      <c r="G29" s="24"/>
      <c r="H29" s="24">
        <v>3.58</v>
      </c>
      <c r="I29" s="24"/>
      <c r="J29" s="24"/>
      <c r="K29" s="25">
        <f t="shared" si="1"/>
        <v>3.58</v>
      </c>
      <c r="L29" s="2"/>
      <c r="M29" s="1"/>
    </row>
    <row r="30" spans="2:13" ht="31.5">
      <c r="B30" s="15" t="s">
        <v>49</v>
      </c>
      <c r="C30" s="24"/>
      <c r="D30" s="24">
        <v>0.14000000000000001</v>
      </c>
      <c r="E30" s="24"/>
      <c r="F30" s="24"/>
      <c r="G30" s="24">
        <v>0.02</v>
      </c>
      <c r="H30" s="24">
        <v>4.18</v>
      </c>
      <c r="I30" s="24"/>
      <c r="J30" s="24">
        <v>0.32</v>
      </c>
      <c r="K30" s="25">
        <f t="shared" si="1"/>
        <v>4.66</v>
      </c>
      <c r="L30" s="2"/>
      <c r="M30" s="1"/>
    </row>
    <row r="31" spans="2:13" ht="15.75">
      <c r="B31" s="15" t="s">
        <v>50</v>
      </c>
      <c r="C31" s="24"/>
      <c r="D31" s="24">
        <v>14.7</v>
      </c>
      <c r="E31" s="24"/>
      <c r="F31" s="24"/>
      <c r="G31" s="24">
        <v>0.06</v>
      </c>
      <c r="H31" s="24">
        <v>20.13</v>
      </c>
      <c r="I31" s="24"/>
      <c r="J31" s="24">
        <v>8.43</v>
      </c>
      <c r="K31" s="25">
        <f t="shared" si="1"/>
        <v>43.32</v>
      </c>
      <c r="L31" s="2"/>
      <c r="M31" s="1"/>
    </row>
    <row r="32" spans="2:13" ht="19.5" customHeight="1">
      <c r="B32" s="15" t="s">
        <v>51</v>
      </c>
      <c r="C32" s="24"/>
      <c r="D32" s="24">
        <v>0.52</v>
      </c>
      <c r="E32" s="24"/>
      <c r="F32" s="24">
        <v>0.67</v>
      </c>
      <c r="G32" s="24">
        <v>0.02</v>
      </c>
      <c r="H32" s="24">
        <v>9.6999999999999993</v>
      </c>
      <c r="I32" s="24"/>
      <c r="J32" s="24">
        <v>0.09</v>
      </c>
      <c r="K32" s="25">
        <f t="shared" si="1"/>
        <v>11</v>
      </c>
      <c r="L32" s="2"/>
      <c r="M32" s="1"/>
    </row>
    <row r="33" spans="2:13" ht="15.75">
      <c r="B33" s="15" t="s">
        <v>52</v>
      </c>
      <c r="C33" s="24"/>
      <c r="D33" s="24">
        <v>0.01</v>
      </c>
      <c r="E33" s="24"/>
      <c r="F33" s="24"/>
      <c r="G33" s="24">
        <v>0.01</v>
      </c>
      <c r="H33" s="24">
        <v>5.24</v>
      </c>
      <c r="I33" s="24"/>
      <c r="J33" s="24"/>
      <c r="K33" s="25">
        <f t="shared" si="1"/>
        <v>5.26</v>
      </c>
      <c r="L33" s="2"/>
      <c r="M33" s="1"/>
    </row>
    <row r="34" spans="2:13" ht="15.75">
      <c r="B34" s="15" t="s">
        <v>53</v>
      </c>
      <c r="C34" s="24"/>
      <c r="D34" s="24">
        <v>0.57999999999999996</v>
      </c>
      <c r="E34" s="24"/>
      <c r="F34" s="24"/>
      <c r="G34" s="24"/>
      <c r="H34" s="24">
        <v>5.27</v>
      </c>
      <c r="I34" s="24"/>
      <c r="J34" s="24">
        <v>0.33</v>
      </c>
      <c r="K34" s="25">
        <f t="shared" si="1"/>
        <v>6.18</v>
      </c>
      <c r="L34" s="2"/>
      <c r="M34" s="1"/>
    </row>
    <row r="35" spans="2:13" ht="31.5">
      <c r="B35" s="15" t="s">
        <v>55</v>
      </c>
      <c r="C35" s="24"/>
      <c r="D35" s="24">
        <v>0.6</v>
      </c>
      <c r="E35" s="24"/>
      <c r="F35" s="24"/>
      <c r="G35" s="24"/>
      <c r="H35" s="24">
        <v>3.33</v>
      </c>
      <c r="I35" s="24"/>
      <c r="J35" s="24">
        <v>0.04</v>
      </c>
      <c r="K35" s="25">
        <f t="shared" si="1"/>
        <v>3.97</v>
      </c>
      <c r="L35" s="2"/>
      <c r="M35" s="1"/>
    </row>
    <row r="36" spans="2:13" ht="31.5">
      <c r="B36" s="15" t="s">
        <v>54</v>
      </c>
      <c r="C36" s="24"/>
      <c r="D36" s="24">
        <v>0.22</v>
      </c>
      <c r="E36" s="24"/>
      <c r="F36" s="24"/>
      <c r="G36" s="24">
        <v>0.02</v>
      </c>
      <c r="H36" s="24">
        <v>5.88</v>
      </c>
      <c r="I36" s="24"/>
      <c r="J36" s="24"/>
      <c r="K36" s="25">
        <f t="shared" si="1"/>
        <v>6.12</v>
      </c>
      <c r="L36" s="2"/>
      <c r="M36" s="1"/>
    </row>
    <row r="37" spans="2:13" ht="15.75">
      <c r="B37" s="15" t="s">
        <v>56</v>
      </c>
      <c r="C37" s="24"/>
      <c r="D37" s="24">
        <v>1.2</v>
      </c>
      <c r="E37" s="24"/>
      <c r="F37" s="24"/>
      <c r="G37" s="24"/>
      <c r="H37" s="24">
        <v>6.01</v>
      </c>
      <c r="I37" s="24"/>
      <c r="J37" s="24"/>
      <c r="K37" s="25">
        <f t="shared" si="1"/>
        <v>7.21</v>
      </c>
      <c r="L37" s="2"/>
      <c r="M37" s="1"/>
    </row>
    <row r="38" spans="2:13" ht="31.5">
      <c r="B38" s="15" t="s">
        <v>57</v>
      </c>
      <c r="C38" s="24"/>
      <c r="D38" s="24">
        <v>0.28999999999999998</v>
      </c>
      <c r="E38" s="24"/>
      <c r="F38" s="24"/>
      <c r="G38" s="24">
        <v>0.03</v>
      </c>
      <c r="H38" s="24">
        <v>4.13</v>
      </c>
      <c r="I38" s="24"/>
      <c r="J38" s="24"/>
      <c r="K38" s="25">
        <f t="shared" si="1"/>
        <v>4.45</v>
      </c>
      <c r="L38" s="2"/>
      <c r="M38" s="1"/>
    </row>
    <row r="39" spans="2:13" ht="19.5" customHeight="1">
      <c r="B39" s="15" t="s">
        <v>85</v>
      </c>
      <c r="C39" s="24"/>
      <c r="D39" s="24">
        <v>2.5</v>
      </c>
      <c r="E39" s="24"/>
      <c r="F39" s="24"/>
      <c r="G39" s="24">
        <v>0.05</v>
      </c>
      <c r="H39" s="24">
        <v>5.93</v>
      </c>
      <c r="I39" s="24"/>
      <c r="J39" s="24"/>
      <c r="K39" s="25">
        <f t="shared" si="1"/>
        <v>8.48</v>
      </c>
      <c r="L39" s="2"/>
      <c r="M39" s="1"/>
    </row>
    <row r="40" spans="2:13" ht="15.75">
      <c r="B40" s="15" t="s">
        <v>58</v>
      </c>
      <c r="C40" s="24"/>
      <c r="D40" s="24"/>
      <c r="E40" s="24"/>
      <c r="F40" s="24"/>
      <c r="G40" s="24"/>
      <c r="H40" s="24">
        <v>7.12</v>
      </c>
      <c r="I40" s="24"/>
      <c r="J40" s="24">
        <v>0.1</v>
      </c>
      <c r="K40" s="25">
        <f t="shared" si="1"/>
        <v>7.22</v>
      </c>
      <c r="L40" s="2"/>
      <c r="M40" s="1"/>
    </row>
    <row r="41" spans="2:13" ht="31.5">
      <c r="B41" s="15" t="s">
        <v>86</v>
      </c>
      <c r="C41" s="24"/>
      <c r="D41" s="24">
        <v>0.04</v>
      </c>
      <c r="E41" s="24"/>
      <c r="F41" s="24"/>
      <c r="G41" s="24"/>
      <c r="H41" s="24">
        <v>7.58</v>
      </c>
      <c r="I41" s="24"/>
      <c r="J41" s="24"/>
      <c r="K41" s="25">
        <f t="shared" si="1"/>
        <v>7.62</v>
      </c>
      <c r="L41" s="2"/>
      <c r="M41" s="1"/>
    </row>
    <row r="42" spans="2:13" ht="31.5">
      <c r="B42" s="15" t="s">
        <v>59</v>
      </c>
      <c r="C42" s="24"/>
      <c r="D42" s="24">
        <v>2.54</v>
      </c>
      <c r="E42" s="24"/>
      <c r="F42" s="24"/>
      <c r="G42" s="24">
        <v>0.06</v>
      </c>
      <c r="H42" s="24">
        <v>6.12</v>
      </c>
      <c r="I42" s="24"/>
      <c r="J42" s="24">
        <v>1</v>
      </c>
      <c r="K42" s="25">
        <f t="shared" si="1"/>
        <v>9.7200000000000006</v>
      </c>
      <c r="L42" s="2"/>
      <c r="M42" s="1"/>
    </row>
    <row r="43" spans="2:13" ht="31.5">
      <c r="B43" s="15" t="s">
        <v>95</v>
      </c>
      <c r="C43" s="24"/>
      <c r="D43" s="24"/>
      <c r="E43" s="24"/>
      <c r="F43" s="24"/>
      <c r="G43" s="24"/>
      <c r="H43" s="24">
        <v>5.78</v>
      </c>
      <c r="I43" s="24"/>
      <c r="J43" s="24"/>
      <c r="K43" s="25">
        <f t="shared" si="1"/>
        <v>5.78</v>
      </c>
      <c r="L43" s="2"/>
      <c r="M43" s="1"/>
    </row>
    <row r="44" spans="2:13" ht="15.75">
      <c r="B44" s="15" t="s">
        <v>60</v>
      </c>
      <c r="C44" s="24"/>
      <c r="D44" s="24">
        <v>0.05</v>
      </c>
      <c r="E44" s="24"/>
      <c r="F44" s="24"/>
      <c r="G44" s="24"/>
      <c r="H44" s="24">
        <v>5.95</v>
      </c>
      <c r="I44" s="24"/>
      <c r="J44" s="24">
        <v>0.4</v>
      </c>
      <c r="K44" s="25">
        <f t="shared" si="1"/>
        <v>6.4</v>
      </c>
      <c r="L44" s="2"/>
      <c r="M44" s="1"/>
    </row>
    <row r="45" spans="2:13" ht="19.5" customHeight="1">
      <c r="B45" s="15" t="s">
        <v>61</v>
      </c>
      <c r="C45" s="24"/>
      <c r="D45" s="24">
        <v>0.23</v>
      </c>
      <c r="E45" s="24"/>
      <c r="F45" s="24"/>
      <c r="G45" s="24"/>
      <c r="H45" s="24">
        <v>6.04</v>
      </c>
      <c r="I45" s="24"/>
      <c r="J45" s="24">
        <v>0.04</v>
      </c>
      <c r="K45" s="25">
        <f t="shared" si="1"/>
        <v>6.3100000000000005</v>
      </c>
      <c r="L45" s="2"/>
      <c r="M45" s="1"/>
    </row>
    <row r="46" spans="2:13" ht="15.75">
      <c r="B46" s="15" t="s">
        <v>62</v>
      </c>
      <c r="C46" s="24"/>
      <c r="D46" s="24"/>
      <c r="E46" s="24">
        <v>2.5</v>
      </c>
      <c r="F46" s="24"/>
      <c r="G46" s="24">
        <v>10.5</v>
      </c>
      <c r="H46" s="24">
        <f>49.1+28.64</f>
        <v>77.740000000000009</v>
      </c>
      <c r="I46" s="24">
        <v>75</v>
      </c>
      <c r="J46" s="24">
        <v>112.28</v>
      </c>
      <c r="K46" s="25">
        <f t="shared" si="1"/>
        <v>278.02</v>
      </c>
      <c r="L46" s="2"/>
      <c r="M46" s="1"/>
    </row>
    <row r="47" spans="2:13" ht="31.5">
      <c r="B47" s="15" t="s">
        <v>63</v>
      </c>
      <c r="C47" s="24"/>
      <c r="D47" s="24">
        <v>0.5</v>
      </c>
      <c r="E47" s="24"/>
      <c r="F47" s="24"/>
      <c r="G47" s="24"/>
      <c r="H47" s="24">
        <f>19.69+0.31</f>
        <v>20</v>
      </c>
      <c r="I47" s="24"/>
      <c r="J47" s="24">
        <v>0.3</v>
      </c>
      <c r="K47" s="25">
        <f t="shared" si="1"/>
        <v>20.8</v>
      </c>
      <c r="L47" s="2"/>
      <c r="M47" s="1"/>
    </row>
    <row r="48" spans="2:13" ht="31.5">
      <c r="B48" s="15" t="s">
        <v>96</v>
      </c>
      <c r="C48" s="24"/>
      <c r="D48" s="24"/>
      <c r="E48" s="24">
        <v>2.69</v>
      </c>
      <c r="F48" s="24"/>
      <c r="G48" s="24">
        <v>0.81</v>
      </c>
      <c r="H48" s="24">
        <v>23.64</v>
      </c>
      <c r="I48" s="24"/>
      <c r="J48" s="24">
        <v>0.5</v>
      </c>
      <c r="K48" s="25">
        <f t="shared" si="1"/>
        <v>27.64</v>
      </c>
      <c r="L48" s="2"/>
      <c r="M48" s="1"/>
    </row>
    <row r="49" spans="2:13" ht="15.75">
      <c r="B49" s="15" t="s">
        <v>64</v>
      </c>
      <c r="C49" s="24"/>
      <c r="D49" s="24">
        <v>0.4</v>
      </c>
      <c r="E49" s="24">
        <v>3.08</v>
      </c>
      <c r="F49" s="24"/>
      <c r="G49" s="24">
        <v>58.08</v>
      </c>
      <c r="H49" s="24">
        <f>86.22+34.52</f>
        <v>120.74000000000001</v>
      </c>
      <c r="I49" s="24">
        <v>216.61</v>
      </c>
      <c r="J49" s="24">
        <v>50.57</v>
      </c>
      <c r="K49" s="25">
        <f t="shared" si="1"/>
        <v>449.48</v>
      </c>
      <c r="L49" s="2"/>
      <c r="M49" s="1"/>
    </row>
    <row r="50" spans="2:13" ht="31.5">
      <c r="B50" s="15" t="s">
        <v>65</v>
      </c>
      <c r="C50" s="24"/>
      <c r="D50" s="24">
        <v>500.84</v>
      </c>
      <c r="E50" s="24">
        <v>270.76</v>
      </c>
      <c r="F50" s="24"/>
      <c r="G50" s="24">
        <v>217.4</v>
      </c>
      <c r="H50" s="24"/>
      <c r="I50" s="24"/>
      <c r="J50" s="24">
        <v>1</v>
      </c>
      <c r="K50" s="25">
        <f t="shared" si="1"/>
        <v>989.99999999999989</v>
      </c>
      <c r="L50" s="2"/>
      <c r="M50" s="1"/>
    </row>
    <row r="51" spans="2:13" ht="20.25" customHeight="1">
      <c r="B51" s="15" t="s">
        <v>66</v>
      </c>
      <c r="C51" s="24">
        <v>138.13999999999999</v>
      </c>
      <c r="D51" s="24">
        <v>3.02</v>
      </c>
      <c r="E51" s="24">
        <v>1.63</v>
      </c>
      <c r="F51" s="24"/>
      <c r="G51" s="24">
        <v>1.75</v>
      </c>
      <c r="H51" s="24">
        <v>110.46</v>
      </c>
      <c r="I51" s="24"/>
      <c r="J51" s="24">
        <v>26.51</v>
      </c>
      <c r="K51" s="25">
        <f t="shared" si="1"/>
        <v>281.51</v>
      </c>
      <c r="L51" s="2"/>
      <c r="M51" s="1"/>
    </row>
    <row r="52" spans="2:13" ht="31.5">
      <c r="B52" s="15" t="s">
        <v>67</v>
      </c>
      <c r="C52" s="24"/>
      <c r="D52" s="24"/>
      <c r="E52" s="24">
        <v>1.8</v>
      </c>
      <c r="F52" s="24"/>
      <c r="G52" s="24"/>
      <c r="H52" s="24">
        <v>16</v>
      </c>
      <c r="I52" s="24"/>
      <c r="J52" s="24">
        <v>0.15</v>
      </c>
      <c r="K52" s="25">
        <f t="shared" si="1"/>
        <v>17.95</v>
      </c>
      <c r="L52" s="2"/>
      <c r="M52" s="1"/>
    </row>
    <row r="53" spans="2:13" ht="15.75">
      <c r="B53" s="15" t="s">
        <v>68</v>
      </c>
      <c r="C53" s="24"/>
      <c r="D53" s="24">
        <v>13.19</v>
      </c>
      <c r="E53" s="24">
        <v>1.41</v>
      </c>
      <c r="F53" s="24"/>
      <c r="G53" s="24">
        <v>0.4</v>
      </c>
      <c r="H53" s="24">
        <v>123.44</v>
      </c>
      <c r="I53" s="24"/>
      <c r="J53" s="24">
        <v>17</v>
      </c>
      <c r="K53" s="25">
        <f t="shared" si="1"/>
        <v>155.44</v>
      </c>
      <c r="L53" s="2"/>
      <c r="M53" s="1"/>
    </row>
    <row r="54" spans="2:13" ht="31.5">
      <c r="B54" s="15" t="s">
        <v>69</v>
      </c>
      <c r="C54" s="24"/>
      <c r="D54" s="24">
        <v>0.08</v>
      </c>
      <c r="E54" s="24">
        <v>0.56000000000000005</v>
      </c>
      <c r="F54" s="24"/>
      <c r="G54" s="24">
        <v>2.4500000000000002</v>
      </c>
      <c r="H54" s="24">
        <f>250+15.37</f>
        <v>265.37</v>
      </c>
      <c r="I54" s="24"/>
      <c r="J54" s="24">
        <v>91.54</v>
      </c>
      <c r="K54" s="25">
        <f t="shared" si="1"/>
        <v>360</v>
      </c>
      <c r="L54" s="2"/>
      <c r="M54" s="1"/>
    </row>
    <row r="55" spans="2:13" ht="31.5">
      <c r="B55" s="15" t="s">
        <v>70</v>
      </c>
      <c r="C55" s="24"/>
      <c r="D55" s="24">
        <v>0.01</v>
      </c>
      <c r="E55" s="24">
        <v>0.1</v>
      </c>
      <c r="F55" s="24"/>
      <c r="G55" s="24"/>
      <c r="H55" s="24">
        <f>17.7+1.31</f>
        <v>19.009999999999998</v>
      </c>
      <c r="I55" s="24"/>
      <c r="J55" s="24"/>
      <c r="K55" s="25">
        <f t="shared" si="1"/>
        <v>19.119999999999997</v>
      </c>
      <c r="L55" s="2"/>
      <c r="M55" s="1"/>
    </row>
    <row r="56" spans="2:13" ht="15.75">
      <c r="B56" s="15" t="s">
        <v>71</v>
      </c>
      <c r="C56" s="24"/>
      <c r="D56" s="24"/>
      <c r="E56" s="24">
        <v>0.2</v>
      </c>
      <c r="F56" s="24"/>
      <c r="G56" s="24">
        <v>0.2</v>
      </c>
      <c r="H56" s="24">
        <f>77.77+0.2</f>
        <v>77.97</v>
      </c>
      <c r="I56" s="24"/>
      <c r="J56" s="24">
        <v>1.5</v>
      </c>
      <c r="K56" s="25">
        <f t="shared" si="1"/>
        <v>79.87</v>
      </c>
      <c r="L56" s="2"/>
      <c r="M56" s="1"/>
    </row>
    <row r="57" spans="2:13" ht="31.5">
      <c r="B57" s="15" t="s">
        <v>72</v>
      </c>
      <c r="C57" s="24"/>
      <c r="D57" s="24">
        <v>522.80999999999995</v>
      </c>
      <c r="E57" s="24">
        <v>59.73</v>
      </c>
      <c r="F57" s="24"/>
      <c r="G57" s="24">
        <v>60.5</v>
      </c>
      <c r="H57" s="24"/>
      <c r="I57" s="24"/>
      <c r="J57" s="24">
        <v>122.68</v>
      </c>
      <c r="K57" s="25">
        <f t="shared" si="1"/>
        <v>765.72</v>
      </c>
      <c r="L57" s="2"/>
      <c r="M57" s="1"/>
    </row>
    <row r="58" spans="2:13" ht="31.5">
      <c r="B58" s="15" t="s">
        <v>87</v>
      </c>
      <c r="C58" s="24"/>
      <c r="D58" s="24">
        <v>10.56</v>
      </c>
      <c r="E58" s="24">
        <v>1508.28</v>
      </c>
      <c r="F58" s="24"/>
      <c r="G58" s="24">
        <v>31.67</v>
      </c>
      <c r="H58" s="24"/>
      <c r="I58" s="24"/>
      <c r="J58" s="24">
        <v>186.51</v>
      </c>
      <c r="K58" s="25">
        <f t="shared" si="1"/>
        <v>1737.02</v>
      </c>
      <c r="L58" s="2"/>
      <c r="M58" s="1"/>
    </row>
    <row r="59" spans="2:13" ht="32.25" thickBot="1">
      <c r="B59" s="17" t="s">
        <v>73</v>
      </c>
      <c r="C59" s="26"/>
      <c r="D59" s="26"/>
      <c r="E59" s="26"/>
      <c r="F59" s="26"/>
      <c r="G59" s="26"/>
      <c r="H59" s="26">
        <v>3.84</v>
      </c>
      <c r="I59" s="26"/>
      <c r="J59" s="26">
        <v>0.1</v>
      </c>
      <c r="K59" s="27">
        <f t="shared" si="1"/>
        <v>3.94</v>
      </c>
      <c r="L59" s="2"/>
      <c r="M59" s="1"/>
    </row>
    <row r="60" spans="2:13" ht="15.75">
      <c r="B60" s="1"/>
      <c r="C60" s="2"/>
      <c r="D60" s="2"/>
      <c r="E60" s="2"/>
      <c r="F60" s="2"/>
      <c r="G60" s="2"/>
      <c r="H60" s="2"/>
      <c r="I60" s="2"/>
      <c r="J60" s="2"/>
      <c r="K60" s="2"/>
      <c r="L60" s="2"/>
      <c r="M60" s="2"/>
    </row>
    <row r="61" spans="2:13" ht="15.75">
      <c r="B61" s="1"/>
      <c r="C61" s="1"/>
      <c r="D61" s="1"/>
      <c r="E61" s="1"/>
      <c r="F61" s="1"/>
      <c r="G61" s="1"/>
      <c r="H61" s="1"/>
      <c r="I61" s="1"/>
      <c r="J61" s="1"/>
      <c r="K61" s="1"/>
      <c r="L61" s="1"/>
      <c r="M61" s="1"/>
    </row>
    <row r="62" spans="2:13" ht="15.75">
      <c r="B62" s="1"/>
      <c r="C62" s="1"/>
      <c r="D62" s="1"/>
      <c r="E62" s="1"/>
      <c r="F62" s="1"/>
      <c r="G62" s="1"/>
      <c r="H62" s="1"/>
      <c r="I62" s="1"/>
      <c r="J62" s="1"/>
      <c r="K62" s="1"/>
      <c r="L62" s="1"/>
      <c r="M62" s="1"/>
    </row>
  </sheetData>
  <mergeCells count="3">
    <mergeCell ref="B2:K2"/>
    <mergeCell ref="B3:K3"/>
    <mergeCell ref="B4:K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60"/>
  <sheetViews>
    <sheetView workbookViewId="0"/>
  </sheetViews>
  <sheetFormatPr baseColWidth="10" defaultRowHeight="15"/>
  <cols>
    <col min="2" max="2" width="32.7109375" customWidth="1"/>
    <col min="3" max="11" width="11.5703125" customWidth="1"/>
  </cols>
  <sheetData>
    <row r="1" spans="2:20" ht="15.75" thickBot="1"/>
    <row r="2" spans="2:20" ht="26.25" thickTop="1">
      <c r="B2" s="971" t="s">
        <v>100</v>
      </c>
      <c r="C2" s="972"/>
      <c r="D2" s="972"/>
      <c r="E2" s="972"/>
      <c r="F2" s="972"/>
      <c r="G2" s="972"/>
      <c r="H2" s="972"/>
      <c r="I2" s="972"/>
      <c r="J2" s="972"/>
      <c r="K2" s="973"/>
    </row>
    <row r="3" spans="2:20" ht="25.5">
      <c r="B3" s="974" t="s">
        <v>654</v>
      </c>
      <c r="C3" s="975"/>
      <c r="D3" s="975"/>
      <c r="E3" s="975"/>
      <c r="F3" s="975"/>
      <c r="G3" s="975"/>
      <c r="H3" s="975"/>
      <c r="I3" s="975"/>
      <c r="J3" s="975"/>
      <c r="K3" s="976"/>
    </row>
    <row r="4" spans="2:20" ht="26.25" thickBot="1">
      <c r="B4" s="977" t="s">
        <v>98</v>
      </c>
      <c r="C4" s="978"/>
      <c r="D4" s="978"/>
      <c r="E4" s="978"/>
      <c r="F4" s="978"/>
      <c r="G4" s="978"/>
      <c r="H4" s="978"/>
      <c r="I4" s="978"/>
      <c r="J4" s="978"/>
      <c r="K4" s="979"/>
    </row>
    <row r="5" spans="2:20" ht="16.5" thickTop="1" thickBot="1"/>
    <row r="6" spans="2:20" ht="75" customHeight="1" thickBot="1">
      <c r="B6" s="12" t="s">
        <v>74</v>
      </c>
      <c r="C6" s="13" t="s">
        <v>75</v>
      </c>
      <c r="D6" s="13" t="s">
        <v>76</v>
      </c>
      <c r="E6" s="13" t="s">
        <v>77</v>
      </c>
      <c r="F6" s="13" t="s">
        <v>78</v>
      </c>
      <c r="G6" s="13" t="s">
        <v>79</v>
      </c>
      <c r="H6" s="13" t="s">
        <v>80</v>
      </c>
      <c r="I6" s="13" t="s">
        <v>81</v>
      </c>
      <c r="J6" s="13" t="s">
        <v>82</v>
      </c>
      <c r="K6" s="14" t="s">
        <v>22</v>
      </c>
    </row>
    <row r="7" spans="2:20" ht="19.5" customHeight="1">
      <c r="B7" s="33" t="s">
        <v>22</v>
      </c>
      <c r="C7" s="359">
        <f>SUM(C8:C59)</f>
        <v>146.62</v>
      </c>
      <c r="D7" s="359">
        <f t="shared" ref="D7:K7" si="0">SUM(D8:D59)</f>
        <v>1121.2299999999998</v>
      </c>
      <c r="E7" s="359">
        <f t="shared" si="0"/>
        <v>634.6099999999999</v>
      </c>
      <c r="F7" s="359">
        <f t="shared" si="0"/>
        <v>3.3099999999999996</v>
      </c>
      <c r="G7" s="359">
        <f t="shared" si="0"/>
        <v>444.58999999999992</v>
      </c>
      <c r="H7" s="359">
        <f t="shared" si="0"/>
        <v>1776.5900000000001</v>
      </c>
      <c r="I7" s="359">
        <f t="shared" si="0"/>
        <v>312.7</v>
      </c>
      <c r="J7" s="359">
        <f t="shared" si="0"/>
        <v>0</v>
      </c>
      <c r="K7" s="360">
        <f t="shared" si="0"/>
        <v>4439.6500000000015</v>
      </c>
      <c r="M7" s="38"/>
      <c r="N7" s="38"/>
      <c r="O7" s="38"/>
      <c r="P7" s="38"/>
      <c r="Q7" s="38"/>
      <c r="R7" s="38"/>
      <c r="S7" s="38"/>
      <c r="T7" s="38"/>
    </row>
    <row r="8" spans="2:20" ht="31.5">
      <c r="B8" s="15" t="s">
        <v>83</v>
      </c>
      <c r="C8" s="24"/>
      <c r="D8" s="24">
        <v>0.02</v>
      </c>
      <c r="E8" s="24">
        <v>0.6</v>
      </c>
      <c r="F8" s="24"/>
      <c r="G8" s="24"/>
      <c r="H8" s="24">
        <v>27.79</v>
      </c>
      <c r="I8" s="24"/>
      <c r="J8" s="24"/>
      <c r="K8" s="25">
        <f t="shared" ref="K8:K39" si="1">SUM(C8:J8)</f>
        <v>28.41</v>
      </c>
      <c r="L8" s="23"/>
    </row>
    <row r="9" spans="2:20" ht="47.25">
      <c r="B9" s="15" t="s">
        <v>36</v>
      </c>
      <c r="C9" s="24"/>
      <c r="D9" s="24"/>
      <c r="E9" s="24"/>
      <c r="F9" s="24"/>
      <c r="G9" s="24">
        <v>0.02</v>
      </c>
      <c r="H9" s="24">
        <f>17.53+0.04</f>
        <v>17.57</v>
      </c>
      <c r="I9" s="24"/>
      <c r="J9" s="24"/>
      <c r="K9" s="25">
        <f t="shared" si="1"/>
        <v>17.59</v>
      </c>
      <c r="L9" s="23"/>
      <c r="M9">
        <f>K7/'desc aprobado'!K7</f>
        <v>0.72439257993829154</v>
      </c>
    </row>
    <row r="10" spans="2:20" ht="31.5">
      <c r="B10" s="15" t="s">
        <v>88</v>
      </c>
      <c r="C10" s="24">
        <v>17.96</v>
      </c>
      <c r="D10" s="24"/>
      <c r="E10" s="24"/>
      <c r="F10" s="24"/>
      <c r="G10" s="24"/>
      <c r="H10" s="24">
        <v>100.14</v>
      </c>
      <c r="I10" s="24"/>
      <c r="J10" s="24"/>
      <c r="K10" s="25">
        <f t="shared" si="1"/>
        <v>118.1</v>
      </c>
      <c r="L10" s="37"/>
    </row>
    <row r="11" spans="2:20" ht="15.75">
      <c r="B11" s="15" t="s">
        <v>37</v>
      </c>
      <c r="C11" s="24"/>
      <c r="D11" s="24"/>
      <c r="E11" s="24"/>
      <c r="F11" s="24"/>
      <c r="G11" s="24">
        <v>0.87</v>
      </c>
      <c r="H11" s="24">
        <v>101.03</v>
      </c>
      <c r="I11" s="24"/>
      <c r="J11" s="24"/>
      <c r="K11" s="25">
        <f t="shared" si="1"/>
        <v>101.9</v>
      </c>
      <c r="L11" s="37"/>
    </row>
    <row r="12" spans="2:20" ht="31.5">
      <c r="B12" s="15" t="s">
        <v>38</v>
      </c>
      <c r="C12" s="24"/>
      <c r="D12" s="24">
        <v>20.89</v>
      </c>
      <c r="E12" s="24">
        <v>6.85</v>
      </c>
      <c r="F12" s="24"/>
      <c r="G12" s="24">
        <v>2.5099999999999998</v>
      </c>
      <c r="H12" s="24"/>
      <c r="I12" s="24"/>
      <c r="J12" s="24"/>
      <c r="K12" s="25">
        <f t="shared" si="1"/>
        <v>30.25</v>
      </c>
      <c r="L12" s="37"/>
    </row>
    <row r="13" spans="2:20" ht="31.5">
      <c r="B13" s="15" t="s">
        <v>89</v>
      </c>
      <c r="C13" s="24"/>
      <c r="D13" s="24">
        <v>6.95</v>
      </c>
      <c r="E13" s="24">
        <v>0.6</v>
      </c>
      <c r="F13" s="24"/>
      <c r="G13" s="24">
        <v>1.58</v>
      </c>
      <c r="H13" s="24">
        <v>358.83</v>
      </c>
      <c r="I13" s="24"/>
      <c r="J13" s="24"/>
      <c r="K13" s="25">
        <f t="shared" si="1"/>
        <v>367.96</v>
      </c>
      <c r="L13" s="37"/>
    </row>
    <row r="14" spans="2:20" ht="31.5">
      <c r="B14" s="15" t="s">
        <v>39</v>
      </c>
      <c r="C14" s="24"/>
      <c r="D14" s="24"/>
      <c r="E14" s="24"/>
      <c r="F14" s="24"/>
      <c r="G14" s="24"/>
      <c r="H14" s="24">
        <v>16.91</v>
      </c>
      <c r="I14" s="24"/>
      <c r="J14" s="24"/>
      <c r="K14" s="25">
        <f t="shared" si="1"/>
        <v>16.91</v>
      </c>
      <c r="L14" s="37"/>
    </row>
    <row r="15" spans="2:20" ht="31.5">
      <c r="B15" s="15" t="s">
        <v>90</v>
      </c>
      <c r="C15" s="24"/>
      <c r="D15" s="24">
        <v>3.17</v>
      </c>
      <c r="E15" s="24">
        <v>2.1800000000000002</v>
      </c>
      <c r="F15" s="24"/>
      <c r="G15" s="24">
        <v>0.14000000000000001</v>
      </c>
      <c r="H15" s="24">
        <v>6.5</v>
      </c>
      <c r="I15" s="24"/>
      <c r="J15" s="24"/>
      <c r="K15" s="25">
        <f t="shared" si="1"/>
        <v>11.989999999999998</v>
      </c>
      <c r="L15" s="37"/>
    </row>
    <row r="16" spans="2:20" ht="31.5">
      <c r="B16" s="15" t="s">
        <v>40</v>
      </c>
      <c r="C16" s="24"/>
      <c r="D16" s="24">
        <v>0.73</v>
      </c>
      <c r="E16" s="24"/>
      <c r="F16" s="24">
        <v>3.09</v>
      </c>
      <c r="G16" s="24">
        <v>3.59</v>
      </c>
      <c r="H16" s="24">
        <v>66.84</v>
      </c>
      <c r="I16" s="24"/>
      <c r="J16" s="24"/>
      <c r="K16" s="25">
        <f t="shared" si="1"/>
        <v>74.25</v>
      </c>
      <c r="L16" s="37"/>
    </row>
    <row r="17" spans="2:12" ht="15.75">
      <c r="B17" s="15" t="s">
        <v>91</v>
      </c>
      <c r="C17" s="24"/>
      <c r="D17" s="24">
        <v>2.04</v>
      </c>
      <c r="E17" s="24"/>
      <c r="F17" s="24"/>
      <c r="G17" s="24">
        <v>0.04</v>
      </c>
      <c r="H17" s="24">
        <v>6.94</v>
      </c>
      <c r="I17" s="24"/>
      <c r="J17" s="24"/>
      <c r="K17" s="25">
        <f t="shared" si="1"/>
        <v>9.02</v>
      </c>
      <c r="L17" s="37"/>
    </row>
    <row r="18" spans="2:12" ht="19.5" customHeight="1">
      <c r="B18" s="15" t="s">
        <v>41</v>
      </c>
      <c r="C18" s="24"/>
      <c r="D18" s="24"/>
      <c r="E18" s="24"/>
      <c r="F18" s="24"/>
      <c r="G18" s="24"/>
      <c r="H18" s="24">
        <v>3.81</v>
      </c>
      <c r="I18" s="24"/>
      <c r="J18" s="24"/>
      <c r="K18" s="25">
        <f t="shared" si="1"/>
        <v>3.81</v>
      </c>
      <c r="L18" s="37"/>
    </row>
    <row r="19" spans="2:12" ht="19.5" customHeight="1">
      <c r="B19" s="15" t="s">
        <v>92</v>
      </c>
      <c r="C19" s="24"/>
      <c r="D19" s="24">
        <v>0.69</v>
      </c>
      <c r="E19" s="24"/>
      <c r="F19" s="24"/>
      <c r="G19" s="24">
        <v>0.05</v>
      </c>
      <c r="H19" s="24">
        <v>4.26</v>
      </c>
      <c r="I19" s="24"/>
      <c r="J19" s="24"/>
      <c r="K19" s="25">
        <f t="shared" si="1"/>
        <v>5</v>
      </c>
      <c r="L19" s="37"/>
    </row>
    <row r="20" spans="2:12" ht="19.5" customHeight="1">
      <c r="B20" s="15" t="s">
        <v>93</v>
      </c>
      <c r="C20" s="24"/>
      <c r="D20" s="24"/>
      <c r="E20" s="24"/>
      <c r="F20" s="24"/>
      <c r="G20" s="24"/>
      <c r="H20" s="24">
        <v>3.82</v>
      </c>
      <c r="I20" s="24"/>
      <c r="J20" s="24"/>
      <c r="K20" s="25">
        <f t="shared" si="1"/>
        <v>3.82</v>
      </c>
      <c r="L20" s="37"/>
    </row>
    <row r="21" spans="2:12" ht="15.75">
      <c r="B21" s="15" t="s">
        <v>42</v>
      </c>
      <c r="C21" s="24"/>
      <c r="D21" s="24"/>
      <c r="E21" s="24"/>
      <c r="F21" s="24"/>
      <c r="G21" s="24"/>
      <c r="H21" s="24">
        <v>3.45</v>
      </c>
      <c r="I21" s="24"/>
      <c r="J21" s="24"/>
      <c r="K21" s="25">
        <f t="shared" si="1"/>
        <v>3.45</v>
      </c>
      <c r="L21" s="37"/>
    </row>
    <row r="22" spans="2:12" ht="15.75">
      <c r="B22" s="15" t="s">
        <v>43</v>
      </c>
      <c r="C22" s="24"/>
      <c r="D22" s="24">
        <v>7.0000000000000007E-2</v>
      </c>
      <c r="E22" s="24"/>
      <c r="F22" s="24"/>
      <c r="G22" s="24">
        <v>0.03</v>
      </c>
      <c r="H22" s="24">
        <v>7.09</v>
      </c>
      <c r="I22" s="24"/>
      <c r="J22" s="24"/>
      <c r="K22" s="25">
        <f t="shared" si="1"/>
        <v>7.1899999999999995</v>
      </c>
      <c r="L22" s="37"/>
    </row>
    <row r="23" spans="2:12" ht="15.75">
      <c r="B23" s="15" t="s">
        <v>84</v>
      </c>
      <c r="C23" s="24"/>
      <c r="D23" s="24"/>
      <c r="E23" s="24"/>
      <c r="F23" s="24"/>
      <c r="G23" s="24">
        <v>0.05</v>
      </c>
      <c r="H23" s="24">
        <v>7.1</v>
      </c>
      <c r="I23" s="24"/>
      <c r="J23" s="24"/>
      <c r="K23" s="25">
        <f t="shared" si="1"/>
        <v>7.1499999999999995</v>
      </c>
      <c r="L23" s="37"/>
    </row>
    <row r="24" spans="2:12" ht="15.75">
      <c r="B24" s="15" t="s">
        <v>94</v>
      </c>
      <c r="C24" s="24"/>
      <c r="D24" s="24">
        <v>0.03</v>
      </c>
      <c r="E24" s="24"/>
      <c r="F24" s="24">
        <v>0.03</v>
      </c>
      <c r="G24" s="24">
        <v>0.01</v>
      </c>
      <c r="H24" s="24">
        <v>5.23</v>
      </c>
      <c r="I24" s="24"/>
      <c r="J24" s="24"/>
      <c r="K24" s="25">
        <f t="shared" si="1"/>
        <v>5.3000000000000007</v>
      </c>
      <c r="L24" s="37"/>
    </row>
    <row r="25" spans="2:12" ht="15.75">
      <c r="B25" s="15" t="s">
        <v>44</v>
      </c>
      <c r="C25" s="24"/>
      <c r="D25" s="24">
        <v>0.14000000000000001</v>
      </c>
      <c r="E25" s="24"/>
      <c r="F25" s="24"/>
      <c r="G25" s="24">
        <v>0.01</v>
      </c>
      <c r="H25" s="24">
        <v>4.4800000000000004</v>
      </c>
      <c r="I25" s="24"/>
      <c r="J25" s="24"/>
      <c r="K25" s="25">
        <f t="shared" si="1"/>
        <v>4.6300000000000008</v>
      </c>
      <c r="L25" s="37"/>
    </row>
    <row r="26" spans="2:12" ht="15.75">
      <c r="B26" s="15" t="s">
        <v>45</v>
      </c>
      <c r="C26" s="24"/>
      <c r="D26" s="24">
        <v>0.05</v>
      </c>
      <c r="E26" s="24"/>
      <c r="F26" s="24"/>
      <c r="G26" s="24">
        <v>0.01</v>
      </c>
      <c r="H26" s="24">
        <v>4.51</v>
      </c>
      <c r="I26" s="24"/>
      <c r="J26" s="24"/>
      <c r="K26" s="25">
        <f t="shared" si="1"/>
        <v>4.5699999999999994</v>
      </c>
      <c r="L26" s="37"/>
    </row>
    <row r="27" spans="2:12" ht="15.75">
      <c r="B27" s="15" t="s">
        <v>46</v>
      </c>
      <c r="C27" s="24"/>
      <c r="D27" s="24">
        <v>0.08</v>
      </c>
      <c r="E27" s="24"/>
      <c r="F27" s="24"/>
      <c r="G27" s="24">
        <v>0.03</v>
      </c>
      <c r="H27" s="24">
        <v>4.74</v>
      </c>
      <c r="I27" s="24"/>
      <c r="J27" s="24"/>
      <c r="K27" s="25">
        <f t="shared" si="1"/>
        <v>4.8500000000000005</v>
      </c>
      <c r="L27" s="37"/>
    </row>
    <row r="28" spans="2:12" ht="15.75">
      <c r="B28" s="15" t="s">
        <v>47</v>
      </c>
      <c r="C28" s="24"/>
      <c r="D28" s="24">
        <v>0.21</v>
      </c>
      <c r="E28" s="24"/>
      <c r="F28" s="24"/>
      <c r="G28" s="24"/>
      <c r="H28" s="24">
        <v>6.11</v>
      </c>
      <c r="I28" s="24"/>
      <c r="J28" s="24"/>
      <c r="K28" s="25">
        <f t="shared" si="1"/>
        <v>6.32</v>
      </c>
      <c r="L28" s="37"/>
    </row>
    <row r="29" spans="2:12" ht="19.5" customHeight="1">
      <c r="B29" s="15" t="s">
        <v>48</v>
      </c>
      <c r="C29" s="24"/>
      <c r="D29" s="24">
        <v>0.06</v>
      </c>
      <c r="E29" s="24"/>
      <c r="F29" s="24"/>
      <c r="G29" s="24">
        <v>0.13</v>
      </c>
      <c r="H29" s="24">
        <v>3.86</v>
      </c>
      <c r="I29" s="24"/>
      <c r="J29" s="24"/>
      <c r="K29" s="25">
        <f t="shared" si="1"/>
        <v>4.05</v>
      </c>
      <c r="L29" s="37"/>
    </row>
    <row r="30" spans="2:12" ht="31.5">
      <c r="B30" s="15" t="s">
        <v>49</v>
      </c>
      <c r="C30" s="24"/>
      <c r="D30" s="24">
        <v>0.2</v>
      </c>
      <c r="E30" s="24"/>
      <c r="F30" s="24"/>
      <c r="G30" s="24">
        <v>0.02</v>
      </c>
      <c r="H30" s="24">
        <v>4.37</v>
      </c>
      <c r="I30" s="24"/>
      <c r="J30" s="24"/>
      <c r="K30" s="25">
        <f t="shared" si="1"/>
        <v>4.59</v>
      </c>
      <c r="L30" s="37"/>
    </row>
    <row r="31" spans="2:12" ht="15.75">
      <c r="B31" s="15" t="s">
        <v>50</v>
      </c>
      <c r="C31" s="24"/>
      <c r="D31" s="24">
        <v>17.77</v>
      </c>
      <c r="E31" s="24"/>
      <c r="F31" s="24"/>
      <c r="G31" s="24">
        <v>0.71</v>
      </c>
      <c r="H31" s="24">
        <v>30.34</v>
      </c>
      <c r="I31" s="24"/>
      <c r="J31" s="24"/>
      <c r="K31" s="25">
        <f t="shared" si="1"/>
        <v>48.82</v>
      </c>
      <c r="L31" s="37"/>
    </row>
    <row r="32" spans="2:12" ht="15.75">
      <c r="B32" s="15" t="s">
        <v>51</v>
      </c>
      <c r="C32" s="24"/>
      <c r="D32" s="24">
        <v>0.62</v>
      </c>
      <c r="E32" s="24"/>
      <c r="F32" s="24">
        <v>0.19</v>
      </c>
      <c r="G32" s="24"/>
      <c r="H32" s="24">
        <v>7.07</v>
      </c>
      <c r="I32" s="24"/>
      <c r="J32" s="24"/>
      <c r="K32" s="25">
        <f t="shared" si="1"/>
        <v>7.8800000000000008</v>
      </c>
      <c r="L32" s="37"/>
    </row>
    <row r="33" spans="2:12" ht="15.75">
      <c r="B33" s="15" t="s">
        <v>52</v>
      </c>
      <c r="C33" s="24"/>
      <c r="D33" s="24">
        <v>0.01</v>
      </c>
      <c r="E33" s="24"/>
      <c r="F33" s="24"/>
      <c r="G33" s="24">
        <v>0.02</v>
      </c>
      <c r="H33" s="24">
        <v>5.43</v>
      </c>
      <c r="I33" s="24"/>
      <c r="J33" s="24"/>
      <c r="K33" s="25">
        <f t="shared" si="1"/>
        <v>5.46</v>
      </c>
      <c r="L33" s="37"/>
    </row>
    <row r="34" spans="2:12" ht="15.75">
      <c r="B34" s="15" t="s">
        <v>53</v>
      </c>
      <c r="C34" s="24"/>
      <c r="D34" s="24">
        <v>0.32</v>
      </c>
      <c r="E34" s="24"/>
      <c r="F34" s="24"/>
      <c r="G34" s="24"/>
      <c r="H34" s="24">
        <v>5.87</v>
      </c>
      <c r="I34" s="24"/>
      <c r="J34" s="24"/>
      <c r="K34" s="25">
        <f t="shared" si="1"/>
        <v>6.19</v>
      </c>
      <c r="L34" s="37"/>
    </row>
    <row r="35" spans="2:12" ht="31.5">
      <c r="B35" s="15" t="s">
        <v>54</v>
      </c>
      <c r="C35" s="24"/>
      <c r="D35" s="24">
        <v>0.11</v>
      </c>
      <c r="E35" s="24"/>
      <c r="F35" s="24"/>
      <c r="G35" s="24">
        <v>0.01</v>
      </c>
      <c r="H35" s="24">
        <v>5.8</v>
      </c>
      <c r="I35" s="24"/>
      <c r="J35" s="24"/>
      <c r="K35" s="25">
        <f t="shared" si="1"/>
        <v>5.92</v>
      </c>
      <c r="L35" s="37"/>
    </row>
    <row r="36" spans="2:12" ht="31.5">
      <c r="B36" s="15" t="s">
        <v>55</v>
      </c>
      <c r="C36" s="24"/>
      <c r="D36" s="24">
        <v>0.55000000000000004</v>
      </c>
      <c r="E36" s="24"/>
      <c r="F36" s="24"/>
      <c r="G36" s="24"/>
      <c r="H36" s="24">
        <v>3.24</v>
      </c>
      <c r="I36" s="24"/>
      <c r="J36" s="24"/>
      <c r="K36" s="25">
        <f t="shared" si="1"/>
        <v>3.79</v>
      </c>
      <c r="L36" s="37"/>
    </row>
    <row r="37" spans="2:12" ht="15.75">
      <c r="B37" s="15" t="s">
        <v>56</v>
      </c>
      <c r="C37" s="24"/>
      <c r="D37" s="24">
        <v>1.26</v>
      </c>
      <c r="E37" s="24"/>
      <c r="F37" s="24"/>
      <c r="G37" s="24">
        <v>0.01</v>
      </c>
      <c r="H37" s="24">
        <v>5.85</v>
      </c>
      <c r="I37" s="24"/>
      <c r="J37" s="24"/>
      <c r="K37" s="25">
        <f t="shared" si="1"/>
        <v>7.1199999999999992</v>
      </c>
      <c r="L37" s="37"/>
    </row>
    <row r="38" spans="2:12" ht="31.5">
      <c r="B38" s="15" t="s">
        <v>57</v>
      </c>
      <c r="C38" s="24"/>
      <c r="D38" s="24">
        <v>0.37</v>
      </c>
      <c r="E38" s="24"/>
      <c r="F38" s="24"/>
      <c r="G38" s="24">
        <v>0.03</v>
      </c>
      <c r="H38" s="24">
        <v>3.83</v>
      </c>
      <c r="I38" s="24"/>
      <c r="J38" s="24"/>
      <c r="K38" s="25">
        <f t="shared" si="1"/>
        <v>4.2300000000000004</v>
      </c>
      <c r="L38" s="37"/>
    </row>
    <row r="39" spans="2:12" ht="15.75">
      <c r="B39" s="15" t="s">
        <v>85</v>
      </c>
      <c r="C39" s="24"/>
      <c r="D39" s="24">
        <v>2.71</v>
      </c>
      <c r="E39" s="24"/>
      <c r="F39" s="24"/>
      <c r="G39" s="24">
        <v>0.06</v>
      </c>
      <c r="H39" s="24">
        <v>6.26</v>
      </c>
      <c r="I39" s="24"/>
      <c r="J39" s="24"/>
      <c r="K39" s="25">
        <f t="shared" si="1"/>
        <v>9.0299999999999994</v>
      </c>
      <c r="L39" s="37"/>
    </row>
    <row r="40" spans="2:12" ht="15.75">
      <c r="B40" s="15" t="s">
        <v>58</v>
      </c>
      <c r="C40" s="24"/>
      <c r="D40" s="24"/>
      <c r="E40" s="24"/>
      <c r="F40" s="24"/>
      <c r="G40" s="24">
        <v>0.01</v>
      </c>
      <c r="H40" s="24">
        <v>6.39</v>
      </c>
      <c r="I40" s="24"/>
      <c r="J40" s="24"/>
      <c r="K40" s="25">
        <f t="shared" ref="K40:K59" si="2">SUM(C40:J40)</f>
        <v>6.3999999999999995</v>
      </c>
      <c r="L40" s="37"/>
    </row>
    <row r="41" spans="2:12" ht="31.5">
      <c r="B41" s="15" t="s">
        <v>86</v>
      </c>
      <c r="C41" s="24"/>
      <c r="D41" s="24">
        <v>7.0000000000000007E-2</v>
      </c>
      <c r="E41" s="24"/>
      <c r="F41" s="24"/>
      <c r="G41" s="24">
        <v>0.02</v>
      </c>
      <c r="H41" s="24">
        <v>8.35</v>
      </c>
      <c r="I41" s="24"/>
      <c r="J41" s="24"/>
      <c r="K41" s="25">
        <f t="shared" si="2"/>
        <v>8.44</v>
      </c>
      <c r="L41" s="37"/>
    </row>
    <row r="42" spans="2:12" ht="31.5">
      <c r="B42" s="15" t="s">
        <v>59</v>
      </c>
      <c r="C42" s="24"/>
      <c r="D42" s="24">
        <v>2.79</v>
      </c>
      <c r="E42" s="24"/>
      <c r="F42" s="24"/>
      <c r="G42" s="24">
        <v>0.03</v>
      </c>
      <c r="H42" s="24">
        <v>5.92</v>
      </c>
      <c r="I42" s="24"/>
      <c r="J42" s="24"/>
      <c r="K42" s="25">
        <f t="shared" si="2"/>
        <v>8.74</v>
      </c>
      <c r="L42" s="37"/>
    </row>
    <row r="43" spans="2:12" ht="31.5">
      <c r="B43" s="15" t="s">
        <v>95</v>
      </c>
      <c r="C43" s="24"/>
      <c r="D43" s="24"/>
      <c r="E43" s="24"/>
      <c r="F43" s="24"/>
      <c r="G43" s="24">
        <v>0.01</v>
      </c>
      <c r="H43" s="24">
        <v>5.6</v>
      </c>
      <c r="I43" s="24"/>
      <c r="J43" s="24"/>
      <c r="K43" s="25">
        <f t="shared" si="2"/>
        <v>5.6099999999999994</v>
      </c>
      <c r="L43" s="37"/>
    </row>
    <row r="44" spans="2:12" ht="15.75">
      <c r="B44" s="15" t="s">
        <v>60</v>
      </c>
      <c r="C44" s="24"/>
      <c r="D44" s="24">
        <v>0.01</v>
      </c>
      <c r="E44" s="24"/>
      <c r="F44" s="24"/>
      <c r="G44" s="24">
        <v>0.05</v>
      </c>
      <c r="H44" s="24">
        <v>5.84</v>
      </c>
      <c r="I44" s="24"/>
      <c r="J44" s="24"/>
      <c r="K44" s="25">
        <f t="shared" si="2"/>
        <v>5.8999999999999995</v>
      </c>
      <c r="L44" s="37"/>
    </row>
    <row r="45" spans="2:12" ht="15.75">
      <c r="B45" s="15" t="s">
        <v>61</v>
      </c>
      <c r="C45" s="24"/>
      <c r="D45" s="24">
        <v>0.08</v>
      </c>
      <c r="E45" s="24"/>
      <c r="F45" s="24"/>
      <c r="G45" s="24">
        <v>0.01</v>
      </c>
      <c r="H45" s="24">
        <v>6.11</v>
      </c>
      <c r="I45" s="24"/>
      <c r="J45" s="24"/>
      <c r="K45" s="25">
        <f t="shared" si="2"/>
        <v>6.2</v>
      </c>
      <c r="L45" s="37"/>
    </row>
    <row r="46" spans="2:12" ht="15.75">
      <c r="B46" s="15" t="s">
        <v>62</v>
      </c>
      <c r="C46" s="24"/>
      <c r="D46" s="24"/>
      <c r="E46" s="24">
        <v>5.66</v>
      </c>
      <c r="F46" s="24"/>
      <c r="G46" s="24">
        <v>0.94</v>
      </c>
      <c r="H46" s="24">
        <f>29+54.16</f>
        <v>83.16</v>
      </c>
      <c r="I46" s="24">
        <v>71.069999999999993</v>
      </c>
      <c r="J46" s="24"/>
      <c r="K46" s="25">
        <f t="shared" si="2"/>
        <v>160.82999999999998</v>
      </c>
      <c r="L46" s="37"/>
    </row>
    <row r="47" spans="2:12" ht="31.5">
      <c r="B47" s="15" t="s">
        <v>63</v>
      </c>
      <c r="C47" s="24"/>
      <c r="D47" s="24">
        <v>0.76</v>
      </c>
      <c r="E47" s="24"/>
      <c r="F47" s="24"/>
      <c r="G47" s="24"/>
      <c r="H47" s="24">
        <f>19.69+0.12</f>
        <v>19.810000000000002</v>
      </c>
      <c r="I47" s="24"/>
      <c r="J47" s="24"/>
      <c r="K47" s="25">
        <f t="shared" si="2"/>
        <v>20.570000000000004</v>
      </c>
      <c r="L47" s="37"/>
    </row>
    <row r="48" spans="2:12" ht="31.5">
      <c r="B48" s="15" t="s">
        <v>96</v>
      </c>
      <c r="C48" s="24"/>
      <c r="D48" s="24"/>
      <c r="E48" s="24">
        <v>1.83</v>
      </c>
      <c r="F48" s="24"/>
      <c r="G48" s="24">
        <v>0.91</v>
      </c>
      <c r="H48" s="24">
        <v>25.56</v>
      </c>
      <c r="I48" s="24"/>
      <c r="J48" s="24"/>
      <c r="K48" s="25">
        <f t="shared" si="2"/>
        <v>28.299999999999997</v>
      </c>
      <c r="L48" s="37"/>
    </row>
    <row r="49" spans="2:13" ht="15.75">
      <c r="B49" s="15" t="s">
        <v>64</v>
      </c>
      <c r="C49" s="24"/>
      <c r="D49" s="24">
        <v>0.05</v>
      </c>
      <c r="E49" s="24">
        <v>2.64</v>
      </c>
      <c r="F49" s="24"/>
      <c r="G49" s="24">
        <v>50.29</v>
      </c>
      <c r="H49" s="24">
        <f>81.05+106.81</f>
        <v>187.86</v>
      </c>
      <c r="I49" s="24">
        <v>241.63</v>
      </c>
      <c r="J49" s="24"/>
      <c r="K49" s="25">
        <f t="shared" si="2"/>
        <v>482.47</v>
      </c>
      <c r="L49" s="37"/>
    </row>
    <row r="50" spans="2:13" ht="31.5">
      <c r="B50" s="15" t="s">
        <v>65</v>
      </c>
      <c r="C50" s="24"/>
      <c r="D50" s="24">
        <v>543.09</v>
      </c>
      <c r="E50" s="24">
        <v>305.58</v>
      </c>
      <c r="F50" s="24"/>
      <c r="G50" s="24">
        <v>247.43</v>
      </c>
      <c r="H50" s="24"/>
      <c r="I50" s="24"/>
      <c r="J50" s="24"/>
      <c r="K50" s="25">
        <f t="shared" si="2"/>
        <v>1096.1000000000001</v>
      </c>
      <c r="L50" s="37"/>
    </row>
    <row r="51" spans="2:13" ht="15.75">
      <c r="B51" s="15" t="s">
        <v>66</v>
      </c>
      <c r="C51" s="24">
        <v>128.66</v>
      </c>
      <c r="D51" s="24">
        <v>2.37</v>
      </c>
      <c r="E51" s="24">
        <v>3.6</v>
      </c>
      <c r="F51" s="24"/>
      <c r="G51" s="24">
        <v>3.71</v>
      </c>
      <c r="H51" s="24">
        <v>113.98</v>
      </c>
      <c r="I51" s="24"/>
      <c r="J51" s="24"/>
      <c r="K51" s="25">
        <f t="shared" si="2"/>
        <v>252.32</v>
      </c>
      <c r="L51" s="37"/>
    </row>
    <row r="52" spans="2:13" ht="31.5">
      <c r="B52" s="15" t="s">
        <v>67</v>
      </c>
      <c r="C52" s="24"/>
      <c r="D52" s="24">
        <v>2.93</v>
      </c>
      <c r="E52" s="24"/>
      <c r="F52" s="24"/>
      <c r="G52" s="24"/>
      <c r="H52" s="24">
        <v>14.72</v>
      </c>
      <c r="I52" s="24"/>
      <c r="J52" s="24"/>
      <c r="K52" s="25">
        <f t="shared" si="2"/>
        <v>17.650000000000002</v>
      </c>
      <c r="L52" s="37"/>
    </row>
    <row r="53" spans="2:13" ht="15.75">
      <c r="B53" s="15" t="s">
        <v>68</v>
      </c>
      <c r="C53" s="24"/>
      <c r="D53" s="24">
        <v>13.19</v>
      </c>
      <c r="E53" s="24">
        <v>1.82</v>
      </c>
      <c r="F53" s="24"/>
      <c r="G53" s="24">
        <v>0.62</v>
      </c>
      <c r="H53" s="24">
        <v>111.01</v>
      </c>
      <c r="I53" s="24"/>
      <c r="J53" s="24"/>
      <c r="K53" s="25">
        <f t="shared" si="2"/>
        <v>126.64</v>
      </c>
      <c r="L53" s="37"/>
    </row>
    <row r="54" spans="2:13" ht="31.5">
      <c r="B54" s="15" t="s">
        <v>69</v>
      </c>
      <c r="C54" s="24"/>
      <c r="D54" s="24">
        <v>0.89</v>
      </c>
      <c r="E54" s="24">
        <v>0.84</v>
      </c>
      <c r="F54" s="24"/>
      <c r="G54" s="24">
        <v>1.83</v>
      </c>
      <c r="H54" s="24">
        <v>249.22</v>
      </c>
      <c r="I54" s="24"/>
      <c r="J54" s="24"/>
      <c r="K54" s="25">
        <f t="shared" si="2"/>
        <v>252.78</v>
      </c>
      <c r="L54" s="37"/>
    </row>
    <row r="55" spans="2:13" ht="15.75">
      <c r="B55" s="15" t="s">
        <v>70</v>
      </c>
      <c r="C55" s="24"/>
      <c r="D55" s="24">
        <v>0.13</v>
      </c>
      <c r="E55" s="24">
        <v>0.19</v>
      </c>
      <c r="F55" s="24"/>
      <c r="G55" s="24">
        <v>0.01</v>
      </c>
      <c r="H55" s="24">
        <f>15.75+1.17</f>
        <v>16.920000000000002</v>
      </c>
      <c r="I55" s="24"/>
      <c r="J55" s="24"/>
      <c r="K55" s="25">
        <f t="shared" si="2"/>
        <v>17.25</v>
      </c>
      <c r="L55" s="37"/>
    </row>
    <row r="56" spans="2:13" ht="15.75">
      <c r="B56" s="15" t="s">
        <v>71</v>
      </c>
      <c r="C56" s="24"/>
      <c r="D56" s="24"/>
      <c r="E56" s="24">
        <v>7.0000000000000007E-2</v>
      </c>
      <c r="F56" s="24"/>
      <c r="G56" s="24">
        <v>0.12</v>
      </c>
      <c r="H56" s="24">
        <f>74.81+0.2</f>
        <v>75.010000000000005</v>
      </c>
      <c r="I56" s="24"/>
      <c r="J56" s="24"/>
      <c r="K56" s="25">
        <f t="shared" si="2"/>
        <v>75.2</v>
      </c>
      <c r="L56" s="37"/>
    </row>
    <row r="57" spans="2:13" ht="31.5">
      <c r="B57" s="15" t="s">
        <v>72</v>
      </c>
      <c r="C57" s="24"/>
      <c r="D57" s="24">
        <v>487.23</v>
      </c>
      <c r="E57" s="24">
        <v>82.83</v>
      </c>
      <c r="F57" s="24"/>
      <c r="G57" s="24">
        <v>89.96</v>
      </c>
      <c r="H57" s="24"/>
      <c r="I57" s="24"/>
      <c r="J57" s="24"/>
      <c r="K57" s="25">
        <f t="shared" si="2"/>
        <v>660.0200000000001</v>
      </c>
      <c r="L57" s="37"/>
    </row>
    <row r="58" spans="2:13" ht="31.5">
      <c r="B58" s="15" t="s">
        <v>87</v>
      </c>
      <c r="C58" s="24"/>
      <c r="D58" s="24">
        <v>8.57</v>
      </c>
      <c r="E58" s="24">
        <v>219.32</v>
      </c>
      <c r="F58" s="24"/>
      <c r="G58" s="24">
        <v>38.71</v>
      </c>
      <c r="H58" s="24"/>
      <c r="I58" s="24"/>
      <c r="J58" s="24"/>
      <c r="K58" s="25">
        <f t="shared" si="2"/>
        <v>266.59999999999997</v>
      </c>
      <c r="L58" s="37"/>
    </row>
    <row r="59" spans="2:13" ht="32.25" thickBot="1">
      <c r="B59" s="17" t="s">
        <v>73</v>
      </c>
      <c r="C59" s="26"/>
      <c r="D59" s="26">
        <v>0.02</v>
      </c>
      <c r="E59" s="26"/>
      <c r="F59" s="26"/>
      <c r="G59" s="26"/>
      <c r="H59" s="26">
        <v>2.06</v>
      </c>
      <c r="I59" s="26"/>
      <c r="J59" s="26"/>
      <c r="K59" s="27">
        <f t="shared" si="2"/>
        <v>2.08</v>
      </c>
      <c r="L59" s="37"/>
    </row>
    <row r="60" spans="2:13">
      <c r="C60" s="23"/>
      <c r="D60" s="23"/>
      <c r="E60" s="23"/>
      <c r="F60" s="23"/>
      <c r="G60" s="23"/>
      <c r="H60" s="23"/>
      <c r="I60" s="23"/>
      <c r="J60" s="23"/>
      <c r="K60" s="23"/>
      <c r="L60" s="23"/>
      <c r="M60" s="23"/>
    </row>
  </sheetData>
  <mergeCells count="3">
    <mergeCell ref="B2:K2"/>
    <mergeCell ref="B3:K3"/>
    <mergeCell ref="B4:K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54"/>
  <sheetViews>
    <sheetView tabSelected="1" zoomScaleNormal="100" workbookViewId="0"/>
  </sheetViews>
  <sheetFormatPr baseColWidth="10" defaultRowHeight="15"/>
  <cols>
    <col min="1" max="1" width="4.5703125" style="261" customWidth="1"/>
    <col min="2" max="2" width="120.7109375" style="261" customWidth="1"/>
    <col min="3" max="6" width="15.5703125" style="260" customWidth="1"/>
    <col min="7" max="11" width="11.42578125" style="260"/>
    <col min="12" max="16384" width="11.42578125" style="261"/>
  </cols>
  <sheetData>
    <row r="1" spans="1:11" ht="15.75" thickBot="1">
      <c r="A1" s="258"/>
      <c r="B1" s="258"/>
      <c r="C1" s="259"/>
      <c r="D1" s="259"/>
      <c r="E1" s="259"/>
      <c r="F1" s="259"/>
      <c r="G1" s="259"/>
      <c r="H1" s="259"/>
      <c r="I1" s="259"/>
      <c r="J1" s="259"/>
    </row>
    <row r="2" spans="1:11" ht="33.75" thickTop="1">
      <c r="A2" s="258"/>
      <c r="B2" s="673" t="s">
        <v>411</v>
      </c>
      <c r="C2" s="674"/>
      <c r="D2" s="674"/>
      <c r="E2" s="674"/>
      <c r="F2" s="675"/>
      <c r="G2" s="259"/>
      <c r="H2" s="259"/>
      <c r="I2" s="259"/>
      <c r="K2" s="261"/>
    </row>
    <row r="3" spans="1:11" ht="30">
      <c r="A3" s="258"/>
      <c r="B3" s="676" t="s">
        <v>412</v>
      </c>
      <c r="C3" s="677"/>
      <c r="D3" s="677"/>
      <c r="E3" s="677"/>
      <c r="F3" s="678"/>
      <c r="G3" s="259"/>
      <c r="H3" s="259"/>
      <c r="I3" s="259"/>
      <c r="K3" s="261"/>
    </row>
    <row r="4" spans="1:11" ht="30">
      <c r="A4" s="258"/>
      <c r="B4" s="676" t="s">
        <v>654</v>
      </c>
      <c r="C4" s="677"/>
      <c r="D4" s="677"/>
      <c r="E4" s="677"/>
      <c r="F4" s="678"/>
      <c r="G4" s="259"/>
      <c r="H4" s="259"/>
      <c r="I4" s="259"/>
      <c r="K4" s="261"/>
    </row>
    <row r="5" spans="1:11" ht="27.75" customHeight="1" thickBot="1">
      <c r="A5" s="258"/>
      <c r="B5" s="679" t="s">
        <v>114</v>
      </c>
      <c r="C5" s="680"/>
      <c r="D5" s="680"/>
      <c r="E5" s="680"/>
      <c r="F5" s="681"/>
      <c r="G5" s="259"/>
      <c r="H5" s="259"/>
      <c r="I5" s="259"/>
      <c r="K5" s="261"/>
    </row>
    <row r="6" spans="1:11" ht="17.25" thickTop="1" thickBot="1">
      <c r="A6" s="258"/>
      <c r="B6" s="262"/>
      <c r="C6" s="263"/>
      <c r="D6" s="263"/>
      <c r="E6" s="263"/>
      <c r="F6" s="263"/>
      <c r="G6" s="259"/>
      <c r="H6" s="259"/>
      <c r="I6" s="259"/>
      <c r="J6" s="259"/>
    </row>
    <row r="7" spans="1:11">
      <c r="A7" s="258"/>
      <c r="B7" s="682" t="s">
        <v>413</v>
      </c>
      <c r="C7" s="683" t="s">
        <v>414</v>
      </c>
      <c r="D7" s="683" t="s">
        <v>417</v>
      </c>
      <c r="E7" s="683" t="s">
        <v>103</v>
      </c>
      <c r="F7" s="684" t="s">
        <v>799</v>
      </c>
      <c r="G7" s="264"/>
      <c r="H7" s="264"/>
      <c r="I7" s="259"/>
      <c r="J7" s="265"/>
    </row>
    <row r="8" spans="1:11">
      <c r="A8" s="282"/>
      <c r="B8" s="685" t="s">
        <v>418</v>
      </c>
      <c r="C8" s="686">
        <f>SUM(C9:C13)</f>
        <v>231.00000000000003</v>
      </c>
      <c r="D8" s="686">
        <f>SUM(D9:D13)</f>
        <v>241.64234969999998</v>
      </c>
      <c r="E8" s="686">
        <f>+C8-D8</f>
        <v>-10.642349699999954</v>
      </c>
      <c r="F8" s="687">
        <f>+D8/C8</f>
        <v>1.0460707779220777</v>
      </c>
      <c r="G8" s="267"/>
      <c r="H8" s="267"/>
      <c r="I8" s="267"/>
      <c r="J8" s="265"/>
    </row>
    <row r="9" spans="1:11">
      <c r="A9" s="282"/>
      <c r="B9" s="688" t="s">
        <v>419</v>
      </c>
      <c r="C9" s="689">
        <v>33.078682000000001</v>
      </c>
      <c r="D9" s="689">
        <v>23.84033243</v>
      </c>
      <c r="E9" s="689">
        <f>+C9-D9</f>
        <v>9.2383495700000005</v>
      </c>
      <c r="F9" s="690">
        <f>+D9/C9</f>
        <v>0.72071591093018761</v>
      </c>
      <c r="G9" s="268"/>
      <c r="H9" s="268"/>
      <c r="I9" s="268"/>
      <c r="J9" s="265"/>
    </row>
    <row r="10" spans="1:11">
      <c r="A10" s="282"/>
      <c r="B10" s="688" t="s">
        <v>420</v>
      </c>
      <c r="C10" s="689">
        <v>175.64131800000001</v>
      </c>
      <c r="D10" s="689">
        <v>191.04044547999999</v>
      </c>
      <c r="E10" s="689">
        <f t="shared" ref="E10:E13" si="0">+C10-D10</f>
        <v>-15.399127479999976</v>
      </c>
      <c r="F10" s="690">
        <f t="shared" ref="F10:F13" si="1">+D10/C10</f>
        <v>1.0876737185495271</v>
      </c>
      <c r="G10" s="268"/>
      <c r="H10" s="268"/>
      <c r="I10" s="268"/>
      <c r="J10" s="265"/>
    </row>
    <row r="11" spans="1:11">
      <c r="A11" s="282"/>
      <c r="B11" s="688" t="s">
        <v>421</v>
      </c>
      <c r="C11" s="689">
        <v>10.5</v>
      </c>
      <c r="D11" s="689">
        <v>11.97223848</v>
      </c>
      <c r="E11" s="689">
        <f t="shared" si="0"/>
        <v>-1.4722384799999997</v>
      </c>
      <c r="F11" s="690">
        <f t="shared" si="1"/>
        <v>1.1402131885714286</v>
      </c>
      <c r="G11" s="268"/>
      <c r="H11" s="268"/>
      <c r="I11" s="268"/>
      <c r="J11" s="265"/>
    </row>
    <row r="12" spans="1:11">
      <c r="A12" s="282"/>
      <c r="B12" s="688" t="s">
        <v>800</v>
      </c>
      <c r="C12" s="689">
        <v>10.5</v>
      </c>
      <c r="D12" s="689">
        <v>12.38933331</v>
      </c>
      <c r="E12" s="689">
        <f t="shared" si="0"/>
        <v>-1.8893333099999996</v>
      </c>
      <c r="F12" s="690">
        <f t="shared" si="1"/>
        <v>1.1799365057142857</v>
      </c>
      <c r="G12" s="268"/>
      <c r="H12" s="268"/>
      <c r="I12" s="268"/>
      <c r="J12" s="265"/>
    </row>
    <row r="13" spans="1:11" ht="15.75" thickBot="1">
      <c r="A13" s="266"/>
      <c r="B13" s="691" t="s">
        <v>422</v>
      </c>
      <c r="C13" s="692">
        <v>1.28</v>
      </c>
      <c r="D13" s="692">
        <v>2.4</v>
      </c>
      <c r="E13" s="692">
        <f t="shared" si="0"/>
        <v>-1.1199999999999999</v>
      </c>
      <c r="F13" s="693">
        <f t="shared" si="1"/>
        <v>1.875</v>
      </c>
      <c r="G13" s="268"/>
      <c r="H13" s="268"/>
      <c r="I13" s="268"/>
      <c r="J13" s="265"/>
    </row>
    <row r="14" spans="1:11" ht="15.75" thickBot="1">
      <c r="A14" s="266"/>
      <c r="B14" s="694"/>
      <c r="C14" s="695"/>
      <c r="D14" s="695"/>
      <c r="E14" s="695"/>
      <c r="F14" s="696"/>
      <c r="G14" s="268"/>
      <c r="H14" s="268"/>
      <c r="I14" s="268"/>
      <c r="J14" s="265"/>
    </row>
    <row r="15" spans="1:11">
      <c r="A15" s="266"/>
      <c r="B15" s="682" t="s">
        <v>413</v>
      </c>
      <c r="C15" s="697" t="s">
        <v>414</v>
      </c>
      <c r="D15" s="697" t="s">
        <v>417</v>
      </c>
      <c r="E15" s="697" t="s">
        <v>103</v>
      </c>
      <c r="F15" s="684" t="s">
        <v>799</v>
      </c>
      <c r="G15" s="268"/>
      <c r="H15" s="268"/>
      <c r="I15" s="268"/>
      <c r="J15" s="265"/>
    </row>
    <row r="16" spans="1:11">
      <c r="A16" s="266"/>
      <c r="B16" s="685" t="s">
        <v>423</v>
      </c>
      <c r="C16" s="686">
        <f>SUM(C17:C21)</f>
        <v>577.71199999999988</v>
      </c>
      <c r="D16" s="686">
        <f>SUM(D17:D21)</f>
        <v>543.13548641</v>
      </c>
      <c r="E16" s="686">
        <f t="shared" ref="E16:E21" si="2">+C16-D16</f>
        <v>34.576513589999877</v>
      </c>
      <c r="F16" s="687">
        <f t="shared" ref="F16:F21" si="3">+D16/C16</f>
        <v>0.94014922039009075</v>
      </c>
      <c r="G16" s="267"/>
      <c r="H16" s="267"/>
      <c r="I16" s="267"/>
      <c r="J16" s="265"/>
    </row>
    <row r="17" spans="1:10">
      <c r="A17" s="266"/>
      <c r="B17" s="688" t="s">
        <v>426</v>
      </c>
      <c r="C17" s="689">
        <v>210.88370699999999</v>
      </c>
      <c r="D17" s="689">
        <v>228.36148198999999</v>
      </c>
      <c r="E17" s="689">
        <f t="shared" si="2"/>
        <v>-17.47777499</v>
      </c>
      <c r="F17" s="690">
        <f t="shared" si="3"/>
        <v>1.0828787355772345</v>
      </c>
      <c r="G17" s="268"/>
      <c r="H17" s="268"/>
      <c r="I17" s="268"/>
      <c r="J17" s="265"/>
    </row>
    <row r="18" spans="1:10">
      <c r="A18" s="266"/>
      <c r="B18" s="688" t="s">
        <v>425</v>
      </c>
      <c r="C18" s="689">
        <v>225.86751799999999</v>
      </c>
      <c r="D18" s="689">
        <v>177.98768046999999</v>
      </c>
      <c r="E18" s="689">
        <f t="shared" si="2"/>
        <v>47.879837530000003</v>
      </c>
      <c r="F18" s="690">
        <f t="shared" si="3"/>
        <v>0.78801804724307456</v>
      </c>
      <c r="G18" s="268"/>
      <c r="H18" s="268"/>
      <c r="I18" s="268"/>
      <c r="J18" s="265"/>
    </row>
    <row r="19" spans="1:10">
      <c r="A19" s="266"/>
      <c r="B19" s="688" t="s">
        <v>424</v>
      </c>
      <c r="C19" s="689">
        <v>70.883606</v>
      </c>
      <c r="D19" s="689">
        <v>74.706102920000006</v>
      </c>
      <c r="E19" s="689">
        <f t="shared" si="2"/>
        <v>-3.8224969200000061</v>
      </c>
      <c r="F19" s="690">
        <f t="shared" si="3"/>
        <v>1.0539263891286796</v>
      </c>
      <c r="G19" s="268"/>
      <c r="H19" s="268"/>
      <c r="I19" s="268"/>
      <c r="J19" s="265"/>
    </row>
    <row r="20" spans="1:10">
      <c r="A20" s="266"/>
      <c r="B20" s="688" t="s">
        <v>422</v>
      </c>
      <c r="C20" s="689">
        <v>49.204447999999999</v>
      </c>
      <c r="D20" s="689">
        <v>47.482071920000003</v>
      </c>
      <c r="E20" s="689">
        <f t="shared" si="2"/>
        <v>1.7223760799999965</v>
      </c>
      <c r="F20" s="690">
        <f t="shared" si="3"/>
        <v>0.96499552073015848</v>
      </c>
      <c r="G20" s="268"/>
      <c r="H20" s="268"/>
      <c r="I20" s="268"/>
      <c r="J20" s="265"/>
    </row>
    <row r="21" spans="1:10" ht="15.75" thickBot="1">
      <c r="A21" s="266"/>
      <c r="B21" s="698" t="s">
        <v>427</v>
      </c>
      <c r="C21" s="699">
        <v>20.872720999999999</v>
      </c>
      <c r="D21" s="699">
        <v>14.59814911</v>
      </c>
      <c r="E21" s="699">
        <f t="shared" si="2"/>
        <v>6.2745718899999989</v>
      </c>
      <c r="F21" s="700">
        <f t="shared" si="3"/>
        <v>0.69938888705502267</v>
      </c>
      <c r="G21" s="268"/>
      <c r="H21" s="268"/>
      <c r="I21" s="268"/>
      <c r="J21" s="265"/>
    </row>
    <row r="22" spans="1:10" ht="15.75" thickBot="1">
      <c r="A22" s="266"/>
      <c r="B22" s="701"/>
      <c r="C22" s="702"/>
      <c r="D22" s="702"/>
      <c r="E22" s="702"/>
      <c r="F22" s="703"/>
      <c r="G22" s="268"/>
      <c r="H22" s="268"/>
      <c r="I22" s="268"/>
      <c r="J22" s="265"/>
    </row>
    <row r="23" spans="1:10">
      <c r="A23" s="266"/>
      <c r="B23" s="682" t="s">
        <v>413</v>
      </c>
      <c r="C23" s="697" t="s">
        <v>414</v>
      </c>
      <c r="D23" s="697" t="s">
        <v>417</v>
      </c>
      <c r="E23" s="697" t="s">
        <v>103</v>
      </c>
      <c r="F23" s="684" t="s">
        <v>799</v>
      </c>
      <c r="G23" s="268"/>
      <c r="H23" s="268"/>
      <c r="I23" s="268"/>
      <c r="J23" s="265"/>
    </row>
    <row r="24" spans="1:10">
      <c r="A24" s="266"/>
      <c r="B24" s="685" t="s">
        <v>428</v>
      </c>
      <c r="C24" s="704">
        <f>SUM(C25:C34)</f>
        <v>5344.8090999999995</v>
      </c>
      <c r="D24" s="704">
        <f>SUM(D25:D34)</f>
        <v>4661.8373312699987</v>
      </c>
      <c r="E24" s="704">
        <f t="shared" ref="E24:E34" si="4">+C24-D24</f>
        <v>682.9717687300008</v>
      </c>
      <c r="F24" s="705">
        <f t="shared" ref="F24:F34" si="5">+D24/C24</f>
        <v>0.87221774324362666</v>
      </c>
      <c r="G24" s="268"/>
      <c r="H24" s="268"/>
      <c r="I24" s="268"/>
      <c r="J24" s="265"/>
    </row>
    <row r="25" spans="1:10">
      <c r="A25" s="266"/>
      <c r="B25" s="688" t="s">
        <v>429</v>
      </c>
      <c r="C25" s="706">
        <v>4229.0519910000003</v>
      </c>
      <c r="D25" s="706">
        <v>3758.6431828899999</v>
      </c>
      <c r="E25" s="706">
        <f t="shared" si="4"/>
        <v>470.40880811000034</v>
      </c>
      <c r="F25" s="707">
        <f t="shared" si="5"/>
        <v>0.88876731496536465</v>
      </c>
      <c r="G25" s="267"/>
      <c r="H25" s="267"/>
      <c r="I25" s="267"/>
      <c r="J25" s="265"/>
    </row>
    <row r="26" spans="1:10">
      <c r="A26" s="266"/>
      <c r="B26" s="688" t="s">
        <v>430</v>
      </c>
      <c r="C26" s="706">
        <v>529.55222000000003</v>
      </c>
      <c r="D26" s="706">
        <v>474.14728756</v>
      </c>
      <c r="E26" s="706">
        <f t="shared" si="4"/>
        <v>55.404932440000039</v>
      </c>
      <c r="F26" s="707">
        <f t="shared" si="5"/>
        <v>0.89537399646818583</v>
      </c>
      <c r="G26" s="268"/>
      <c r="H26" s="268"/>
      <c r="I26" s="268"/>
      <c r="J26" s="265"/>
    </row>
    <row r="27" spans="1:10">
      <c r="A27" s="266"/>
      <c r="B27" s="688" t="s">
        <v>431</v>
      </c>
      <c r="C27" s="706">
        <v>204.96199999999999</v>
      </c>
      <c r="D27" s="706">
        <v>104.45748804</v>
      </c>
      <c r="E27" s="706">
        <f t="shared" si="4"/>
        <v>100.50451195999999</v>
      </c>
      <c r="F27" s="707">
        <f t="shared" si="5"/>
        <v>0.50964319259179758</v>
      </c>
      <c r="G27" s="268"/>
      <c r="H27" s="268"/>
      <c r="I27" s="268"/>
      <c r="J27" s="265"/>
    </row>
    <row r="28" spans="1:10">
      <c r="A28" s="266"/>
      <c r="B28" s="688" t="s">
        <v>424</v>
      </c>
      <c r="C28" s="706">
        <v>125.73591</v>
      </c>
      <c r="D28" s="706">
        <v>97.689409490000003</v>
      </c>
      <c r="E28" s="706">
        <f t="shared" si="4"/>
        <v>28.046500510000001</v>
      </c>
      <c r="F28" s="707">
        <f t="shared" si="5"/>
        <v>0.77694120549968582</v>
      </c>
      <c r="G28" s="268"/>
      <c r="H28" s="268"/>
      <c r="I28" s="268"/>
      <c r="J28" s="265"/>
    </row>
    <row r="29" spans="1:10">
      <c r="A29" s="266"/>
      <c r="B29" s="688" t="s">
        <v>801</v>
      </c>
      <c r="C29" s="706">
        <v>87.05</v>
      </c>
      <c r="D29" s="706">
        <v>74.399919330000003</v>
      </c>
      <c r="E29" s="706">
        <f t="shared" si="4"/>
        <v>12.650080669999994</v>
      </c>
      <c r="F29" s="707">
        <f t="shared" si="5"/>
        <v>0.85468029098219422</v>
      </c>
      <c r="G29" s="268"/>
      <c r="H29" s="268"/>
      <c r="I29" s="268"/>
      <c r="J29" s="265"/>
    </row>
    <row r="30" spans="1:10">
      <c r="A30" s="266"/>
      <c r="B30" s="688" t="s">
        <v>802</v>
      </c>
      <c r="C30" s="706">
        <v>81.981978999999995</v>
      </c>
      <c r="D30" s="706">
        <v>61.126817520000003</v>
      </c>
      <c r="E30" s="706">
        <f t="shared" si="4"/>
        <v>20.855161479999992</v>
      </c>
      <c r="F30" s="707">
        <f t="shared" si="5"/>
        <v>0.74561285621075346</v>
      </c>
      <c r="G30" s="268"/>
      <c r="H30" s="268"/>
      <c r="I30" s="268"/>
      <c r="J30" s="265"/>
    </row>
    <row r="31" spans="1:10">
      <c r="A31" s="266"/>
      <c r="B31" s="688" t="s">
        <v>433</v>
      </c>
      <c r="C31" s="706">
        <v>69.825000000000003</v>
      </c>
      <c r="D31" s="706">
        <v>58.153554560000003</v>
      </c>
      <c r="E31" s="706">
        <f t="shared" si="4"/>
        <v>11.671445439999999</v>
      </c>
      <c r="F31" s="707">
        <f t="shared" si="5"/>
        <v>0.83284718310060868</v>
      </c>
      <c r="G31" s="268"/>
      <c r="H31" s="268"/>
      <c r="I31" s="268"/>
      <c r="J31" s="265"/>
    </row>
    <row r="32" spans="1:10">
      <c r="A32" s="266"/>
      <c r="B32" s="688" t="s">
        <v>422</v>
      </c>
      <c r="C32" s="706">
        <v>16.649999999999999</v>
      </c>
      <c r="D32" s="706">
        <v>16.561095559999998</v>
      </c>
      <c r="E32" s="706">
        <f t="shared" si="4"/>
        <v>8.8904440000000307E-2</v>
      </c>
      <c r="F32" s="707">
        <f t="shared" si="5"/>
        <v>0.99466039399399397</v>
      </c>
      <c r="G32" s="268"/>
      <c r="H32" s="268"/>
      <c r="I32" s="268"/>
      <c r="J32" s="265"/>
    </row>
    <row r="33" spans="1:10">
      <c r="A33" s="266"/>
      <c r="B33" s="688" t="s">
        <v>432</v>
      </c>
      <c r="C33" s="706">
        <v>0</v>
      </c>
      <c r="D33" s="706">
        <v>12.06730557</v>
      </c>
      <c r="E33" s="706">
        <f t="shared" si="4"/>
        <v>-12.06730557</v>
      </c>
      <c r="F33" s="707" t="e">
        <f t="shared" si="5"/>
        <v>#DIV/0!</v>
      </c>
      <c r="G33" s="268"/>
      <c r="H33" s="268"/>
      <c r="I33" s="268"/>
      <c r="J33" s="265"/>
    </row>
    <row r="34" spans="1:10" ht="15.75" thickBot="1">
      <c r="A34" s="266"/>
      <c r="B34" s="691" t="s">
        <v>434</v>
      </c>
      <c r="C34" s="699">
        <v>0</v>
      </c>
      <c r="D34" s="699">
        <v>4.5912707499999996</v>
      </c>
      <c r="E34" s="699">
        <f t="shared" si="4"/>
        <v>-4.5912707499999996</v>
      </c>
      <c r="F34" s="700" t="e">
        <f t="shared" si="5"/>
        <v>#DIV/0!</v>
      </c>
      <c r="G34" s="268"/>
      <c r="H34" s="268"/>
      <c r="I34" s="268"/>
      <c r="J34" s="265"/>
    </row>
    <row r="35" spans="1:10" ht="15.75" thickBot="1">
      <c r="A35" s="266"/>
      <c r="B35" s="701"/>
      <c r="C35" s="702"/>
      <c r="D35" s="702"/>
      <c r="E35" s="702"/>
      <c r="F35" s="703"/>
      <c r="G35" s="268"/>
      <c r="H35" s="268"/>
      <c r="I35" s="268"/>
      <c r="J35" s="265"/>
    </row>
    <row r="36" spans="1:10">
      <c r="A36" s="266"/>
      <c r="B36" s="682" t="s">
        <v>413</v>
      </c>
      <c r="C36" s="697" t="s">
        <v>414</v>
      </c>
      <c r="D36" s="697" t="s">
        <v>417</v>
      </c>
      <c r="E36" s="697" t="s">
        <v>103</v>
      </c>
      <c r="F36" s="684" t="s">
        <v>799</v>
      </c>
      <c r="G36" s="268"/>
      <c r="H36" s="268"/>
      <c r="I36" s="268"/>
      <c r="J36" s="265"/>
    </row>
    <row r="37" spans="1:10">
      <c r="A37" s="266"/>
      <c r="B37" s="685" t="s">
        <v>435</v>
      </c>
      <c r="C37" s="686">
        <f>SUM(C38:C46)</f>
        <v>2627.6990000000001</v>
      </c>
      <c r="D37" s="686">
        <f>SUM(D38:D46)</f>
        <v>2554.4933499500003</v>
      </c>
      <c r="E37" s="686">
        <f t="shared" ref="E37:E46" si="6">+C37-D37</f>
        <v>73.205650049999804</v>
      </c>
      <c r="F37" s="687">
        <f t="shared" ref="F37:F46" si="7">+D37/C37</f>
        <v>0.97214077790112197</v>
      </c>
      <c r="G37" s="268"/>
      <c r="H37" s="268"/>
      <c r="I37" s="268"/>
      <c r="J37" s="265"/>
    </row>
    <row r="38" spans="1:10">
      <c r="A38" s="266"/>
      <c r="B38" s="688" t="s">
        <v>436</v>
      </c>
      <c r="C38" s="689">
        <v>997.80819699999995</v>
      </c>
      <c r="D38" s="689">
        <v>1070.4090240800001</v>
      </c>
      <c r="E38" s="689">
        <f t="shared" si="6"/>
        <v>-72.600827080000158</v>
      </c>
      <c r="F38" s="690">
        <f t="shared" si="7"/>
        <v>1.0727603033311222</v>
      </c>
      <c r="G38" s="268"/>
      <c r="H38" s="268"/>
      <c r="I38" s="268"/>
      <c r="J38" s="265"/>
    </row>
    <row r="39" spans="1:10">
      <c r="A39" s="266"/>
      <c r="B39" s="688" t="s">
        <v>424</v>
      </c>
      <c r="C39" s="689">
        <v>926.537916</v>
      </c>
      <c r="D39" s="689">
        <v>813.30065675000003</v>
      </c>
      <c r="E39" s="689">
        <f t="shared" si="6"/>
        <v>113.23725924999997</v>
      </c>
      <c r="F39" s="690">
        <f t="shared" si="7"/>
        <v>0.87778453823146085</v>
      </c>
      <c r="G39" s="268"/>
      <c r="H39" s="268"/>
      <c r="I39" s="268"/>
      <c r="J39" s="265"/>
    </row>
    <row r="40" spans="1:10">
      <c r="A40" s="266"/>
      <c r="B40" s="688" t="s">
        <v>803</v>
      </c>
      <c r="C40" s="689">
        <v>306.16154699999998</v>
      </c>
      <c r="D40" s="689">
        <v>295.11544364000002</v>
      </c>
      <c r="E40" s="689">
        <f t="shared" si="6"/>
        <v>11.046103359999961</v>
      </c>
      <c r="F40" s="690">
        <f t="shared" si="7"/>
        <v>0.96392067041652374</v>
      </c>
      <c r="G40" s="267"/>
      <c r="H40" s="267"/>
      <c r="I40" s="267"/>
      <c r="J40" s="265"/>
    </row>
    <row r="41" spans="1:10">
      <c r="A41" s="266"/>
      <c r="B41" s="688" t="s">
        <v>422</v>
      </c>
      <c r="C41" s="689">
        <v>161.16654399999999</v>
      </c>
      <c r="D41" s="689">
        <v>161.15431679</v>
      </c>
      <c r="E41" s="689">
        <f t="shared" si="6"/>
        <v>1.2227209999991828E-2</v>
      </c>
      <c r="F41" s="690">
        <f t="shared" si="7"/>
        <v>0.99992413307565875</v>
      </c>
      <c r="G41" s="268"/>
      <c r="H41" s="268"/>
      <c r="I41" s="268"/>
      <c r="J41" s="265"/>
    </row>
    <row r="42" spans="1:10">
      <c r="A42" s="266"/>
      <c r="B42" s="688" t="s">
        <v>438</v>
      </c>
      <c r="C42" s="689">
        <v>82.769568000000007</v>
      </c>
      <c r="D42" s="689">
        <v>76.165989569999994</v>
      </c>
      <c r="E42" s="689">
        <f t="shared" si="6"/>
        <v>6.6035784300000131</v>
      </c>
      <c r="F42" s="690">
        <f t="shared" si="7"/>
        <v>0.92021731429116538</v>
      </c>
      <c r="G42" s="268"/>
      <c r="H42" s="268"/>
      <c r="I42" s="268"/>
      <c r="J42" s="265"/>
    </row>
    <row r="43" spans="1:10">
      <c r="A43" s="266"/>
      <c r="B43" s="688" t="s">
        <v>437</v>
      </c>
      <c r="C43" s="689">
        <v>78.133992000000006</v>
      </c>
      <c r="D43" s="689">
        <v>75.999207650000002</v>
      </c>
      <c r="E43" s="689">
        <f t="shared" si="6"/>
        <v>2.1347843500000039</v>
      </c>
      <c r="F43" s="690">
        <f t="shared" si="7"/>
        <v>0.97267790502755824</v>
      </c>
      <c r="G43" s="268"/>
      <c r="H43" s="268"/>
      <c r="I43" s="268"/>
      <c r="J43" s="265"/>
    </row>
    <row r="44" spans="1:10">
      <c r="A44" s="266"/>
      <c r="B44" s="688" t="s">
        <v>804</v>
      </c>
      <c r="C44" s="689">
        <v>33.722839999999998</v>
      </c>
      <c r="D44" s="689">
        <v>32.073172960000001</v>
      </c>
      <c r="E44" s="689">
        <f t="shared" si="6"/>
        <v>1.6496670399999971</v>
      </c>
      <c r="F44" s="690">
        <f t="shared" si="7"/>
        <v>0.95108160997116498</v>
      </c>
      <c r="G44" s="268"/>
      <c r="H44" s="268"/>
      <c r="I44" s="268"/>
      <c r="J44" s="265"/>
    </row>
    <row r="45" spans="1:10">
      <c r="A45" s="266"/>
      <c r="B45" s="688" t="s">
        <v>439</v>
      </c>
      <c r="C45" s="689">
        <v>30.182133</v>
      </c>
      <c r="D45" s="689">
        <v>22.568283229999999</v>
      </c>
      <c r="E45" s="689">
        <f t="shared" si="6"/>
        <v>7.6138497700000016</v>
      </c>
      <c r="F45" s="690">
        <f t="shared" si="7"/>
        <v>0.7477365244530596</v>
      </c>
      <c r="G45" s="268"/>
      <c r="H45" s="268"/>
      <c r="I45" s="268"/>
      <c r="J45" s="265"/>
    </row>
    <row r="46" spans="1:10" ht="15.75" thickBot="1">
      <c r="A46" s="266"/>
      <c r="B46" s="691" t="s">
        <v>440</v>
      </c>
      <c r="C46" s="708">
        <v>11.216263</v>
      </c>
      <c r="D46" s="708">
        <v>7.70725528</v>
      </c>
      <c r="E46" s="708">
        <f t="shared" si="6"/>
        <v>3.5090077199999996</v>
      </c>
      <c r="F46" s="693">
        <f t="shared" si="7"/>
        <v>0.68715001422488042</v>
      </c>
      <c r="G46" s="268"/>
      <c r="H46" s="268"/>
      <c r="I46" s="268"/>
      <c r="J46" s="265"/>
    </row>
    <row r="47" spans="1:10" ht="15.75" thickBot="1">
      <c r="A47" s="266"/>
      <c r="B47" s="701"/>
      <c r="C47" s="702"/>
      <c r="D47" s="702"/>
      <c r="E47" s="702"/>
      <c r="F47" s="703"/>
      <c r="G47" s="268"/>
      <c r="H47" s="268"/>
      <c r="I47" s="268"/>
      <c r="J47" s="265"/>
    </row>
    <row r="48" spans="1:10">
      <c r="A48" s="266"/>
      <c r="B48" s="682" t="s">
        <v>413</v>
      </c>
      <c r="C48" s="697" t="s">
        <v>414</v>
      </c>
      <c r="D48" s="697" t="s">
        <v>417</v>
      </c>
      <c r="E48" s="697" t="s">
        <v>103</v>
      </c>
      <c r="F48" s="684" t="s">
        <v>799</v>
      </c>
      <c r="G48" s="268"/>
      <c r="H48" s="268"/>
      <c r="I48" s="268"/>
      <c r="J48" s="265"/>
    </row>
    <row r="49" spans="1:10">
      <c r="A49" s="266"/>
      <c r="B49" s="685" t="s">
        <v>441</v>
      </c>
      <c r="C49" s="686">
        <f>SUM(C50:C53)</f>
        <v>381.24</v>
      </c>
      <c r="D49" s="686">
        <f>SUM(D50:D53)</f>
        <v>305.21414541999997</v>
      </c>
      <c r="E49" s="686">
        <f>+C49-D49</f>
        <v>76.025854580000043</v>
      </c>
      <c r="F49" s="687">
        <f>+D49/C49</f>
        <v>0.80058269179519448</v>
      </c>
      <c r="G49" s="268"/>
      <c r="H49" s="268"/>
      <c r="I49" s="268"/>
      <c r="J49" s="265"/>
    </row>
    <row r="50" spans="1:10">
      <c r="A50" s="266"/>
      <c r="B50" s="688" t="s">
        <v>424</v>
      </c>
      <c r="C50" s="689">
        <v>183.32189299999999</v>
      </c>
      <c r="D50" s="689">
        <v>165.92800382999999</v>
      </c>
      <c r="E50" s="689">
        <f>+C50-D50</f>
        <v>17.393889169999994</v>
      </c>
      <c r="F50" s="690">
        <f>+D50/C50</f>
        <v>0.90511832010157134</v>
      </c>
      <c r="G50" s="268"/>
      <c r="H50" s="268"/>
      <c r="I50" s="268"/>
      <c r="J50" s="265"/>
    </row>
    <row r="51" spans="1:10">
      <c r="A51" s="266"/>
      <c r="B51" s="688" t="s">
        <v>442</v>
      </c>
      <c r="C51" s="689">
        <v>131.14299600000001</v>
      </c>
      <c r="D51" s="689">
        <v>105.36647689999999</v>
      </c>
      <c r="E51" s="689">
        <f>+C51-D51</f>
        <v>25.776519100000016</v>
      </c>
      <c r="F51" s="690">
        <f>+D51/C51</f>
        <v>0.80344723022798703</v>
      </c>
      <c r="G51" s="268"/>
      <c r="H51" s="268"/>
      <c r="I51" s="268"/>
      <c r="J51" s="265"/>
    </row>
    <row r="52" spans="1:10">
      <c r="A52" s="266"/>
      <c r="B52" s="688" t="s">
        <v>443</v>
      </c>
      <c r="C52" s="689">
        <v>22.807265000000001</v>
      </c>
      <c r="D52" s="689">
        <v>21.923981250000001</v>
      </c>
      <c r="E52" s="689">
        <f>+C52-D52</f>
        <v>0.88328375000000037</v>
      </c>
      <c r="F52" s="690">
        <f>+D52/C52</f>
        <v>0.96127182500839092</v>
      </c>
      <c r="G52" s="268"/>
      <c r="H52" s="268"/>
      <c r="I52" s="268"/>
      <c r="J52" s="265"/>
    </row>
    <row r="53" spans="1:10" ht="15.75" thickBot="1">
      <c r="A53" s="266"/>
      <c r="B53" s="691" t="s">
        <v>444</v>
      </c>
      <c r="C53" s="708">
        <v>43.967846000000002</v>
      </c>
      <c r="D53" s="708">
        <v>11.995683440000001</v>
      </c>
      <c r="E53" s="708">
        <f>+C53-D53</f>
        <v>31.972162560000001</v>
      </c>
      <c r="F53" s="693">
        <f>+D53/C53</f>
        <v>0.27282854475063434</v>
      </c>
      <c r="G53" s="268"/>
      <c r="H53" s="268"/>
      <c r="I53" s="268"/>
      <c r="J53" s="265"/>
    </row>
    <row r="54" spans="1:10" ht="15.75" thickBot="1">
      <c r="A54" s="266"/>
      <c r="B54" s="701"/>
      <c r="C54" s="702"/>
      <c r="D54" s="702"/>
      <c r="E54" s="702"/>
      <c r="F54" s="703"/>
      <c r="G54" s="267"/>
      <c r="H54" s="267"/>
      <c r="I54" s="267"/>
      <c r="J54" s="265"/>
    </row>
    <row r="55" spans="1:10">
      <c r="A55" s="266"/>
      <c r="B55" s="682" t="s">
        <v>413</v>
      </c>
      <c r="C55" s="697" t="s">
        <v>414</v>
      </c>
      <c r="D55" s="697" t="s">
        <v>417</v>
      </c>
      <c r="E55" s="697" t="s">
        <v>103</v>
      </c>
      <c r="F55" s="684" t="s">
        <v>799</v>
      </c>
      <c r="G55" s="268"/>
      <c r="H55" s="268"/>
      <c r="I55" s="268"/>
      <c r="J55" s="265"/>
    </row>
    <row r="56" spans="1:10">
      <c r="A56" s="266"/>
      <c r="B56" s="685" t="s">
        <v>445</v>
      </c>
      <c r="C56" s="686">
        <f>SUM(C57:C68)</f>
        <v>16530.586425000001</v>
      </c>
      <c r="D56" s="686">
        <f>SUM(D57:D68)</f>
        <v>15814.82320011</v>
      </c>
      <c r="E56" s="686">
        <f t="shared" ref="E56:E68" si="8">+C56-D56</f>
        <v>715.76322489000086</v>
      </c>
      <c r="F56" s="687">
        <f t="shared" ref="F56:F68" si="9">+D56/C56</f>
        <v>0.95670067555452731</v>
      </c>
      <c r="G56" s="268"/>
      <c r="H56" s="268"/>
      <c r="I56" s="268"/>
      <c r="J56" s="265"/>
    </row>
    <row r="57" spans="1:10">
      <c r="A57" s="266"/>
      <c r="B57" s="688" t="s">
        <v>446</v>
      </c>
      <c r="C57" s="689">
        <v>8993.6673989999999</v>
      </c>
      <c r="D57" s="689">
        <v>8658.8522503900003</v>
      </c>
      <c r="E57" s="689">
        <f t="shared" si="8"/>
        <v>334.8151486099996</v>
      </c>
      <c r="F57" s="690">
        <f t="shared" si="9"/>
        <v>0.96277212245504795</v>
      </c>
      <c r="G57" s="268"/>
      <c r="H57" s="268"/>
      <c r="I57" s="268"/>
      <c r="J57" s="265"/>
    </row>
    <row r="58" spans="1:10">
      <c r="A58" s="266"/>
      <c r="B58" s="688" t="s">
        <v>447</v>
      </c>
      <c r="C58" s="689">
        <v>1807.0605430000001</v>
      </c>
      <c r="D58" s="689">
        <v>2012.7543693</v>
      </c>
      <c r="E58" s="689">
        <f t="shared" si="8"/>
        <v>-205.69382629999996</v>
      </c>
      <c r="F58" s="690">
        <f t="shared" si="9"/>
        <v>1.113827855462173</v>
      </c>
      <c r="G58" s="268"/>
      <c r="H58" s="268"/>
      <c r="I58" s="268"/>
      <c r="J58" s="265"/>
    </row>
    <row r="59" spans="1:10">
      <c r="A59" s="266"/>
      <c r="B59" s="688" t="s">
        <v>448</v>
      </c>
      <c r="C59" s="689">
        <v>1879.163</v>
      </c>
      <c r="D59" s="689">
        <v>1798.9336211</v>
      </c>
      <c r="E59" s="689">
        <f t="shared" si="8"/>
        <v>80.229378900000029</v>
      </c>
      <c r="F59" s="690">
        <f t="shared" si="9"/>
        <v>0.95730579045032282</v>
      </c>
      <c r="G59" s="268"/>
      <c r="H59" s="268"/>
      <c r="I59" s="268"/>
      <c r="J59" s="265"/>
    </row>
    <row r="60" spans="1:10">
      <c r="A60" s="266"/>
      <c r="B60" s="688" t="s">
        <v>449</v>
      </c>
      <c r="C60" s="689">
        <v>1053.771195</v>
      </c>
      <c r="D60" s="689">
        <v>1046.7891552900001</v>
      </c>
      <c r="E60" s="689">
        <f t="shared" si="8"/>
        <v>6.9820397099999809</v>
      </c>
      <c r="F60" s="690">
        <f t="shared" si="9"/>
        <v>0.99337423556163917</v>
      </c>
      <c r="G60" s="268"/>
      <c r="H60" s="268"/>
      <c r="I60" s="268"/>
      <c r="J60" s="265"/>
    </row>
    <row r="61" spans="1:10">
      <c r="A61" s="266"/>
      <c r="B61" s="688" t="s">
        <v>422</v>
      </c>
      <c r="C61" s="689">
        <v>585.51310100000001</v>
      </c>
      <c r="D61" s="689">
        <v>533.74345445999995</v>
      </c>
      <c r="E61" s="689">
        <f t="shared" si="8"/>
        <v>51.769646540000053</v>
      </c>
      <c r="F61" s="690">
        <f t="shared" si="9"/>
        <v>0.91158242838361347</v>
      </c>
      <c r="G61" s="268"/>
      <c r="H61" s="268"/>
      <c r="I61" s="268"/>
      <c r="J61" s="265"/>
    </row>
    <row r="62" spans="1:10">
      <c r="A62" s="266"/>
      <c r="B62" s="688" t="s">
        <v>424</v>
      </c>
      <c r="C62" s="689">
        <v>635.73653400000001</v>
      </c>
      <c r="D62" s="689">
        <v>507.36632881000003</v>
      </c>
      <c r="E62" s="689">
        <f t="shared" si="8"/>
        <v>128.37020518999998</v>
      </c>
      <c r="F62" s="690">
        <f t="shared" si="9"/>
        <v>0.79807640693180615</v>
      </c>
      <c r="G62" s="267"/>
      <c r="H62" s="267"/>
      <c r="I62" s="267"/>
      <c r="J62" s="265"/>
    </row>
    <row r="63" spans="1:10">
      <c r="A63" s="266"/>
      <c r="B63" s="688" t="s">
        <v>450</v>
      </c>
      <c r="C63" s="689">
        <v>556.74588100000005</v>
      </c>
      <c r="D63" s="689">
        <v>482.76636449</v>
      </c>
      <c r="E63" s="689">
        <f t="shared" si="8"/>
        <v>73.979516510000053</v>
      </c>
      <c r="F63" s="690">
        <f t="shared" si="9"/>
        <v>0.8671215737112925</v>
      </c>
      <c r="G63" s="268"/>
      <c r="H63" s="268"/>
      <c r="I63" s="268"/>
      <c r="J63" s="265"/>
    </row>
    <row r="64" spans="1:10">
      <c r="A64" s="266"/>
      <c r="B64" s="688" t="s">
        <v>805</v>
      </c>
      <c r="C64" s="689">
        <v>440.67632600000002</v>
      </c>
      <c r="D64" s="689">
        <v>297.41296144</v>
      </c>
      <c r="E64" s="689">
        <f t="shared" si="8"/>
        <v>143.26336456000001</v>
      </c>
      <c r="F64" s="690">
        <f t="shared" si="9"/>
        <v>0.67490115509404514</v>
      </c>
      <c r="G64" s="268"/>
      <c r="H64" s="268"/>
      <c r="I64" s="268"/>
      <c r="J64" s="265"/>
    </row>
    <row r="65" spans="1:10">
      <c r="A65" s="266"/>
      <c r="B65" s="688" t="s">
        <v>806</v>
      </c>
      <c r="C65" s="689">
        <v>162.10271900000001</v>
      </c>
      <c r="D65" s="689">
        <v>189.82135160999999</v>
      </c>
      <c r="E65" s="689">
        <f t="shared" si="8"/>
        <v>-27.718632609999986</v>
      </c>
      <c r="F65" s="690">
        <f t="shared" si="9"/>
        <v>1.1709942484678495</v>
      </c>
      <c r="G65" s="268"/>
      <c r="H65" s="268"/>
      <c r="I65" s="268"/>
      <c r="J65" s="265"/>
    </row>
    <row r="66" spans="1:10">
      <c r="A66" s="266"/>
      <c r="B66" s="688" t="s">
        <v>807</v>
      </c>
      <c r="C66" s="689">
        <v>295.70559100000003</v>
      </c>
      <c r="D66" s="689">
        <v>177.69152613</v>
      </c>
      <c r="E66" s="689">
        <f t="shared" si="8"/>
        <v>118.01406487000003</v>
      </c>
      <c r="F66" s="690">
        <f t="shared" si="9"/>
        <v>0.60090688691104244</v>
      </c>
      <c r="G66" s="268"/>
      <c r="H66" s="268"/>
      <c r="I66" s="268"/>
      <c r="J66" s="265"/>
    </row>
    <row r="67" spans="1:10">
      <c r="A67" s="266"/>
      <c r="B67" s="688" t="s">
        <v>451</v>
      </c>
      <c r="C67" s="689">
        <v>117.08030599999999</v>
      </c>
      <c r="D67" s="689">
        <v>101.88527551</v>
      </c>
      <c r="E67" s="689">
        <f t="shared" si="8"/>
        <v>15.195030489999994</v>
      </c>
      <c r="F67" s="690">
        <f t="shared" si="9"/>
        <v>0.87021702445840898</v>
      </c>
      <c r="G67" s="268"/>
      <c r="H67" s="268"/>
      <c r="I67" s="268"/>
      <c r="J67" s="265"/>
    </row>
    <row r="68" spans="1:10" ht="15.75" thickBot="1">
      <c r="A68" s="266"/>
      <c r="B68" s="691" t="s">
        <v>808</v>
      </c>
      <c r="C68" s="708">
        <v>3.3638300000000001</v>
      </c>
      <c r="D68" s="708">
        <v>6.8065415800000002</v>
      </c>
      <c r="E68" s="708">
        <f t="shared" si="8"/>
        <v>-3.4427115800000001</v>
      </c>
      <c r="F68" s="693">
        <f t="shared" si="9"/>
        <v>2.0234499305850773</v>
      </c>
      <c r="G68" s="268"/>
      <c r="H68" s="268"/>
      <c r="I68" s="268"/>
      <c r="J68" s="265"/>
    </row>
    <row r="69" spans="1:10" ht="15.75" thickBot="1">
      <c r="A69" s="266"/>
      <c r="B69" s="701"/>
      <c r="C69" s="702"/>
      <c r="D69" s="702"/>
      <c r="E69" s="702"/>
      <c r="F69" s="703"/>
      <c r="G69" s="268"/>
      <c r="H69" s="268"/>
      <c r="I69" s="268"/>
      <c r="J69" s="265"/>
    </row>
    <row r="70" spans="1:10">
      <c r="A70" s="266"/>
      <c r="B70" s="682" t="s">
        <v>413</v>
      </c>
      <c r="C70" s="697" t="s">
        <v>414</v>
      </c>
      <c r="D70" s="697" t="s">
        <v>417</v>
      </c>
      <c r="E70" s="697" t="s">
        <v>103</v>
      </c>
      <c r="F70" s="684" t="s">
        <v>799</v>
      </c>
      <c r="G70" s="268"/>
      <c r="H70" s="268"/>
      <c r="I70" s="268"/>
      <c r="J70" s="265"/>
    </row>
    <row r="71" spans="1:10">
      <c r="A71" s="266"/>
      <c r="B71" s="685" t="s">
        <v>452</v>
      </c>
      <c r="C71" s="686">
        <f>SUM(C72:C83)</f>
        <v>8197.1570000000011</v>
      </c>
      <c r="D71" s="686">
        <f>SUM(D72:D83)</f>
        <v>7895.6035987599998</v>
      </c>
      <c r="E71" s="686">
        <f t="shared" ref="E71:E83" si="10">+C71-D71</f>
        <v>301.55340124000122</v>
      </c>
      <c r="F71" s="687">
        <f t="shared" ref="F71:F83" si="11">+D71/C71</f>
        <v>0.96321244045465992</v>
      </c>
      <c r="G71" s="268"/>
      <c r="H71" s="268"/>
      <c r="I71" s="268"/>
      <c r="J71" s="265"/>
    </row>
    <row r="72" spans="1:10">
      <c r="A72" s="266"/>
      <c r="B72" s="688" t="s">
        <v>453</v>
      </c>
      <c r="C72" s="689">
        <v>4173.1491930000002</v>
      </c>
      <c r="D72" s="689">
        <v>3679.21337657</v>
      </c>
      <c r="E72" s="689">
        <f t="shared" si="10"/>
        <v>493.93581643000016</v>
      </c>
      <c r="F72" s="690">
        <f t="shared" si="11"/>
        <v>0.88163954999295902</v>
      </c>
      <c r="G72" s="268"/>
      <c r="H72" s="268"/>
      <c r="I72" s="268"/>
      <c r="J72" s="265"/>
    </row>
    <row r="73" spans="1:10">
      <c r="A73" s="266"/>
      <c r="B73" s="688" t="s">
        <v>454</v>
      </c>
      <c r="C73" s="689">
        <v>957.70254499999999</v>
      </c>
      <c r="D73" s="689">
        <v>1255.37230935</v>
      </c>
      <c r="E73" s="689">
        <f t="shared" si="10"/>
        <v>-297.66976435000004</v>
      </c>
      <c r="F73" s="690">
        <f t="shared" si="11"/>
        <v>1.3108165117698418</v>
      </c>
      <c r="G73" s="268"/>
      <c r="H73" s="268"/>
      <c r="I73" s="268"/>
      <c r="J73" s="265"/>
    </row>
    <row r="74" spans="1:10">
      <c r="A74" s="266"/>
      <c r="B74" s="688" t="s">
        <v>455</v>
      </c>
      <c r="C74" s="689">
        <v>1040.4033770000001</v>
      </c>
      <c r="D74" s="689">
        <v>858.24378520000005</v>
      </c>
      <c r="E74" s="689">
        <f t="shared" si="10"/>
        <v>182.15959180000004</v>
      </c>
      <c r="F74" s="690">
        <f t="shared" si="11"/>
        <v>0.82491445546317177</v>
      </c>
      <c r="G74" s="268"/>
      <c r="H74" s="268"/>
      <c r="I74" s="268"/>
      <c r="J74" s="265"/>
    </row>
    <row r="75" spans="1:10">
      <c r="A75" s="266"/>
      <c r="B75" s="688" t="s">
        <v>422</v>
      </c>
      <c r="C75" s="689">
        <v>520.92057799999998</v>
      </c>
      <c r="D75" s="689">
        <v>568.88089249999996</v>
      </c>
      <c r="E75" s="689">
        <f t="shared" si="10"/>
        <v>-47.960314499999981</v>
      </c>
      <c r="F75" s="690">
        <f t="shared" si="11"/>
        <v>1.0920683814875134</v>
      </c>
      <c r="G75" s="268"/>
      <c r="H75" s="268"/>
      <c r="I75" s="268"/>
      <c r="J75" s="265"/>
    </row>
    <row r="76" spans="1:10">
      <c r="A76" s="266"/>
      <c r="B76" s="688" t="s">
        <v>457</v>
      </c>
      <c r="C76" s="689">
        <v>350.79309599999999</v>
      </c>
      <c r="D76" s="689">
        <v>422.55120569000002</v>
      </c>
      <c r="E76" s="689">
        <f t="shared" si="10"/>
        <v>-71.758109690000026</v>
      </c>
      <c r="F76" s="690">
        <f t="shared" si="11"/>
        <v>1.2045596407347767</v>
      </c>
      <c r="G76" s="268"/>
      <c r="H76" s="268"/>
      <c r="I76" s="268"/>
      <c r="J76" s="265"/>
    </row>
    <row r="77" spans="1:10">
      <c r="A77" s="266"/>
      <c r="B77" s="688" t="s">
        <v>456</v>
      </c>
      <c r="C77" s="689">
        <v>492.22143199999999</v>
      </c>
      <c r="D77" s="689">
        <v>394.21788071999998</v>
      </c>
      <c r="E77" s="689">
        <f t="shared" si="10"/>
        <v>98.003551280000011</v>
      </c>
      <c r="F77" s="690">
        <f t="shared" si="11"/>
        <v>0.8008954001011479</v>
      </c>
      <c r="G77" s="268"/>
      <c r="H77" s="268"/>
      <c r="I77" s="268"/>
      <c r="J77" s="265"/>
    </row>
    <row r="78" spans="1:10">
      <c r="A78" s="266"/>
      <c r="B78" s="688" t="s">
        <v>458</v>
      </c>
      <c r="C78" s="689">
        <v>243.50089600000001</v>
      </c>
      <c r="D78" s="689">
        <v>357.56923829999999</v>
      </c>
      <c r="E78" s="689">
        <f t="shared" si="10"/>
        <v>-114.06834229999998</v>
      </c>
      <c r="F78" s="690">
        <f t="shared" si="11"/>
        <v>1.4684514273820166</v>
      </c>
      <c r="G78" s="268"/>
      <c r="H78" s="268"/>
      <c r="I78" s="268"/>
      <c r="J78" s="265"/>
    </row>
    <row r="79" spans="1:10">
      <c r="A79" s="266"/>
      <c r="B79" s="688" t="s">
        <v>459</v>
      </c>
      <c r="C79" s="689">
        <v>187.97116700000001</v>
      </c>
      <c r="D79" s="689">
        <v>185.45767204000001</v>
      </c>
      <c r="E79" s="689">
        <f t="shared" si="10"/>
        <v>2.5134949600000027</v>
      </c>
      <c r="F79" s="690">
        <f t="shared" si="11"/>
        <v>0.98662829517890904</v>
      </c>
      <c r="G79" s="268"/>
      <c r="H79" s="268"/>
      <c r="I79" s="268"/>
      <c r="J79" s="265"/>
    </row>
    <row r="80" spans="1:10">
      <c r="A80" s="266"/>
      <c r="B80" s="688" t="s">
        <v>460</v>
      </c>
      <c r="C80" s="689">
        <v>117.31131499999999</v>
      </c>
      <c r="D80" s="689">
        <v>96.584761889999996</v>
      </c>
      <c r="E80" s="689">
        <f t="shared" si="10"/>
        <v>20.726553109999998</v>
      </c>
      <c r="F80" s="690">
        <f t="shared" si="11"/>
        <v>0.82332008544955793</v>
      </c>
      <c r="G80" s="267"/>
      <c r="H80" s="267"/>
      <c r="I80" s="267"/>
      <c r="J80" s="265"/>
    </row>
    <row r="81" spans="1:10">
      <c r="A81" s="266"/>
      <c r="B81" s="688" t="s">
        <v>462</v>
      </c>
      <c r="C81" s="689">
        <v>76.06</v>
      </c>
      <c r="D81" s="689">
        <v>54.216465049999996</v>
      </c>
      <c r="E81" s="689">
        <f t="shared" si="10"/>
        <v>21.843534950000006</v>
      </c>
      <c r="F81" s="690">
        <f t="shared" si="11"/>
        <v>0.71281179397843797</v>
      </c>
      <c r="G81" s="268"/>
      <c r="H81" s="268"/>
      <c r="I81" s="268"/>
      <c r="J81" s="265"/>
    </row>
    <row r="82" spans="1:10">
      <c r="A82" s="266"/>
      <c r="B82" s="688" t="s">
        <v>461</v>
      </c>
      <c r="C82" s="689">
        <v>37.123401000000001</v>
      </c>
      <c r="D82" s="689">
        <v>21.762925079999999</v>
      </c>
      <c r="E82" s="689">
        <f t="shared" si="10"/>
        <v>15.360475920000003</v>
      </c>
      <c r="F82" s="690">
        <f t="shared" si="11"/>
        <v>0.58623198558774281</v>
      </c>
      <c r="G82" s="268"/>
      <c r="H82" s="268"/>
      <c r="I82" s="268"/>
      <c r="J82" s="265"/>
    </row>
    <row r="83" spans="1:10" ht="15.75" thickBot="1">
      <c r="A83" s="266"/>
      <c r="B83" s="691" t="s">
        <v>463</v>
      </c>
      <c r="C83" s="708">
        <v>0</v>
      </c>
      <c r="D83" s="708">
        <v>1.5330863699999999</v>
      </c>
      <c r="E83" s="708">
        <f t="shared" si="10"/>
        <v>-1.5330863699999999</v>
      </c>
      <c r="F83" s="709" t="e">
        <f t="shared" si="11"/>
        <v>#DIV/0!</v>
      </c>
      <c r="G83" s="268"/>
      <c r="H83" s="268"/>
      <c r="I83" s="268"/>
      <c r="J83" s="265"/>
    </row>
    <row r="84" spans="1:10" ht="15.75" thickBot="1">
      <c r="A84" s="266"/>
      <c r="B84" s="701"/>
      <c r="C84" s="702"/>
      <c r="D84" s="702"/>
      <c r="E84" s="702"/>
      <c r="F84" s="703"/>
      <c r="G84" s="268"/>
      <c r="H84" s="268"/>
      <c r="I84" s="268"/>
      <c r="J84" s="265"/>
    </row>
    <row r="85" spans="1:10">
      <c r="A85" s="266"/>
      <c r="B85" s="682" t="s">
        <v>413</v>
      </c>
      <c r="C85" s="697" t="s">
        <v>414</v>
      </c>
      <c r="D85" s="697" t="s">
        <v>417</v>
      </c>
      <c r="E85" s="697" t="s">
        <v>103</v>
      </c>
      <c r="F85" s="684" t="s">
        <v>799</v>
      </c>
      <c r="G85" s="268"/>
      <c r="H85" s="268"/>
      <c r="I85" s="268"/>
      <c r="J85" s="265"/>
    </row>
    <row r="86" spans="1:10">
      <c r="A86" s="266"/>
      <c r="B86" s="685" t="s">
        <v>464</v>
      </c>
      <c r="C86" s="686">
        <f>SUM(C87:C92)</f>
        <v>752.23599999999999</v>
      </c>
      <c r="D86" s="686">
        <f>SUM(D87:D92)</f>
        <v>674.78079091999996</v>
      </c>
      <c r="E86" s="686">
        <f t="shared" ref="E86:E92" si="12">+C86-D86</f>
        <v>77.455209080000031</v>
      </c>
      <c r="F86" s="687">
        <f t="shared" ref="F86:F92" si="13">+D86/C86</f>
        <v>0.89703336575223724</v>
      </c>
      <c r="G86" s="268"/>
      <c r="H86" s="268"/>
      <c r="I86" s="268"/>
      <c r="J86" s="265"/>
    </row>
    <row r="87" spans="1:10">
      <c r="A87" s="266"/>
      <c r="B87" s="688" t="s">
        <v>465</v>
      </c>
      <c r="C87" s="689">
        <v>550</v>
      </c>
      <c r="D87" s="689">
        <v>490.05857434000001</v>
      </c>
      <c r="E87" s="689">
        <f t="shared" si="12"/>
        <v>59.941425659999993</v>
      </c>
      <c r="F87" s="690">
        <f t="shared" si="13"/>
        <v>0.89101558970909089</v>
      </c>
      <c r="G87" s="268"/>
      <c r="H87" s="268"/>
      <c r="I87" s="268"/>
      <c r="J87" s="265"/>
    </row>
    <row r="88" spans="1:10">
      <c r="A88" s="266"/>
      <c r="B88" s="688" t="s">
        <v>467</v>
      </c>
      <c r="C88" s="689">
        <v>96.077719999999999</v>
      </c>
      <c r="D88" s="689">
        <v>78.385094659999993</v>
      </c>
      <c r="E88" s="689">
        <f t="shared" si="12"/>
        <v>17.692625340000006</v>
      </c>
      <c r="F88" s="690">
        <f t="shared" si="13"/>
        <v>0.815850903414444</v>
      </c>
      <c r="G88" s="268"/>
      <c r="H88" s="268"/>
      <c r="I88" s="268"/>
      <c r="J88" s="265"/>
    </row>
    <row r="89" spans="1:10">
      <c r="A89" s="266"/>
      <c r="B89" s="688" t="s">
        <v>457</v>
      </c>
      <c r="C89" s="689">
        <v>56.235616</v>
      </c>
      <c r="D89" s="689">
        <v>54.365369979999997</v>
      </c>
      <c r="E89" s="689">
        <f t="shared" si="12"/>
        <v>1.8702460200000033</v>
      </c>
      <c r="F89" s="690">
        <f t="shared" si="13"/>
        <v>0.96674267745195497</v>
      </c>
      <c r="G89" s="268"/>
      <c r="H89" s="268"/>
      <c r="I89" s="268"/>
      <c r="J89" s="265"/>
    </row>
    <row r="90" spans="1:10">
      <c r="A90" s="266"/>
      <c r="B90" s="688" t="s">
        <v>466</v>
      </c>
      <c r="C90" s="689">
        <v>36.298783999999998</v>
      </c>
      <c r="D90" s="689">
        <v>34.969948449999997</v>
      </c>
      <c r="E90" s="689">
        <f t="shared" si="12"/>
        <v>1.3288355500000009</v>
      </c>
      <c r="F90" s="690">
        <f t="shared" si="13"/>
        <v>0.96339173372860087</v>
      </c>
      <c r="G90" s="268"/>
      <c r="H90" s="268"/>
      <c r="I90" s="268"/>
      <c r="J90" s="265"/>
    </row>
    <row r="91" spans="1:10">
      <c r="A91" s="266"/>
      <c r="B91" s="688" t="s">
        <v>468</v>
      </c>
      <c r="C91" s="689">
        <v>12.711880000000001</v>
      </c>
      <c r="D91" s="689">
        <v>12.139101159999999</v>
      </c>
      <c r="E91" s="689">
        <f t="shared" si="12"/>
        <v>0.57277884000000157</v>
      </c>
      <c r="F91" s="690">
        <f t="shared" si="13"/>
        <v>0.95494145319181734</v>
      </c>
      <c r="G91" s="268"/>
      <c r="H91" s="268"/>
      <c r="I91" s="268"/>
      <c r="J91" s="265"/>
    </row>
    <row r="92" spans="1:10" ht="15.75" thickBot="1">
      <c r="A92" s="266"/>
      <c r="B92" s="691" t="s">
        <v>422</v>
      </c>
      <c r="C92" s="708">
        <v>0.91200000000000003</v>
      </c>
      <c r="D92" s="708">
        <v>4.8627023300000003</v>
      </c>
      <c r="E92" s="708">
        <f t="shared" si="12"/>
        <v>-3.9507023300000004</v>
      </c>
      <c r="F92" s="693">
        <f t="shared" si="13"/>
        <v>5.3319104495614038</v>
      </c>
      <c r="G92" s="268"/>
      <c r="H92" s="268"/>
      <c r="I92" s="268"/>
      <c r="J92" s="265"/>
    </row>
    <row r="93" spans="1:10" ht="15.75" thickBot="1">
      <c r="A93" s="266"/>
      <c r="B93" s="701"/>
      <c r="C93" s="702"/>
      <c r="D93" s="702"/>
      <c r="E93" s="702"/>
      <c r="F93" s="703"/>
      <c r="G93" s="268"/>
      <c r="H93" s="268"/>
      <c r="I93" s="268"/>
      <c r="J93" s="265"/>
    </row>
    <row r="94" spans="1:10">
      <c r="A94" s="266"/>
      <c r="B94" s="682" t="s">
        <v>413</v>
      </c>
      <c r="C94" s="697" t="s">
        <v>414</v>
      </c>
      <c r="D94" s="697" t="s">
        <v>417</v>
      </c>
      <c r="E94" s="697" t="s">
        <v>103</v>
      </c>
      <c r="F94" s="684" t="s">
        <v>799</v>
      </c>
      <c r="G94" s="268"/>
      <c r="H94" s="268"/>
      <c r="I94" s="268"/>
      <c r="J94" s="265"/>
    </row>
    <row r="95" spans="1:10">
      <c r="A95" s="266"/>
      <c r="B95" s="710" t="s">
        <v>469</v>
      </c>
      <c r="C95" s="704">
        <f>SUM(C96:C102)</f>
        <v>403.358</v>
      </c>
      <c r="D95" s="704">
        <f>SUM(D96:D102)</f>
        <v>350.62122955999996</v>
      </c>
      <c r="E95" s="704">
        <f t="shared" ref="E95:E102" si="14">+C95-D95</f>
        <v>52.736770440000043</v>
      </c>
      <c r="F95" s="705">
        <f t="shared" ref="F95:F102" si="15">+D95/C95</f>
        <v>0.86925567252911795</v>
      </c>
      <c r="G95" s="268"/>
      <c r="H95" s="268"/>
      <c r="I95" s="268"/>
      <c r="J95" s="265"/>
    </row>
    <row r="96" spans="1:10">
      <c r="A96" s="266"/>
      <c r="B96" s="711" t="s">
        <v>422</v>
      </c>
      <c r="C96" s="706">
        <v>86.329898</v>
      </c>
      <c r="D96" s="706">
        <v>86.366682420000004</v>
      </c>
      <c r="E96" s="706">
        <f t="shared" si="14"/>
        <v>-3.6784420000003593E-2</v>
      </c>
      <c r="F96" s="707">
        <f t="shared" si="15"/>
        <v>1.0004260913177496</v>
      </c>
      <c r="G96" s="268"/>
      <c r="H96" s="268"/>
      <c r="I96" s="268"/>
      <c r="J96" s="265"/>
    </row>
    <row r="97" spans="1:10">
      <c r="A97" s="266"/>
      <c r="B97" s="711" t="s">
        <v>424</v>
      </c>
      <c r="C97" s="706">
        <v>57.369247000000001</v>
      </c>
      <c r="D97" s="706">
        <v>62.925195420000001</v>
      </c>
      <c r="E97" s="706">
        <f t="shared" si="14"/>
        <v>-5.55594842</v>
      </c>
      <c r="F97" s="707">
        <f t="shared" si="15"/>
        <v>1.0968454130137004</v>
      </c>
      <c r="G97" s="268"/>
      <c r="H97" s="268"/>
      <c r="I97" s="268"/>
      <c r="J97" s="265"/>
    </row>
    <row r="98" spans="1:10">
      <c r="A98" s="266"/>
      <c r="B98" s="712" t="s">
        <v>471</v>
      </c>
      <c r="C98" s="706">
        <v>83.543080000000003</v>
      </c>
      <c r="D98" s="706">
        <v>62.015986009999999</v>
      </c>
      <c r="E98" s="706">
        <f t="shared" si="14"/>
        <v>21.527093990000004</v>
      </c>
      <c r="F98" s="707">
        <f t="shared" si="15"/>
        <v>0.74232343373023835</v>
      </c>
      <c r="G98" s="268"/>
      <c r="H98" s="268"/>
      <c r="I98" s="268"/>
      <c r="J98" s="265"/>
    </row>
    <row r="99" spans="1:10">
      <c r="A99" s="266"/>
      <c r="B99" s="711" t="s">
        <v>472</v>
      </c>
      <c r="C99" s="706">
        <v>72.771347000000006</v>
      </c>
      <c r="D99" s="706">
        <v>44.225624430000003</v>
      </c>
      <c r="E99" s="706">
        <f t="shared" si="14"/>
        <v>28.545722570000002</v>
      </c>
      <c r="F99" s="707">
        <f t="shared" si="15"/>
        <v>0.60773403617223132</v>
      </c>
      <c r="G99" s="267"/>
      <c r="H99" s="267"/>
      <c r="I99" s="267"/>
      <c r="J99" s="265"/>
    </row>
    <row r="100" spans="1:10">
      <c r="A100" s="266"/>
      <c r="B100" s="712" t="s">
        <v>473</v>
      </c>
      <c r="C100" s="706">
        <v>53.081161999999999</v>
      </c>
      <c r="D100" s="706">
        <v>39.405880230000001</v>
      </c>
      <c r="E100" s="706">
        <f t="shared" si="14"/>
        <v>13.675281769999998</v>
      </c>
      <c r="F100" s="707">
        <f t="shared" si="15"/>
        <v>0.74237033902912675</v>
      </c>
      <c r="G100" s="268"/>
      <c r="H100" s="268"/>
      <c r="I100" s="268"/>
      <c r="J100" s="265"/>
    </row>
    <row r="101" spans="1:10">
      <c r="A101" s="266"/>
      <c r="B101" s="712" t="s">
        <v>470</v>
      </c>
      <c r="C101" s="706">
        <v>31.399989000000001</v>
      </c>
      <c r="D101" s="706">
        <v>34.652391590000001</v>
      </c>
      <c r="E101" s="706">
        <f t="shared" si="14"/>
        <v>-3.2524025899999991</v>
      </c>
      <c r="F101" s="707">
        <f t="shared" si="15"/>
        <v>1.1035797366043663</v>
      </c>
      <c r="G101" s="268"/>
      <c r="H101" s="268"/>
      <c r="I101" s="268"/>
      <c r="J101" s="265"/>
    </row>
    <row r="102" spans="1:10" ht="15.75" thickBot="1">
      <c r="A102" s="266"/>
      <c r="B102" s="713" t="s">
        <v>474</v>
      </c>
      <c r="C102" s="699">
        <v>18.863277</v>
      </c>
      <c r="D102" s="699">
        <v>21.029469460000001</v>
      </c>
      <c r="E102" s="699">
        <f t="shared" si="14"/>
        <v>-2.1661924600000013</v>
      </c>
      <c r="F102" s="700">
        <f t="shared" si="15"/>
        <v>1.1148364867885894</v>
      </c>
      <c r="G102" s="268"/>
      <c r="H102" s="268"/>
      <c r="I102" s="268"/>
      <c r="J102" s="265"/>
    </row>
    <row r="103" spans="1:10" ht="15.75" thickBot="1">
      <c r="A103" s="266"/>
      <c r="B103" s="701"/>
      <c r="C103" s="702"/>
      <c r="D103" s="702"/>
      <c r="E103" s="702"/>
      <c r="F103" s="703"/>
      <c r="G103" s="268"/>
      <c r="H103" s="268"/>
      <c r="I103" s="268"/>
      <c r="J103" s="265"/>
    </row>
    <row r="104" spans="1:10">
      <c r="A104" s="266"/>
      <c r="B104" s="682" t="s">
        <v>413</v>
      </c>
      <c r="C104" s="697" t="s">
        <v>414</v>
      </c>
      <c r="D104" s="697" t="s">
        <v>417</v>
      </c>
      <c r="E104" s="697" t="s">
        <v>103</v>
      </c>
      <c r="F104" s="684" t="s">
        <v>799</v>
      </c>
      <c r="G104" s="268"/>
      <c r="H104" s="268"/>
      <c r="I104" s="268"/>
      <c r="J104" s="265"/>
    </row>
    <row r="105" spans="1:10">
      <c r="A105" s="266"/>
      <c r="B105" s="685" t="s">
        <v>475</v>
      </c>
      <c r="C105" s="704">
        <f>SUM(C106:C111)</f>
        <v>1365.4070000000002</v>
      </c>
      <c r="D105" s="704">
        <f>SUM(D106:D111)</f>
        <v>1308.30935224</v>
      </c>
      <c r="E105" s="704">
        <f t="shared" ref="E105:E111" si="16">+C105-D105</f>
        <v>57.0976477600002</v>
      </c>
      <c r="F105" s="705">
        <f t="shared" ref="F105:F111" si="17">+D105/C105</f>
        <v>0.95818269002575773</v>
      </c>
      <c r="G105" s="268"/>
      <c r="H105" s="268"/>
      <c r="I105" s="268"/>
      <c r="J105" s="265"/>
    </row>
    <row r="106" spans="1:10">
      <c r="A106" s="266"/>
      <c r="B106" s="688" t="s">
        <v>476</v>
      </c>
      <c r="C106" s="706">
        <v>601.71723299999996</v>
      </c>
      <c r="D106" s="706">
        <v>597.76023233000001</v>
      </c>
      <c r="E106" s="706">
        <f t="shared" si="16"/>
        <v>3.9570006699999567</v>
      </c>
      <c r="F106" s="707">
        <f t="shared" si="17"/>
        <v>0.99342382027140652</v>
      </c>
      <c r="G106" s="268"/>
      <c r="H106" s="268"/>
      <c r="I106" s="268"/>
      <c r="J106" s="265"/>
    </row>
    <row r="107" spans="1:10">
      <c r="A107" s="266"/>
      <c r="B107" s="688" t="s">
        <v>422</v>
      </c>
      <c r="C107" s="706">
        <v>244.057053</v>
      </c>
      <c r="D107" s="706">
        <v>253.52391989</v>
      </c>
      <c r="E107" s="706">
        <f t="shared" si="16"/>
        <v>-9.4668668900000057</v>
      </c>
      <c r="F107" s="707">
        <f t="shared" si="17"/>
        <v>1.0387895648727676</v>
      </c>
      <c r="G107" s="268"/>
      <c r="H107" s="268"/>
      <c r="I107" s="268"/>
      <c r="J107" s="265"/>
    </row>
    <row r="108" spans="1:10">
      <c r="A108" s="266"/>
      <c r="B108" s="714" t="s">
        <v>477</v>
      </c>
      <c r="C108" s="706">
        <v>323.058401</v>
      </c>
      <c r="D108" s="706">
        <v>241.29232404000001</v>
      </c>
      <c r="E108" s="706">
        <f t="shared" si="16"/>
        <v>81.766076959999992</v>
      </c>
      <c r="F108" s="707">
        <f t="shared" si="17"/>
        <v>0.74690001341274515</v>
      </c>
      <c r="G108" s="268"/>
      <c r="H108" s="268"/>
      <c r="I108" s="268"/>
      <c r="J108" s="265"/>
    </row>
    <row r="109" spans="1:10">
      <c r="A109" s="266"/>
      <c r="B109" s="688" t="s">
        <v>424</v>
      </c>
      <c r="C109" s="706">
        <v>141.1114</v>
      </c>
      <c r="D109" s="706">
        <v>134.35689543999999</v>
      </c>
      <c r="E109" s="706">
        <f t="shared" si="16"/>
        <v>6.7545045600000151</v>
      </c>
      <c r="F109" s="707">
        <f t="shared" si="17"/>
        <v>0.95213353024631597</v>
      </c>
      <c r="G109" s="268"/>
      <c r="H109" s="268"/>
      <c r="I109" s="268"/>
      <c r="J109" s="265"/>
    </row>
    <row r="110" spans="1:10">
      <c r="A110" s="266"/>
      <c r="B110" s="688" t="s">
        <v>478</v>
      </c>
      <c r="C110" s="706">
        <v>52.462913</v>
      </c>
      <c r="D110" s="706">
        <v>80.851287159999998</v>
      </c>
      <c r="E110" s="706">
        <f t="shared" si="16"/>
        <v>-28.388374159999998</v>
      </c>
      <c r="F110" s="707">
        <f t="shared" si="17"/>
        <v>1.5411131890446113</v>
      </c>
      <c r="G110" s="267"/>
      <c r="H110" s="267"/>
      <c r="I110" s="267"/>
      <c r="J110" s="265"/>
    </row>
    <row r="111" spans="1:10" ht="15.75" thickBot="1">
      <c r="A111" s="266"/>
      <c r="B111" s="691" t="s">
        <v>479</v>
      </c>
      <c r="C111" s="699">
        <v>3</v>
      </c>
      <c r="D111" s="699">
        <v>0.52469337999999999</v>
      </c>
      <c r="E111" s="699">
        <f t="shared" si="16"/>
        <v>2.47530662</v>
      </c>
      <c r="F111" s="700">
        <f t="shared" si="17"/>
        <v>0.17489779333333333</v>
      </c>
      <c r="G111" s="268"/>
      <c r="H111" s="268"/>
      <c r="I111" s="268"/>
      <c r="J111" s="265"/>
    </row>
    <row r="112" spans="1:10" ht="15.75" thickBot="1">
      <c r="A112" s="266"/>
      <c r="B112" s="701"/>
      <c r="C112" s="702"/>
      <c r="D112" s="702"/>
      <c r="E112" s="702"/>
      <c r="F112" s="703"/>
      <c r="G112" s="268"/>
      <c r="H112" s="268"/>
      <c r="I112" s="268"/>
      <c r="J112" s="265"/>
    </row>
    <row r="113" spans="1:10">
      <c r="A113" s="266"/>
      <c r="B113" s="682" t="s">
        <v>413</v>
      </c>
      <c r="C113" s="697" t="s">
        <v>414</v>
      </c>
      <c r="D113" s="697" t="s">
        <v>417</v>
      </c>
      <c r="E113" s="697" t="s">
        <v>103</v>
      </c>
      <c r="F113" s="684" t="s">
        <v>799</v>
      </c>
      <c r="G113" s="268"/>
      <c r="H113" s="268"/>
      <c r="I113" s="268"/>
      <c r="J113" s="265"/>
    </row>
    <row r="114" spans="1:10">
      <c r="A114" s="266"/>
      <c r="B114" s="715" t="s">
        <v>480</v>
      </c>
      <c r="C114" s="704">
        <f>SUM(C115:C131)</f>
        <v>6053.3799999999992</v>
      </c>
      <c r="D114" s="704">
        <f>SUM(D115:D131)</f>
        <v>5858.7402728700008</v>
      </c>
      <c r="E114" s="704">
        <f t="shared" ref="E114:E131" si="18">+C114-D114</f>
        <v>194.63972712999839</v>
      </c>
      <c r="F114" s="705">
        <f t="shared" ref="F114:F131" si="19">+D114/C114</f>
        <v>0.96784610793804482</v>
      </c>
      <c r="G114" s="268"/>
      <c r="H114" s="268"/>
      <c r="I114" s="268"/>
      <c r="J114" s="265"/>
    </row>
    <row r="115" spans="1:10">
      <c r="A115" s="266"/>
      <c r="B115" s="711" t="s">
        <v>481</v>
      </c>
      <c r="C115" s="706">
        <v>4402.6082930000002</v>
      </c>
      <c r="D115" s="706">
        <v>4618.6910637000001</v>
      </c>
      <c r="E115" s="706">
        <f t="shared" si="18"/>
        <v>-216.08277069999986</v>
      </c>
      <c r="F115" s="707">
        <f t="shared" si="19"/>
        <v>1.0490806259197676</v>
      </c>
      <c r="G115" s="268"/>
      <c r="H115" s="268"/>
      <c r="I115" s="268"/>
      <c r="J115" s="265"/>
    </row>
    <row r="116" spans="1:10">
      <c r="A116" s="266"/>
      <c r="B116" s="712" t="s">
        <v>482</v>
      </c>
      <c r="C116" s="706">
        <v>279.34122600000001</v>
      </c>
      <c r="D116" s="706">
        <v>429.92430252999998</v>
      </c>
      <c r="E116" s="706">
        <f t="shared" si="18"/>
        <v>-150.58307652999997</v>
      </c>
      <c r="F116" s="707">
        <f t="shared" si="19"/>
        <v>1.5390649947602075</v>
      </c>
      <c r="G116" s="268"/>
      <c r="H116" s="268"/>
      <c r="I116" s="268"/>
      <c r="J116" s="265"/>
    </row>
    <row r="117" spans="1:10">
      <c r="A117" s="266"/>
      <c r="B117" s="711" t="s">
        <v>484</v>
      </c>
      <c r="C117" s="706">
        <v>584.64599999999996</v>
      </c>
      <c r="D117" s="706">
        <v>289.76163352999998</v>
      </c>
      <c r="E117" s="706">
        <f t="shared" si="18"/>
        <v>294.88436646999997</v>
      </c>
      <c r="F117" s="707">
        <f t="shared" si="19"/>
        <v>0.49561894467763401</v>
      </c>
      <c r="G117" s="268"/>
      <c r="H117" s="268"/>
      <c r="I117" s="268"/>
      <c r="J117" s="265"/>
    </row>
    <row r="118" spans="1:10">
      <c r="A118" s="266"/>
      <c r="B118" s="711" t="s">
        <v>483</v>
      </c>
      <c r="C118" s="706">
        <v>269.25799999999998</v>
      </c>
      <c r="D118" s="706">
        <v>183.79605483</v>
      </c>
      <c r="E118" s="706">
        <f t="shared" si="18"/>
        <v>85.461945169999979</v>
      </c>
      <c r="F118" s="707">
        <f t="shared" si="19"/>
        <v>0.68260202047850027</v>
      </c>
      <c r="G118" s="268"/>
      <c r="H118" s="268"/>
      <c r="I118" s="268"/>
      <c r="J118" s="265"/>
    </row>
    <row r="119" spans="1:10">
      <c r="A119" s="266"/>
      <c r="B119" s="711" t="s">
        <v>487</v>
      </c>
      <c r="C119" s="706">
        <v>92.574789999999993</v>
      </c>
      <c r="D119" s="706">
        <v>54.717692049999997</v>
      </c>
      <c r="E119" s="706">
        <f t="shared" si="18"/>
        <v>37.857097949999996</v>
      </c>
      <c r="F119" s="707">
        <f t="shared" si="19"/>
        <v>0.5910647169710026</v>
      </c>
      <c r="G119" s="268"/>
      <c r="H119" s="268"/>
      <c r="I119" s="268"/>
      <c r="J119" s="265"/>
    </row>
    <row r="120" spans="1:10">
      <c r="A120" s="266"/>
      <c r="B120" s="711" t="s">
        <v>485</v>
      </c>
      <c r="C120" s="706">
        <v>82.878699999999995</v>
      </c>
      <c r="D120" s="706">
        <v>51.998623279999997</v>
      </c>
      <c r="E120" s="706">
        <f t="shared" si="18"/>
        <v>30.880076719999998</v>
      </c>
      <c r="F120" s="707">
        <f t="shared" si="19"/>
        <v>0.62740635748388907</v>
      </c>
      <c r="G120" s="268"/>
      <c r="H120" s="268"/>
      <c r="I120" s="268"/>
      <c r="J120" s="265"/>
    </row>
    <row r="121" spans="1:10">
      <c r="A121" s="266"/>
      <c r="B121" s="712" t="s">
        <v>486</v>
      </c>
      <c r="C121" s="706">
        <v>102.42055999999999</v>
      </c>
      <c r="D121" s="706">
        <v>49.003244420000001</v>
      </c>
      <c r="E121" s="706">
        <f t="shared" si="18"/>
        <v>53.417315579999993</v>
      </c>
      <c r="F121" s="707">
        <f t="shared" si="19"/>
        <v>0.47845124475007755</v>
      </c>
      <c r="G121" s="267"/>
      <c r="H121" s="267"/>
      <c r="I121" s="267"/>
      <c r="J121" s="265"/>
    </row>
    <row r="122" spans="1:10">
      <c r="A122" s="266"/>
      <c r="B122" s="711" t="s">
        <v>424</v>
      </c>
      <c r="C122" s="706">
        <v>53.790320999999999</v>
      </c>
      <c r="D122" s="706">
        <v>48.130203539999997</v>
      </c>
      <c r="E122" s="706">
        <f t="shared" si="18"/>
        <v>5.6601174600000022</v>
      </c>
      <c r="F122" s="707">
        <f t="shared" si="19"/>
        <v>0.89477442493789905</v>
      </c>
      <c r="G122" s="268"/>
      <c r="H122" s="268"/>
      <c r="I122" s="268"/>
      <c r="J122" s="265"/>
    </row>
    <row r="123" spans="1:10">
      <c r="A123" s="266"/>
      <c r="B123" s="712" t="s">
        <v>488</v>
      </c>
      <c r="C123" s="706">
        <v>66.068431000000004</v>
      </c>
      <c r="D123" s="706">
        <v>31.979296829999999</v>
      </c>
      <c r="E123" s="706">
        <f t="shared" si="18"/>
        <v>34.089134170000008</v>
      </c>
      <c r="F123" s="707">
        <f t="shared" si="19"/>
        <v>0.48403293896899108</v>
      </c>
      <c r="G123" s="268"/>
      <c r="H123" s="268"/>
      <c r="I123" s="268"/>
      <c r="J123" s="265"/>
    </row>
    <row r="124" spans="1:10">
      <c r="A124" s="266"/>
      <c r="B124" s="711" t="s">
        <v>422</v>
      </c>
      <c r="C124" s="706">
        <v>11.698859000000001</v>
      </c>
      <c r="D124" s="706">
        <v>27.682891120000001</v>
      </c>
      <c r="E124" s="706">
        <f t="shared" si="18"/>
        <v>-15.98403212</v>
      </c>
      <c r="F124" s="707">
        <f t="shared" si="19"/>
        <v>2.3662898339060243</v>
      </c>
      <c r="G124" s="268"/>
      <c r="H124" s="268"/>
      <c r="I124" s="268"/>
      <c r="J124" s="265"/>
    </row>
    <row r="125" spans="1:10">
      <c r="A125" s="266"/>
      <c r="B125" s="711" t="s">
        <v>491</v>
      </c>
      <c r="C125" s="706">
        <v>42.789819999999999</v>
      </c>
      <c r="D125" s="706">
        <v>17.919007300000001</v>
      </c>
      <c r="E125" s="706">
        <f t="shared" si="18"/>
        <v>24.870812699999998</v>
      </c>
      <c r="F125" s="707">
        <f t="shared" si="19"/>
        <v>0.41876799902406697</v>
      </c>
      <c r="G125" s="268"/>
      <c r="H125" s="268"/>
      <c r="I125" s="268"/>
      <c r="J125" s="265"/>
    </row>
    <row r="126" spans="1:10">
      <c r="A126" s="266"/>
      <c r="B126" s="712" t="s">
        <v>490</v>
      </c>
      <c r="C126" s="706">
        <v>18.155000000000001</v>
      </c>
      <c r="D126" s="706">
        <v>14.71498295</v>
      </c>
      <c r="E126" s="706">
        <f t="shared" si="18"/>
        <v>3.4400170500000016</v>
      </c>
      <c r="F126" s="707">
        <f t="shared" si="19"/>
        <v>0.8105195786284769</v>
      </c>
      <c r="G126" s="268"/>
      <c r="H126" s="268"/>
      <c r="I126" s="268"/>
      <c r="J126" s="265"/>
    </row>
    <row r="127" spans="1:10">
      <c r="A127" s="266"/>
      <c r="B127" s="711" t="s">
        <v>489</v>
      </c>
      <c r="C127" s="706">
        <v>19.960999999999999</v>
      </c>
      <c r="D127" s="706">
        <v>14.64087902</v>
      </c>
      <c r="E127" s="706">
        <f t="shared" si="18"/>
        <v>5.3201209799999987</v>
      </c>
      <c r="F127" s="707">
        <f t="shared" si="19"/>
        <v>0.73347422574019339</v>
      </c>
      <c r="G127" s="268"/>
      <c r="H127" s="268"/>
      <c r="I127" s="268"/>
      <c r="J127" s="265"/>
    </row>
    <row r="128" spans="1:10">
      <c r="A128" s="266"/>
      <c r="B128" s="711" t="s">
        <v>492</v>
      </c>
      <c r="C128" s="706">
        <v>12</v>
      </c>
      <c r="D128" s="706">
        <v>11.00334249</v>
      </c>
      <c r="E128" s="706">
        <f t="shared" si="18"/>
        <v>0.99665751000000036</v>
      </c>
      <c r="F128" s="707">
        <f t="shared" si="19"/>
        <v>0.91694520749999997</v>
      </c>
      <c r="G128" s="268"/>
      <c r="H128" s="268"/>
      <c r="I128" s="268"/>
      <c r="J128" s="265"/>
    </row>
    <row r="129" spans="1:10">
      <c r="A129" s="266"/>
      <c r="B129" s="711" t="s">
        <v>493</v>
      </c>
      <c r="C129" s="706">
        <v>8</v>
      </c>
      <c r="D129" s="706">
        <v>6.7046070200000001</v>
      </c>
      <c r="E129" s="706">
        <f t="shared" si="18"/>
        <v>1.2953929799999999</v>
      </c>
      <c r="F129" s="707">
        <f t="shared" si="19"/>
        <v>0.83807587750000001</v>
      </c>
      <c r="G129" s="268"/>
      <c r="H129" s="268"/>
      <c r="I129" s="268"/>
      <c r="J129" s="265"/>
    </row>
    <row r="130" spans="1:10">
      <c r="A130" s="266"/>
      <c r="B130" s="711" t="s">
        <v>494</v>
      </c>
      <c r="C130" s="706">
        <v>7.1890000000000001</v>
      </c>
      <c r="D130" s="706">
        <v>5.6136518000000004</v>
      </c>
      <c r="E130" s="706">
        <f t="shared" si="18"/>
        <v>1.5753481999999996</v>
      </c>
      <c r="F130" s="707">
        <f t="shared" si="19"/>
        <v>0.78086685213520657</v>
      </c>
      <c r="G130" s="268"/>
      <c r="H130" s="268"/>
      <c r="I130" s="268"/>
      <c r="J130" s="265"/>
    </row>
    <row r="131" spans="1:10" ht="15.75" thickBot="1">
      <c r="A131" s="266"/>
      <c r="B131" s="713" t="s">
        <v>495</v>
      </c>
      <c r="C131" s="699">
        <v>0</v>
      </c>
      <c r="D131" s="699">
        <v>2.4587964599999999</v>
      </c>
      <c r="E131" s="699">
        <f t="shared" si="18"/>
        <v>-2.4587964599999999</v>
      </c>
      <c r="F131" s="716" t="e">
        <f t="shared" si="19"/>
        <v>#DIV/0!</v>
      </c>
      <c r="G131" s="268"/>
      <c r="H131" s="268"/>
      <c r="I131" s="268"/>
      <c r="J131" s="265"/>
    </row>
    <row r="132" spans="1:10" ht="15.75" thickBot="1">
      <c r="A132" s="266"/>
      <c r="B132" s="701"/>
      <c r="C132" s="702"/>
      <c r="D132" s="702"/>
      <c r="E132" s="702"/>
      <c r="F132" s="703"/>
      <c r="G132" s="267"/>
      <c r="H132" s="267"/>
      <c r="I132" s="267"/>
      <c r="J132" s="265"/>
    </row>
    <row r="133" spans="1:10">
      <c r="A133" s="266"/>
      <c r="B133" s="682" t="s">
        <v>413</v>
      </c>
      <c r="C133" s="697" t="s">
        <v>414</v>
      </c>
      <c r="D133" s="697" t="s">
        <v>417</v>
      </c>
      <c r="E133" s="697" t="s">
        <v>103</v>
      </c>
      <c r="F133" s="684" t="s">
        <v>799</v>
      </c>
      <c r="G133" s="268"/>
      <c r="H133" s="268"/>
      <c r="I133" s="268"/>
      <c r="J133" s="265"/>
    </row>
    <row r="134" spans="1:10">
      <c r="A134" s="266"/>
      <c r="B134" s="715" t="s">
        <v>496</v>
      </c>
      <c r="C134" s="704">
        <f>SUM(C135:C142)</f>
        <v>80.992000000000019</v>
      </c>
      <c r="D134" s="704">
        <f>SUM(D135:D142)</f>
        <v>71.757248629999992</v>
      </c>
      <c r="E134" s="704">
        <f t="shared" ref="E134:E142" si="20">+C134-D134</f>
        <v>9.2347513700000263</v>
      </c>
      <c r="F134" s="705">
        <f t="shared" ref="F134:F142" si="21">+D134/C134</f>
        <v>0.88597946253950977</v>
      </c>
      <c r="G134" s="268"/>
      <c r="H134" s="268"/>
      <c r="I134" s="268"/>
      <c r="J134" s="265"/>
    </row>
    <row r="135" spans="1:10">
      <c r="A135" s="266"/>
      <c r="B135" s="711" t="s">
        <v>424</v>
      </c>
      <c r="C135" s="706">
        <v>25.832363999999998</v>
      </c>
      <c r="D135" s="706">
        <v>28.722874650000001</v>
      </c>
      <c r="E135" s="706">
        <f t="shared" si="20"/>
        <v>-2.8905106500000031</v>
      </c>
      <c r="F135" s="707">
        <f t="shared" si="21"/>
        <v>1.1118949334253729</v>
      </c>
      <c r="G135" s="268"/>
      <c r="H135" s="268"/>
      <c r="I135" s="268"/>
      <c r="J135" s="265"/>
    </row>
    <row r="136" spans="1:10">
      <c r="A136" s="266"/>
      <c r="B136" s="712" t="s">
        <v>497</v>
      </c>
      <c r="C136" s="706">
        <v>17.425211999999998</v>
      </c>
      <c r="D136" s="706">
        <v>14.18766449</v>
      </c>
      <c r="E136" s="706">
        <f t="shared" si="20"/>
        <v>3.2375475099999989</v>
      </c>
      <c r="F136" s="707">
        <f t="shared" si="21"/>
        <v>0.81420326421279698</v>
      </c>
      <c r="G136" s="268"/>
      <c r="H136" s="268"/>
      <c r="I136" s="268"/>
      <c r="J136" s="265"/>
    </row>
    <row r="137" spans="1:10">
      <c r="A137" s="266"/>
      <c r="B137" s="711" t="s">
        <v>498</v>
      </c>
      <c r="C137" s="706">
        <v>12.11397</v>
      </c>
      <c r="D137" s="706">
        <v>10.197236370000001</v>
      </c>
      <c r="E137" s="706">
        <f t="shared" si="20"/>
        <v>1.9167336299999995</v>
      </c>
      <c r="F137" s="707">
        <f t="shared" si="21"/>
        <v>0.84177494000728093</v>
      </c>
      <c r="G137" s="268"/>
      <c r="H137" s="268"/>
      <c r="I137" s="268"/>
      <c r="J137" s="265"/>
    </row>
    <row r="138" spans="1:10">
      <c r="A138" s="266"/>
      <c r="B138" s="712" t="s">
        <v>499</v>
      </c>
      <c r="C138" s="706">
        <v>10.89814</v>
      </c>
      <c r="D138" s="706">
        <v>6.3136595599999996</v>
      </c>
      <c r="E138" s="706">
        <f t="shared" si="20"/>
        <v>4.5844804400000001</v>
      </c>
      <c r="F138" s="707">
        <f t="shared" si="21"/>
        <v>0.57933368079323622</v>
      </c>
      <c r="G138" s="268"/>
      <c r="H138" s="268"/>
      <c r="I138" s="268"/>
      <c r="J138" s="265"/>
    </row>
    <row r="139" spans="1:10">
      <c r="A139" s="266"/>
      <c r="B139" s="711" t="s">
        <v>500</v>
      </c>
      <c r="C139" s="706">
        <v>4.1978520000000001</v>
      </c>
      <c r="D139" s="706">
        <v>4.1432884200000002</v>
      </c>
      <c r="E139" s="706">
        <f t="shared" si="20"/>
        <v>5.4563579999999945E-2</v>
      </c>
      <c r="F139" s="707">
        <f t="shared" si="21"/>
        <v>0.98700202389221914</v>
      </c>
      <c r="G139" s="268"/>
      <c r="H139" s="268"/>
      <c r="I139" s="268"/>
      <c r="J139" s="265"/>
    </row>
    <row r="140" spans="1:10" ht="25.5">
      <c r="A140" s="266"/>
      <c r="B140" s="712" t="s">
        <v>809</v>
      </c>
      <c r="C140" s="706">
        <v>5.8400740000000004</v>
      </c>
      <c r="D140" s="706">
        <v>3.5518007200000001</v>
      </c>
      <c r="E140" s="706">
        <f t="shared" si="20"/>
        <v>2.2882732800000003</v>
      </c>
      <c r="F140" s="707">
        <f t="shared" si="21"/>
        <v>0.6081773484377081</v>
      </c>
      <c r="G140" s="268"/>
      <c r="H140" s="268"/>
      <c r="I140" s="268"/>
      <c r="J140" s="265"/>
    </row>
    <row r="141" spans="1:10">
      <c r="A141" s="266"/>
      <c r="B141" s="711" t="s">
        <v>501</v>
      </c>
      <c r="C141" s="706">
        <v>4.4217880000000003</v>
      </c>
      <c r="D141" s="706">
        <v>2.92350332</v>
      </c>
      <c r="E141" s="706">
        <f t="shared" si="20"/>
        <v>1.4982846800000003</v>
      </c>
      <c r="F141" s="707">
        <f t="shared" si="21"/>
        <v>0.66115863537555397</v>
      </c>
      <c r="G141" s="268"/>
      <c r="H141" s="268"/>
      <c r="I141" s="268"/>
      <c r="J141" s="265"/>
    </row>
    <row r="142" spans="1:10" ht="15.75" thickBot="1">
      <c r="A142" s="266"/>
      <c r="B142" s="717" t="s">
        <v>422</v>
      </c>
      <c r="C142" s="699">
        <v>0.2626</v>
      </c>
      <c r="D142" s="699">
        <v>1.7172210999999999</v>
      </c>
      <c r="E142" s="699">
        <f t="shared" si="20"/>
        <v>-1.4546211</v>
      </c>
      <c r="F142" s="700">
        <f t="shared" si="21"/>
        <v>6.5393035034272655</v>
      </c>
      <c r="G142" s="268"/>
      <c r="H142" s="268"/>
      <c r="I142" s="268"/>
      <c r="J142" s="265"/>
    </row>
    <row r="143" spans="1:10" ht="15.75" thickBot="1">
      <c r="A143" s="266"/>
      <c r="B143" s="701"/>
      <c r="C143" s="702"/>
      <c r="D143" s="702"/>
      <c r="E143" s="702"/>
      <c r="F143" s="703"/>
      <c r="G143" s="268"/>
      <c r="H143" s="268"/>
      <c r="I143" s="268"/>
      <c r="J143" s="265"/>
    </row>
    <row r="144" spans="1:10">
      <c r="A144" s="266"/>
      <c r="B144" s="682" t="s">
        <v>413</v>
      </c>
      <c r="C144" s="697" t="s">
        <v>414</v>
      </c>
      <c r="D144" s="697" t="s">
        <v>417</v>
      </c>
      <c r="E144" s="697" t="s">
        <v>103</v>
      </c>
      <c r="F144" s="684" t="s">
        <v>799</v>
      </c>
      <c r="G144" s="268"/>
      <c r="H144" s="268"/>
      <c r="I144" s="268"/>
      <c r="J144" s="265"/>
    </row>
    <row r="145" spans="1:10">
      <c r="A145" s="266"/>
      <c r="B145" s="685" t="s">
        <v>502</v>
      </c>
      <c r="C145" s="686">
        <f>SUM(C146:C151)</f>
        <v>622.95899999999995</v>
      </c>
      <c r="D145" s="686">
        <f>SUM(D146:D151)</f>
        <v>479.00756920999999</v>
      </c>
      <c r="E145" s="686">
        <f t="shared" ref="E145:E151" si="22">+C145-D145</f>
        <v>143.95143078999996</v>
      </c>
      <c r="F145" s="687">
        <f t="shared" ref="F145:F151" si="23">+D145/C145</f>
        <v>0.76892310603105507</v>
      </c>
      <c r="G145" s="268"/>
      <c r="H145" s="268"/>
      <c r="I145" s="268"/>
      <c r="J145" s="265"/>
    </row>
    <row r="146" spans="1:10">
      <c r="A146" s="266"/>
      <c r="B146" s="714" t="s">
        <v>503</v>
      </c>
      <c r="C146" s="689">
        <v>291.90589999999997</v>
      </c>
      <c r="D146" s="689">
        <v>171.22477527999999</v>
      </c>
      <c r="E146" s="689">
        <f t="shared" si="22"/>
        <v>120.68112471999999</v>
      </c>
      <c r="F146" s="690">
        <f t="shared" si="23"/>
        <v>0.58657524661200755</v>
      </c>
      <c r="G146" s="268"/>
      <c r="H146" s="268"/>
      <c r="I146" s="268"/>
      <c r="J146" s="265"/>
    </row>
    <row r="147" spans="1:10">
      <c r="A147" s="266"/>
      <c r="B147" s="714" t="s">
        <v>504</v>
      </c>
      <c r="C147" s="689">
        <v>154.2655</v>
      </c>
      <c r="D147" s="689">
        <v>144.74007372</v>
      </c>
      <c r="E147" s="689">
        <f t="shared" si="22"/>
        <v>9.5254262800000049</v>
      </c>
      <c r="F147" s="690">
        <f t="shared" si="23"/>
        <v>0.93825303596721232</v>
      </c>
      <c r="G147" s="268"/>
      <c r="H147" s="268"/>
      <c r="I147" s="268"/>
      <c r="J147" s="265"/>
    </row>
    <row r="148" spans="1:10">
      <c r="A148" s="266"/>
      <c r="B148" s="688" t="s">
        <v>505</v>
      </c>
      <c r="C148" s="689">
        <v>107.015704</v>
      </c>
      <c r="D148" s="689">
        <v>97.774425109999996</v>
      </c>
      <c r="E148" s="689">
        <f t="shared" si="22"/>
        <v>9.2412788900000038</v>
      </c>
      <c r="F148" s="690">
        <f t="shared" si="23"/>
        <v>0.91364558149334785</v>
      </c>
      <c r="G148" s="268"/>
      <c r="H148" s="268"/>
      <c r="I148" s="268"/>
      <c r="J148" s="265"/>
    </row>
    <row r="149" spans="1:10">
      <c r="A149" s="266"/>
      <c r="B149" s="688" t="s">
        <v>457</v>
      </c>
      <c r="C149" s="689">
        <v>25.5776</v>
      </c>
      <c r="D149" s="689">
        <v>24.296633620000001</v>
      </c>
      <c r="E149" s="689">
        <f t="shared" si="22"/>
        <v>1.2809663799999988</v>
      </c>
      <c r="F149" s="690">
        <f t="shared" si="23"/>
        <v>0.94991842940698112</v>
      </c>
      <c r="G149" s="268"/>
      <c r="H149" s="268"/>
      <c r="I149" s="268"/>
      <c r="J149" s="265"/>
    </row>
    <row r="150" spans="1:10">
      <c r="A150" s="266"/>
      <c r="B150" s="688" t="s">
        <v>422</v>
      </c>
      <c r="C150" s="689">
        <v>23.674295999999998</v>
      </c>
      <c r="D150" s="689">
        <v>21.02116882</v>
      </c>
      <c r="E150" s="689">
        <f t="shared" si="22"/>
        <v>2.6531271799999985</v>
      </c>
      <c r="F150" s="690">
        <f t="shared" si="23"/>
        <v>0.88793216153080123</v>
      </c>
      <c r="G150" s="268"/>
      <c r="H150" s="268"/>
      <c r="I150" s="268"/>
      <c r="J150" s="265"/>
    </row>
    <row r="151" spans="1:10" ht="15.75" thickBot="1">
      <c r="A151" s="266"/>
      <c r="B151" s="691" t="s">
        <v>506</v>
      </c>
      <c r="C151" s="708">
        <v>20.52</v>
      </c>
      <c r="D151" s="708">
        <v>19.950492659999998</v>
      </c>
      <c r="E151" s="708">
        <f t="shared" si="22"/>
        <v>0.56950734000000125</v>
      </c>
      <c r="F151" s="693">
        <f t="shared" si="23"/>
        <v>0.97224623099415197</v>
      </c>
      <c r="G151" s="268"/>
      <c r="H151" s="268"/>
      <c r="I151" s="268"/>
      <c r="J151" s="265"/>
    </row>
    <row r="152" spans="1:10" ht="15.75" thickBot="1">
      <c r="A152" s="266"/>
      <c r="B152" s="701"/>
      <c r="C152" s="702"/>
      <c r="D152" s="702"/>
      <c r="E152" s="702"/>
      <c r="F152" s="703"/>
      <c r="G152" s="268"/>
      <c r="H152" s="268"/>
      <c r="I152" s="268"/>
      <c r="J152" s="265"/>
    </row>
    <row r="153" spans="1:10">
      <c r="A153" s="266"/>
      <c r="B153" s="682" t="s">
        <v>413</v>
      </c>
      <c r="C153" s="697" t="s">
        <v>414</v>
      </c>
      <c r="D153" s="697" t="s">
        <v>417</v>
      </c>
      <c r="E153" s="697" t="s">
        <v>103</v>
      </c>
      <c r="F153" s="684" t="s">
        <v>799</v>
      </c>
      <c r="G153" s="268"/>
      <c r="H153" s="268"/>
      <c r="I153" s="268"/>
      <c r="J153" s="265"/>
    </row>
    <row r="154" spans="1:10">
      <c r="A154" s="266"/>
      <c r="B154" s="685" t="s">
        <v>507</v>
      </c>
      <c r="C154" s="686">
        <f>SUM(C155:C182)</f>
        <v>1526.7469999999998</v>
      </c>
      <c r="D154" s="686">
        <f>SUM(D155:D182)</f>
        <v>1327.3568751500002</v>
      </c>
      <c r="E154" s="686">
        <f>+C154-D154</f>
        <v>199.39012484999967</v>
      </c>
      <c r="F154" s="687">
        <f>+D154/C154</f>
        <v>0.86940198680593461</v>
      </c>
      <c r="G154" s="268"/>
      <c r="H154" s="268"/>
      <c r="I154" s="268"/>
      <c r="J154" s="265"/>
    </row>
    <row r="155" spans="1:10">
      <c r="A155" s="266"/>
      <c r="B155" s="688" t="s">
        <v>525</v>
      </c>
      <c r="C155" s="689">
        <v>19</v>
      </c>
      <c r="D155" s="689">
        <v>17.705386489999999</v>
      </c>
      <c r="E155" s="689">
        <f t="shared" ref="E155:E195" si="24">+C155-D155</f>
        <v>1.2946135100000014</v>
      </c>
      <c r="F155" s="690">
        <f t="shared" ref="F155:F195" si="25">+D155/C155</f>
        <v>0.93186244684210517</v>
      </c>
      <c r="G155" s="267"/>
      <c r="H155" s="267"/>
      <c r="I155" s="267"/>
      <c r="J155" s="265"/>
    </row>
    <row r="156" spans="1:10">
      <c r="A156" s="266"/>
      <c r="B156" s="688" t="s">
        <v>514</v>
      </c>
      <c r="C156" s="689">
        <v>182.7</v>
      </c>
      <c r="D156" s="689">
        <v>76.756085429999999</v>
      </c>
      <c r="E156" s="689">
        <f t="shared" si="24"/>
        <v>105.94391456999999</v>
      </c>
      <c r="F156" s="690">
        <f t="shared" si="25"/>
        <v>0.42012088357963878</v>
      </c>
      <c r="G156" s="268"/>
      <c r="H156" s="268"/>
      <c r="I156" s="268"/>
      <c r="J156" s="265"/>
    </row>
    <row r="157" spans="1:10">
      <c r="A157" s="266"/>
      <c r="B157" s="688" t="s">
        <v>529</v>
      </c>
      <c r="C157" s="689">
        <v>15.5</v>
      </c>
      <c r="D157" s="689">
        <v>12.32413231</v>
      </c>
      <c r="E157" s="689">
        <f t="shared" si="24"/>
        <v>3.1758676900000005</v>
      </c>
      <c r="F157" s="690">
        <f t="shared" si="25"/>
        <v>0.79510531032258058</v>
      </c>
      <c r="G157" s="268"/>
      <c r="H157" s="268"/>
      <c r="I157" s="268"/>
      <c r="J157" s="265"/>
    </row>
    <row r="158" spans="1:10">
      <c r="A158" s="266"/>
      <c r="B158" s="688" t="s">
        <v>524</v>
      </c>
      <c r="C158" s="689">
        <v>36</v>
      </c>
      <c r="D158" s="689">
        <v>30.953176790000001</v>
      </c>
      <c r="E158" s="689">
        <f t="shared" si="24"/>
        <v>5.0468232099999994</v>
      </c>
      <c r="F158" s="690">
        <f t="shared" si="25"/>
        <v>0.85981046638888892</v>
      </c>
      <c r="G158" s="268"/>
      <c r="H158" s="268"/>
      <c r="I158" s="268"/>
      <c r="J158" s="265"/>
    </row>
    <row r="159" spans="1:10">
      <c r="A159" s="266"/>
      <c r="B159" s="688" t="s">
        <v>519</v>
      </c>
      <c r="C159" s="689">
        <v>40</v>
      </c>
      <c r="D159" s="689">
        <v>30.406693860000001</v>
      </c>
      <c r="E159" s="689">
        <f t="shared" si="24"/>
        <v>9.5933061399999993</v>
      </c>
      <c r="F159" s="690">
        <f t="shared" si="25"/>
        <v>0.76016734650000006</v>
      </c>
      <c r="G159" s="268"/>
      <c r="H159" s="268"/>
      <c r="I159" s="268"/>
      <c r="J159" s="265"/>
    </row>
    <row r="160" spans="1:10">
      <c r="A160" s="266"/>
      <c r="B160" s="688" t="s">
        <v>523</v>
      </c>
      <c r="C160" s="689">
        <v>26.458687999999999</v>
      </c>
      <c r="D160" s="689">
        <v>23.40362034</v>
      </c>
      <c r="E160" s="689">
        <f t="shared" si="24"/>
        <v>3.0550676599999989</v>
      </c>
      <c r="F160" s="690">
        <f t="shared" si="25"/>
        <v>0.88453442362674983</v>
      </c>
      <c r="G160" s="268">
        <f>68.6-C160</f>
        <v>42.141311999999999</v>
      </c>
      <c r="H160" s="268"/>
      <c r="I160" s="268"/>
      <c r="J160" s="265"/>
    </row>
    <row r="161" spans="1:10">
      <c r="A161" s="266"/>
      <c r="B161" s="688" t="s">
        <v>512</v>
      </c>
      <c r="C161" s="689">
        <v>52.097000000000001</v>
      </c>
      <c r="D161" s="689">
        <v>52.567173459999999</v>
      </c>
      <c r="E161" s="689">
        <f t="shared" si="24"/>
        <v>-0.47017345999999804</v>
      </c>
      <c r="F161" s="690">
        <f t="shared" si="25"/>
        <v>1.0090249622818972</v>
      </c>
      <c r="G161" s="268"/>
      <c r="H161" s="268"/>
      <c r="I161" s="268"/>
      <c r="J161" s="265"/>
    </row>
    <row r="162" spans="1:10">
      <c r="A162" s="266"/>
      <c r="B162" s="688" t="s">
        <v>810</v>
      </c>
      <c r="C162" s="689">
        <v>123</v>
      </c>
      <c r="D162" s="689">
        <v>108.2135249</v>
      </c>
      <c r="E162" s="689">
        <f t="shared" si="24"/>
        <v>14.786475100000004</v>
      </c>
      <c r="F162" s="690">
        <f t="shared" si="25"/>
        <v>0.8797847552845528</v>
      </c>
      <c r="G162" s="268"/>
      <c r="H162" s="268"/>
      <c r="I162" s="268"/>
      <c r="J162" s="265"/>
    </row>
    <row r="163" spans="1:10">
      <c r="A163" s="266"/>
      <c r="B163" s="688" t="s">
        <v>518</v>
      </c>
      <c r="C163" s="689">
        <v>29.3</v>
      </c>
      <c r="D163" s="689">
        <v>26.872778029999999</v>
      </c>
      <c r="E163" s="689">
        <f t="shared" si="24"/>
        <v>2.4272219700000015</v>
      </c>
      <c r="F163" s="690">
        <f t="shared" si="25"/>
        <v>0.91715965972696245</v>
      </c>
      <c r="G163" s="268"/>
      <c r="H163" s="268"/>
      <c r="I163" s="268"/>
      <c r="J163" s="265"/>
    </row>
    <row r="164" spans="1:10">
      <c r="A164" s="266"/>
      <c r="B164" s="688" t="s">
        <v>510</v>
      </c>
      <c r="C164" s="689">
        <v>102.893</v>
      </c>
      <c r="D164" s="689">
        <v>86.853933229999996</v>
      </c>
      <c r="E164" s="689">
        <f t="shared" si="24"/>
        <v>16.039066770000005</v>
      </c>
      <c r="F164" s="690">
        <f t="shared" si="25"/>
        <v>0.84411897048390072</v>
      </c>
      <c r="G164" s="268"/>
      <c r="H164" s="268"/>
      <c r="I164" s="268"/>
      <c r="J164" s="265"/>
    </row>
    <row r="165" spans="1:10">
      <c r="A165" s="266"/>
      <c r="B165" s="688" t="s">
        <v>520</v>
      </c>
      <c r="C165" s="689">
        <v>13</v>
      </c>
      <c r="D165" s="689">
        <v>18.01379541</v>
      </c>
      <c r="E165" s="689">
        <f t="shared" si="24"/>
        <v>-5.0137954100000002</v>
      </c>
      <c r="F165" s="690">
        <f t="shared" si="25"/>
        <v>1.38567657</v>
      </c>
      <c r="G165" s="268"/>
      <c r="H165" s="268"/>
      <c r="I165" s="268"/>
      <c r="J165" s="265"/>
    </row>
    <row r="166" spans="1:10">
      <c r="A166" s="266"/>
      <c r="B166" s="688" t="s">
        <v>534</v>
      </c>
      <c r="C166" s="689">
        <v>8</v>
      </c>
      <c r="D166" s="689">
        <v>7.4083508599999996</v>
      </c>
      <c r="E166" s="689">
        <f t="shared" si="24"/>
        <v>0.59164914000000035</v>
      </c>
      <c r="F166" s="690">
        <f t="shared" si="25"/>
        <v>0.92604385749999996</v>
      </c>
      <c r="G166" s="268"/>
      <c r="H166" s="268"/>
      <c r="I166" s="268"/>
      <c r="J166" s="265"/>
    </row>
    <row r="167" spans="1:10">
      <c r="A167" s="266"/>
      <c r="B167" s="688" t="s">
        <v>521</v>
      </c>
      <c r="C167" s="689">
        <v>34.799999999999997</v>
      </c>
      <c r="D167" s="689">
        <v>27.093702140000001</v>
      </c>
      <c r="E167" s="689">
        <f t="shared" si="24"/>
        <v>7.7062978599999958</v>
      </c>
      <c r="F167" s="690">
        <f t="shared" si="25"/>
        <v>0.77855465919540245</v>
      </c>
      <c r="G167" s="267"/>
      <c r="H167" s="267"/>
      <c r="I167" s="267"/>
      <c r="J167" s="265"/>
    </row>
    <row r="168" spans="1:10">
      <c r="A168" s="266"/>
      <c r="B168" s="688" t="s">
        <v>509</v>
      </c>
      <c r="C168" s="689">
        <v>200.35300000000001</v>
      </c>
      <c r="D168" s="689">
        <v>174.03534332000001</v>
      </c>
      <c r="E168" s="689">
        <f t="shared" si="24"/>
        <v>26.317656679999999</v>
      </c>
      <c r="F168" s="690">
        <f t="shared" si="25"/>
        <v>0.86864356071533744</v>
      </c>
      <c r="G168" s="268"/>
      <c r="H168" s="268"/>
      <c r="I168" s="268"/>
      <c r="J168" s="265"/>
    </row>
    <row r="169" spans="1:10">
      <c r="A169" s="266"/>
      <c r="B169" s="688" t="s">
        <v>522</v>
      </c>
      <c r="C169" s="689">
        <v>28.558</v>
      </c>
      <c r="D169" s="689">
        <v>26.184350890000001</v>
      </c>
      <c r="E169" s="689">
        <f t="shared" si="24"/>
        <v>2.3736491099999988</v>
      </c>
      <c r="F169" s="690">
        <f t="shared" si="25"/>
        <v>0.91688321626164304</v>
      </c>
      <c r="G169" s="268"/>
      <c r="H169" s="268"/>
      <c r="I169" s="268"/>
      <c r="J169" s="265"/>
    </row>
    <row r="170" spans="1:10">
      <c r="A170" s="266"/>
      <c r="B170" s="688" t="s">
        <v>531</v>
      </c>
      <c r="C170" s="689">
        <v>10.5</v>
      </c>
      <c r="D170" s="689">
        <v>8.4847814600000007</v>
      </c>
      <c r="E170" s="689">
        <f t="shared" si="24"/>
        <v>2.0152185399999993</v>
      </c>
      <c r="F170" s="690">
        <f t="shared" si="25"/>
        <v>0.80807442476190483</v>
      </c>
      <c r="G170" s="268"/>
      <c r="H170" s="268"/>
      <c r="I170" s="268"/>
      <c r="J170" s="265"/>
    </row>
    <row r="171" spans="1:10">
      <c r="A171" s="266"/>
      <c r="B171" s="688" t="s">
        <v>513</v>
      </c>
      <c r="C171" s="689">
        <v>50.220999999999997</v>
      </c>
      <c r="D171" s="689">
        <v>50.9117733</v>
      </c>
      <c r="E171" s="689">
        <f t="shared" si="24"/>
        <v>-0.69077330000000359</v>
      </c>
      <c r="F171" s="690">
        <f t="shared" si="25"/>
        <v>1.0137546703570219</v>
      </c>
      <c r="G171" s="268"/>
      <c r="H171" s="268"/>
      <c r="I171" s="268"/>
      <c r="J171" s="265"/>
    </row>
    <row r="172" spans="1:10">
      <c r="A172" s="266"/>
      <c r="B172" s="688" t="s">
        <v>530</v>
      </c>
      <c r="C172" s="689">
        <v>13</v>
      </c>
      <c r="D172" s="689">
        <v>10.076904799999999</v>
      </c>
      <c r="E172" s="689">
        <f t="shared" si="24"/>
        <v>2.9230952000000006</v>
      </c>
      <c r="F172" s="690">
        <f t="shared" si="25"/>
        <v>0.775146523076923</v>
      </c>
      <c r="G172" s="268"/>
      <c r="H172" s="268"/>
      <c r="I172" s="268"/>
      <c r="J172" s="265"/>
    </row>
    <row r="173" spans="1:10">
      <c r="A173" s="266"/>
      <c r="B173" s="688" t="s">
        <v>527</v>
      </c>
      <c r="C173" s="689">
        <v>19</v>
      </c>
      <c r="D173" s="689">
        <v>17.412203909999999</v>
      </c>
      <c r="E173" s="689">
        <f t="shared" si="24"/>
        <v>1.5877960900000012</v>
      </c>
      <c r="F173" s="690">
        <f t="shared" si="25"/>
        <v>0.91643178473684206</v>
      </c>
      <c r="G173" s="268"/>
      <c r="H173" s="268"/>
      <c r="I173" s="268"/>
      <c r="J173" s="265"/>
    </row>
    <row r="174" spans="1:10">
      <c r="A174" s="266"/>
      <c r="B174" s="688" t="s">
        <v>517</v>
      </c>
      <c r="C174" s="689">
        <v>35</v>
      </c>
      <c r="D174" s="689">
        <v>37.169436320000003</v>
      </c>
      <c r="E174" s="689">
        <f t="shared" si="24"/>
        <v>-2.1694363200000026</v>
      </c>
      <c r="F174" s="690">
        <f t="shared" si="25"/>
        <v>1.061983894857143</v>
      </c>
      <c r="G174" s="268"/>
      <c r="H174" s="268"/>
      <c r="I174" s="268"/>
      <c r="J174" s="265"/>
    </row>
    <row r="175" spans="1:10">
      <c r="A175" s="266"/>
      <c r="B175" s="688" t="s">
        <v>511</v>
      </c>
      <c r="C175" s="689">
        <v>63</v>
      </c>
      <c r="D175" s="689">
        <v>66.183943009999993</v>
      </c>
      <c r="E175" s="689">
        <f t="shared" si="24"/>
        <v>-3.183943009999993</v>
      </c>
      <c r="F175" s="690">
        <f t="shared" si="25"/>
        <v>1.0505387779365079</v>
      </c>
      <c r="G175" s="268"/>
      <c r="H175" s="268"/>
      <c r="I175" s="268"/>
      <c r="J175" s="265"/>
    </row>
    <row r="176" spans="1:10">
      <c r="A176" s="266"/>
      <c r="B176" s="688" t="s">
        <v>508</v>
      </c>
      <c r="C176" s="689">
        <v>295.25</v>
      </c>
      <c r="D176" s="689">
        <v>296.96069554000002</v>
      </c>
      <c r="E176" s="689">
        <f t="shared" si="24"/>
        <v>-1.7106955400000174</v>
      </c>
      <c r="F176" s="690">
        <f t="shared" si="25"/>
        <v>1.0057940577138018</v>
      </c>
      <c r="G176" s="268"/>
      <c r="H176" s="268"/>
      <c r="I176" s="268"/>
      <c r="J176" s="265"/>
    </row>
    <row r="177" spans="1:10">
      <c r="A177" s="266"/>
      <c r="B177" s="688" t="s">
        <v>516</v>
      </c>
      <c r="C177" s="689">
        <v>42.116312000000001</v>
      </c>
      <c r="D177" s="689">
        <v>31.38916416</v>
      </c>
      <c r="E177" s="689">
        <f t="shared" si="24"/>
        <v>10.727147840000001</v>
      </c>
      <c r="F177" s="690">
        <f t="shared" si="25"/>
        <v>0.74529707539444578</v>
      </c>
      <c r="G177" s="268"/>
      <c r="H177" s="268"/>
      <c r="I177" s="268"/>
      <c r="J177" s="265"/>
    </row>
    <row r="178" spans="1:10">
      <c r="A178" s="266"/>
      <c r="B178" s="688" t="s">
        <v>515</v>
      </c>
      <c r="C178" s="689">
        <v>38</v>
      </c>
      <c r="D178" s="689">
        <v>41.772531700000002</v>
      </c>
      <c r="E178" s="689">
        <f t="shared" si="24"/>
        <v>-3.7725317000000018</v>
      </c>
      <c r="F178" s="690">
        <f t="shared" si="25"/>
        <v>1.09927715</v>
      </c>
      <c r="G178" s="267"/>
      <c r="H178" s="267"/>
      <c r="I178" s="267"/>
      <c r="J178" s="265"/>
    </row>
    <row r="179" spans="1:10">
      <c r="A179" s="266"/>
      <c r="B179" s="688" t="s">
        <v>528</v>
      </c>
      <c r="C179" s="689">
        <v>14.1</v>
      </c>
      <c r="D179" s="689">
        <v>14.495743579999999</v>
      </c>
      <c r="E179" s="689">
        <f t="shared" si="24"/>
        <v>-0.39574357999999954</v>
      </c>
      <c r="F179" s="690">
        <f t="shared" si="25"/>
        <v>1.0280669205673758</v>
      </c>
      <c r="G179" s="268"/>
      <c r="H179" s="268"/>
      <c r="I179" s="268"/>
      <c r="J179" s="265"/>
    </row>
    <row r="180" spans="1:10">
      <c r="A180" s="266"/>
      <c r="B180" s="688" t="s">
        <v>533</v>
      </c>
      <c r="C180" s="689">
        <v>6.8</v>
      </c>
      <c r="D180" s="689">
        <v>7.4357835699999999</v>
      </c>
      <c r="E180" s="689">
        <f t="shared" si="24"/>
        <v>-0.63578357000000008</v>
      </c>
      <c r="F180" s="690">
        <f t="shared" si="25"/>
        <v>1.0934975838235295</v>
      </c>
      <c r="G180" s="268"/>
      <c r="H180" s="268"/>
      <c r="I180" s="268"/>
      <c r="J180" s="265"/>
    </row>
    <row r="181" spans="1:10">
      <c r="A181" s="266"/>
      <c r="B181" s="688" t="s">
        <v>532</v>
      </c>
      <c r="C181" s="689">
        <v>7.1</v>
      </c>
      <c r="D181" s="689">
        <v>7.3893946899999996</v>
      </c>
      <c r="E181" s="689">
        <f t="shared" si="24"/>
        <v>-0.28939468999999995</v>
      </c>
      <c r="F181" s="690">
        <f t="shared" si="25"/>
        <v>1.0407598154929578</v>
      </c>
      <c r="G181" s="268"/>
      <c r="H181" s="268"/>
      <c r="I181" s="268"/>
      <c r="J181" s="265"/>
    </row>
    <row r="182" spans="1:10" ht="15.75" thickBot="1">
      <c r="A182" s="266"/>
      <c r="B182" s="691" t="s">
        <v>526</v>
      </c>
      <c r="C182" s="708">
        <v>21</v>
      </c>
      <c r="D182" s="708">
        <v>18.882471649999999</v>
      </c>
      <c r="E182" s="708">
        <f t="shared" si="24"/>
        <v>2.1175283500000006</v>
      </c>
      <c r="F182" s="693">
        <f t="shared" si="25"/>
        <v>0.89916531666666666</v>
      </c>
      <c r="G182" s="268"/>
      <c r="H182" s="268"/>
      <c r="I182" s="268"/>
      <c r="J182" s="265"/>
    </row>
    <row r="183" spans="1:10" ht="15.75" thickBot="1">
      <c r="A183" s="266"/>
      <c r="B183" s="701"/>
      <c r="C183" s="702"/>
      <c r="D183" s="702"/>
      <c r="E183" s="702"/>
      <c r="F183" s="703"/>
      <c r="G183" s="268"/>
      <c r="H183" s="268"/>
      <c r="I183" s="268"/>
      <c r="J183" s="265"/>
    </row>
    <row r="184" spans="1:10">
      <c r="A184" s="266"/>
      <c r="B184" s="682" t="s">
        <v>413</v>
      </c>
      <c r="C184" s="697" t="s">
        <v>414</v>
      </c>
      <c r="D184" s="697" t="s">
        <v>417</v>
      </c>
      <c r="E184" s="697" t="s">
        <v>103</v>
      </c>
      <c r="F184" s="684" t="s">
        <v>799</v>
      </c>
      <c r="G184" s="268"/>
      <c r="H184" s="268"/>
      <c r="I184" s="268"/>
      <c r="J184" s="265"/>
    </row>
    <row r="185" spans="1:10">
      <c r="A185" s="266"/>
      <c r="B185" s="718" t="s">
        <v>535</v>
      </c>
      <c r="C185" s="719">
        <v>127.28399999999999</v>
      </c>
      <c r="D185" s="719">
        <v>170.25460394000001</v>
      </c>
      <c r="E185" s="704">
        <f t="shared" ref="E185:E191" si="26">+C185-D185</f>
        <v>-42.970603940000018</v>
      </c>
      <c r="F185" s="705">
        <f t="shared" ref="F185:F191" si="27">+D185/C185</f>
        <v>1.3375962724301564</v>
      </c>
      <c r="G185" s="268"/>
      <c r="H185" s="268"/>
      <c r="I185" s="268"/>
      <c r="J185" s="265"/>
    </row>
    <row r="186" spans="1:10">
      <c r="A186" s="266"/>
      <c r="B186" s="714" t="s">
        <v>811</v>
      </c>
      <c r="C186" s="706">
        <v>45.81897</v>
      </c>
      <c r="D186" s="706">
        <v>103.18216717999999</v>
      </c>
      <c r="E186" s="706">
        <f t="shared" si="26"/>
        <v>-57.363197179999993</v>
      </c>
      <c r="F186" s="707">
        <f t="shared" si="27"/>
        <v>2.2519530050544567</v>
      </c>
      <c r="G186" s="268"/>
      <c r="H186" s="268"/>
      <c r="I186" s="268"/>
      <c r="J186" s="265"/>
    </row>
    <row r="187" spans="1:10">
      <c r="A187" s="266"/>
      <c r="B187" s="688" t="s">
        <v>457</v>
      </c>
      <c r="C187" s="706">
        <v>49.882709999999996</v>
      </c>
      <c r="D187" s="706">
        <v>51.275409529999997</v>
      </c>
      <c r="E187" s="706">
        <f t="shared" si="26"/>
        <v>-1.3926995300000016</v>
      </c>
      <c r="F187" s="707">
        <f t="shared" si="27"/>
        <v>1.0279194841258625</v>
      </c>
      <c r="G187" s="268"/>
      <c r="H187" s="268"/>
      <c r="I187" s="268"/>
      <c r="J187" s="265"/>
    </row>
    <row r="188" spans="1:10">
      <c r="A188" s="266"/>
      <c r="B188" s="714" t="s">
        <v>536</v>
      </c>
      <c r="C188" s="706">
        <v>19.131450000000001</v>
      </c>
      <c r="D188" s="706">
        <v>8.5086069099999992</v>
      </c>
      <c r="E188" s="706">
        <f t="shared" si="26"/>
        <v>10.622843090000002</v>
      </c>
      <c r="F188" s="707">
        <f t="shared" si="27"/>
        <v>0.44474448669599004</v>
      </c>
      <c r="G188" s="268"/>
      <c r="H188" s="268"/>
      <c r="I188" s="268"/>
      <c r="J188" s="265"/>
    </row>
    <row r="189" spans="1:10">
      <c r="A189" s="266"/>
      <c r="B189" s="714" t="s">
        <v>537</v>
      </c>
      <c r="C189" s="706">
        <v>11.63627</v>
      </c>
      <c r="D189" s="706">
        <v>6.9385364599999999</v>
      </c>
      <c r="E189" s="706">
        <f t="shared" si="26"/>
        <v>4.6977335399999998</v>
      </c>
      <c r="F189" s="707">
        <f t="shared" si="27"/>
        <v>0.5962852752643244</v>
      </c>
      <c r="G189" s="268"/>
      <c r="H189" s="268"/>
      <c r="I189" s="268"/>
      <c r="J189" s="265"/>
    </row>
    <row r="190" spans="1:10">
      <c r="A190" s="266"/>
      <c r="B190" s="688" t="s">
        <v>422</v>
      </c>
      <c r="C190" s="706">
        <v>0.81459999999999999</v>
      </c>
      <c r="D190" s="706">
        <v>0.34988385999999999</v>
      </c>
      <c r="E190" s="706">
        <f t="shared" si="26"/>
        <v>0.46471614</v>
      </c>
      <c r="F190" s="707">
        <f t="shared" si="27"/>
        <v>0.4295161551681807</v>
      </c>
      <c r="G190" s="268"/>
      <c r="H190" s="268"/>
      <c r="I190" s="268"/>
      <c r="J190" s="265"/>
    </row>
    <row r="191" spans="1:10" ht="15.75" thickBot="1">
      <c r="A191" s="266"/>
      <c r="B191" s="691" t="s">
        <v>538</v>
      </c>
      <c r="C191" s="699">
        <v>0</v>
      </c>
      <c r="D191" s="699">
        <v>0</v>
      </c>
      <c r="E191" s="699">
        <f t="shared" si="26"/>
        <v>0</v>
      </c>
      <c r="F191" s="716" t="e">
        <f t="shared" si="27"/>
        <v>#DIV/0!</v>
      </c>
      <c r="G191" s="268"/>
      <c r="H191" s="268"/>
      <c r="I191" s="268"/>
      <c r="J191" s="265"/>
    </row>
    <row r="192" spans="1:10" ht="15.75" thickBot="1">
      <c r="A192" s="266"/>
      <c r="B192" s="701"/>
      <c r="C192" s="702"/>
      <c r="D192" s="702"/>
      <c r="E192" s="702"/>
      <c r="F192" s="703"/>
      <c r="G192" s="268"/>
      <c r="H192" s="268"/>
      <c r="I192" s="268"/>
      <c r="J192" s="265"/>
    </row>
    <row r="193" spans="1:10">
      <c r="A193" s="266"/>
      <c r="B193" s="682" t="s">
        <v>413</v>
      </c>
      <c r="C193" s="697" t="s">
        <v>414</v>
      </c>
      <c r="D193" s="697" t="s">
        <v>417</v>
      </c>
      <c r="E193" s="697" t="s">
        <v>103</v>
      </c>
      <c r="F193" s="684" t="s">
        <v>799</v>
      </c>
      <c r="G193" s="268"/>
      <c r="H193" s="268"/>
      <c r="I193" s="268"/>
      <c r="J193" s="265"/>
    </row>
    <row r="194" spans="1:10">
      <c r="A194" s="266"/>
      <c r="B194" s="718" t="s">
        <v>812</v>
      </c>
      <c r="C194" s="720">
        <f>+C195</f>
        <v>13411</v>
      </c>
      <c r="D194" s="720">
        <f>+D195</f>
        <v>12692.59930045</v>
      </c>
      <c r="E194" s="686">
        <f t="shared" si="24"/>
        <v>718.40069955000035</v>
      </c>
      <c r="F194" s="687">
        <f t="shared" si="25"/>
        <v>0.94643198124300942</v>
      </c>
      <c r="G194" s="268"/>
      <c r="H194" s="268"/>
      <c r="I194" s="268"/>
      <c r="J194" s="265"/>
    </row>
    <row r="195" spans="1:10" ht="15.75" thickBot="1">
      <c r="A195" s="266"/>
      <c r="B195" s="691" t="s">
        <v>813</v>
      </c>
      <c r="C195" s="708">
        <v>13411</v>
      </c>
      <c r="D195" s="708">
        <v>12692.59930045</v>
      </c>
      <c r="E195" s="708">
        <f t="shared" si="24"/>
        <v>718.40069955000035</v>
      </c>
      <c r="F195" s="693">
        <f t="shared" si="25"/>
        <v>0.94643198124300942</v>
      </c>
      <c r="G195" s="268"/>
      <c r="H195" s="268"/>
      <c r="I195" s="268"/>
      <c r="J195" s="265"/>
    </row>
    <row r="196" spans="1:10" ht="15.75" thickBot="1">
      <c r="A196" s="266"/>
      <c r="B196" s="701"/>
      <c r="C196" s="721"/>
      <c r="D196" s="721"/>
      <c r="E196" s="722"/>
      <c r="F196" s="723"/>
      <c r="G196" s="268"/>
      <c r="H196" s="268"/>
      <c r="I196" s="268"/>
      <c r="J196" s="265"/>
    </row>
    <row r="197" spans="1:10">
      <c r="A197" s="266"/>
      <c r="B197" s="682" t="s">
        <v>413</v>
      </c>
      <c r="C197" s="697" t="s">
        <v>414</v>
      </c>
      <c r="D197" s="697" t="s">
        <v>417</v>
      </c>
      <c r="E197" s="697" t="s">
        <v>103</v>
      </c>
      <c r="F197" s="684" t="s">
        <v>799</v>
      </c>
      <c r="G197" s="268"/>
      <c r="H197" s="268"/>
      <c r="I197" s="268"/>
      <c r="J197" s="265"/>
    </row>
    <row r="198" spans="1:10">
      <c r="A198" s="266"/>
      <c r="B198" s="718" t="s">
        <v>539</v>
      </c>
      <c r="C198" s="719">
        <f>SUM(C199:C206)</f>
        <v>1159.067</v>
      </c>
      <c r="D198" s="719">
        <f>SUM(D199:D206)</f>
        <v>966.05347105999999</v>
      </c>
      <c r="E198" s="704">
        <f t="shared" ref="E198:E206" si="28">+C198-D198</f>
        <v>193.01352894000001</v>
      </c>
      <c r="F198" s="705">
        <f t="shared" ref="F198:F206" si="29">+D198/C198</f>
        <v>0.83347508906732737</v>
      </c>
      <c r="G198" s="268"/>
      <c r="H198" s="268"/>
      <c r="I198" s="268"/>
      <c r="J198" s="265"/>
    </row>
    <row r="199" spans="1:10">
      <c r="A199" s="266"/>
      <c r="B199" s="714" t="s">
        <v>541</v>
      </c>
      <c r="C199" s="706">
        <v>467.55194999999998</v>
      </c>
      <c r="D199" s="706">
        <v>312.36498533999998</v>
      </c>
      <c r="E199" s="706">
        <f t="shared" si="28"/>
        <v>155.18696466</v>
      </c>
      <c r="F199" s="707">
        <f t="shared" si="29"/>
        <v>0.66808615671477789</v>
      </c>
      <c r="G199" s="268"/>
      <c r="H199" s="268"/>
      <c r="I199" s="268"/>
      <c r="J199" s="265"/>
    </row>
    <row r="200" spans="1:10">
      <c r="A200" s="266"/>
      <c r="B200" s="714" t="s">
        <v>540</v>
      </c>
      <c r="C200" s="706">
        <v>352.85771799999998</v>
      </c>
      <c r="D200" s="706">
        <v>249.23006505999999</v>
      </c>
      <c r="E200" s="706">
        <f t="shared" si="28"/>
        <v>103.62765293999999</v>
      </c>
      <c r="F200" s="707">
        <f t="shared" si="29"/>
        <v>0.70631887116608283</v>
      </c>
      <c r="G200" s="268"/>
      <c r="H200" s="268"/>
      <c r="I200" s="268"/>
      <c r="J200" s="265"/>
    </row>
    <row r="201" spans="1:10">
      <c r="A201" s="266"/>
      <c r="B201" s="714" t="s">
        <v>448</v>
      </c>
      <c r="C201" s="706">
        <v>87.694800000000001</v>
      </c>
      <c r="D201" s="706">
        <v>140.76021125</v>
      </c>
      <c r="E201" s="706">
        <f t="shared" si="28"/>
        <v>-53.065411249999997</v>
      </c>
      <c r="F201" s="707">
        <f t="shared" si="29"/>
        <v>1.6051146846791371</v>
      </c>
      <c r="G201" s="268"/>
      <c r="H201" s="268"/>
      <c r="I201" s="268"/>
      <c r="J201" s="265"/>
    </row>
    <row r="202" spans="1:10">
      <c r="A202" s="266"/>
      <c r="B202" s="688" t="s">
        <v>457</v>
      </c>
      <c r="C202" s="706">
        <v>68.055897999999999</v>
      </c>
      <c r="D202" s="706">
        <v>92.499434190000002</v>
      </c>
      <c r="E202" s="706">
        <f t="shared" si="28"/>
        <v>-24.443536190000003</v>
      </c>
      <c r="F202" s="707">
        <f t="shared" si="29"/>
        <v>1.3591685204124411</v>
      </c>
      <c r="G202" s="268"/>
      <c r="H202" s="268"/>
      <c r="I202" s="268"/>
      <c r="J202" s="265"/>
    </row>
    <row r="203" spans="1:10">
      <c r="A203" s="266"/>
      <c r="B203" s="714" t="s">
        <v>814</v>
      </c>
      <c r="C203" s="706">
        <v>100.46589400000001</v>
      </c>
      <c r="D203" s="706">
        <v>90.086765709999995</v>
      </c>
      <c r="E203" s="706">
        <f t="shared" si="28"/>
        <v>10.379128290000011</v>
      </c>
      <c r="F203" s="707">
        <f t="shared" si="29"/>
        <v>0.89669003204211761</v>
      </c>
      <c r="G203" s="268"/>
      <c r="H203" s="268"/>
      <c r="I203" s="268"/>
      <c r="J203" s="265"/>
    </row>
    <row r="204" spans="1:10">
      <c r="A204" s="266"/>
      <c r="B204" s="714" t="s">
        <v>542</v>
      </c>
      <c r="C204" s="706">
        <v>57.240740000000002</v>
      </c>
      <c r="D204" s="706">
        <v>45.672786649999999</v>
      </c>
      <c r="E204" s="706">
        <f t="shared" si="28"/>
        <v>11.567953350000003</v>
      </c>
      <c r="F204" s="707">
        <f t="shared" si="29"/>
        <v>0.79790699159374945</v>
      </c>
      <c r="G204" s="268"/>
      <c r="H204" s="268"/>
      <c r="I204" s="268"/>
      <c r="J204" s="265"/>
    </row>
    <row r="205" spans="1:10">
      <c r="A205" s="266"/>
      <c r="B205" s="688" t="s">
        <v>422</v>
      </c>
      <c r="C205" s="706">
        <v>25.2</v>
      </c>
      <c r="D205" s="706">
        <v>28.192222860000001</v>
      </c>
      <c r="E205" s="706">
        <f t="shared" si="28"/>
        <v>-2.9922228600000018</v>
      </c>
      <c r="F205" s="707">
        <f t="shared" si="29"/>
        <v>1.1187390023809525</v>
      </c>
      <c r="G205" s="268"/>
      <c r="H205" s="268"/>
      <c r="I205" s="268"/>
      <c r="J205" s="265"/>
    </row>
    <row r="206" spans="1:10" ht="15.75" thickBot="1">
      <c r="A206" s="266"/>
      <c r="B206" s="698" t="s">
        <v>434</v>
      </c>
      <c r="C206" s="699">
        <v>0</v>
      </c>
      <c r="D206" s="699">
        <v>7.2469999999999999</v>
      </c>
      <c r="E206" s="699">
        <f t="shared" si="28"/>
        <v>-7.2469999999999999</v>
      </c>
      <c r="F206" s="716" t="e">
        <f t="shared" si="29"/>
        <v>#DIV/0!</v>
      </c>
      <c r="G206" s="268"/>
      <c r="H206" s="268"/>
      <c r="I206" s="268"/>
      <c r="J206" s="265"/>
    </row>
    <row r="207" spans="1:10" ht="15.75" thickBot="1">
      <c r="A207" s="266"/>
      <c r="B207" s="701"/>
      <c r="C207" s="702"/>
      <c r="D207" s="702"/>
      <c r="E207" s="702"/>
      <c r="F207" s="703"/>
      <c r="G207" s="268"/>
      <c r="H207" s="268"/>
      <c r="I207" s="268"/>
      <c r="J207" s="265"/>
    </row>
    <row r="208" spans="1:10">
      <c r="A208" s="266"/>
      <c r="B208" s="682" t="s">
        <v>413</v>
      </c>
      <c r="C208" s="697" t="s">
        <v>414</v>
      </c>
      <c r="D208" s="697" t="s">
        <v>417</v>
      </c>
      <c r="E208" s="697" t="s">
        <v>103</v>
      </c>
      <c r="F208" s="684" t="s">
        <v>799</v>
      </c>
      <c r="G208" s="268"/>
      <c r="H208" s="268"/>
      <c r="I208" s="268"/>
      <c r="J208" s="265"/>
    </row>
    <row r="209" spans="1:10">
      <c r="A209" s="266"/>
      <c r="B209" s="718" t="s">
        <v>543</v>
      </c>
      <c r="C209" s="720">
        <f>SUM(C210:C213)</f>
        <v>117.2569</v>
      </c>
      <c r="D209" s="720">
        <f>SUM(D210:D213)</f>
        <v>125.24928219</v>
      </c>
      <c r="E209" s="686">
        <f t="shared" ref="E209" si="30">+C209-D209</f>
        <v>-7.9923821900000007</v>
      </c>
      <c r="F209" s="687">
        <f t="shared" ref="F209" si="31">+D209/C209</f>
        <v>1.068161295326757</v>
      </c>
      <c r="G209" s="268"/>
      <c r="H209" s="268"/>
      <c r="I209" s="268"/>
      <c r="J209" s="265"/>
    </row>
    <row r="210" spans="1:10">
      <c r="A210" s="266"/>
      <c r="B210" s="688" t="s">
        <v>544</v>
      </c>
      <c r="C210" s="689">
        <v>39.957906999999999</v>
      </c>
      <c r="D210" s="689">
        <v>43.803914329999998</v>
      </c>
      <c r="E210" s="689">
        <f>+C210-D210</f>
        <v>-3.8460073299999991</v>
      </c>
      <c r="F210" s="690">
        <f>+D210/C210</f>
        <v>1.0962514710793034</v>
      </c>
      <c r="G210" s="268"/>
      <c r="H210" s="268"/>
      <c r="I210" s="268"/>
      <c r="J210" s="265"/>
    </row>
    <row r="211" spans="1:10">
      <c r="A211" s="266"/>
      <c r="B211" s="688" t="s">
        <v>545</v>
      </c>
      <c r="C211" s="689">
        <v>34.395465000000002</v>
      </c>
      <c r="D211" s="689">
        <v>38.417279919999999</v>
      </c>
      <c r="E211" s="689">
        <f>+C211-D211</f>
        <v>-4.0218149199999971</v>
      </c>
      <c r="F211" s="690">
        <f>+D211/C211</f>
        <v>1.1169286392842777</v>
      </c>
      <c r="G211" s="267"/>
      <c r="H211" s="267"/>
      <c r="I211" s="267"/>
      <c r="J211" s="265"/>
    </row>
    <row r="212" spans="1:10">
      <c r="A212" s="266"/>
      <c r="B212" s="688" t="s">
        <v>424</v>
      </c>
      <c r="C212" s="689">
        <v>38.573152999999998</v>
      </c>
      <c r="D212" s="689">
        <v>38.239628510000003</v>
      </c>
      <c r="E212" s="689">
        <f>+C212-D212</f>
        <v>0.33352448999999496</v>
      </c>
      <c r="F212" s="690">
        <f>+D212/C212</f>
        <v>0.99135345534237262</v>
      </c>
      <c r="G212" s="268"/>
      <c r="H212" s="268"/>
      <c r="I212" s="268"/>
      <c r="J212" s="265"/>
    </row>
    <row r="213" spans="1:10" ht="15.75" thickBot="1">
      <c r="A213" s="266"/>
      <c r="B213" s="691" t="s">
        <v>546</v>
      </c>
      <c r="C213" s="708">
        <v>4.3303750000000001</v>
      </c>
      <c r="D213" s="708">
        <v>4.7884594299999996</v>
      </c>
      <c r="E213" s="708">
        <f>+C213-D213</f>
        <v>-0.45808442999999954</v>
      </c>
      <c r="F213" s="693">
        <f>+D213/C213</f>
        <v>1.105784009468002</v>
      </c>
      <c r="G213" s="268"/>
      <c r="H213" s="268"/>
      <c r="I213" s="268"/>
      <c r="J213" s="265"/>
    </row>
    <row r="214" spans="1:10">
      <c r="B214" s="724"/>
      <c r="C214" s="725"/>
      <c r="D214" s="725"/>
      <c r="E214" s="725"/>
      <c r="F214" s="725"/>
    </row>
    <row r="215" spans="1:10">
      <c r="B215" s="724"/>
      <c r="C215" s="725"/>
      <c r="D215" s="725"/>
      <c r="E215" s="725"/>
      <c r="F215" s="725"/>
    </row>
    <row r="216" spans="1:10">
      <c r="B216" s="724"/>
      <c r="C216" s="725"/>
      <c r="D216" s="725"/>
      <c r="E216" s="725"/>
      <c r="F216" s="725"/>
    </row>
    <row r="217" spans="1:10">
      <c r="B217" s="724"/>
      <c r="C217" s="725"/>
      <c r="D217" s="725"/>
      <c r="E217" s="725"/>
      <c r="F217" s="725"/>
    </row>
    <row r="218" spans="1:10">
      <c r="B218" s="724"/>
      <c r="C218" s="725"/>
      <c r="D218" s="725"/>
      <c r="E218" s="725"/>
      <c r="F218" s="725"/>
    </row>
    <row r="219" spans="1:10">
      <c r="B219" s="724"/>
      <c r="C219" s="725"/>
      <c r="D219" s="725"/>
      <c r="E219" s="725"/>
      <c r="F219" s="725"/>
    </row>
    <row r="220" spans="1:10">
      <c r="B220" s="724"/>
      <c r="C220" s="725"/>
      <c r="D220" s="725"/>
      <c r="E220" s="725"/>
      <c r="F220" s="725"/>
    </row>
    <row r="221" spans="1:10">
      <c r="B221" s="724"/>
      <c r="C221" s="725"/>
      <c r="D221" s="725"/>
      <c r="E221" s="725"/>
      <c r="F221" s="725"/>
    </row>
    <row r="222" spans="1:10">
      <c r="B222" s="724"/>
      <c r="C222" s="725"/>
      <c r="D222" s="725"/>
      <c r="E222" s="725"/>
      <c r="F222" s="725"/>
    </row>
    <row r="223" spans="1:10">
      <c r="B223" s="724"/>
      <c r="C223" s="725"/>
      <c r="D223" s="725"/>
      <c r="E223" s="725"/>
      <c r="F223" s="725"/>
    </row>
    <row r="224" spans="1:10">
      <c r="B224" s="724"/>
      <c r="C224" s="725"/>
      <c r="D224" s="725"/>
      <c r="E224" s="725"/>
      <c r="F224" s="725"/>
    </row>
    <row r="225" spans="2:6">
      <c r="B225" s="724"/>
      <c r="C225" s="725"/>
      <c r="D225" s="725"/>
      <c r="E225" s="725"/>
      <c r="F225" s="725"/>
    </row>
    <row r="226" spans="2:6">
      <c r="B226" s="724"/>
      <c r="C226" s="725"/>
      <c r="D226" s="725"/>
      <c r="E226" s="725"/>
      <c r="F226" s="725"/>
    </row>
    <row r="227" spans="2:6">
      <c r="B227" s="724"/>
      <c r="C227" s="725"/>
      <c r="D227" s="725"/>
      <c r="E227" s="725"/>
      <c r="F227" s="725"/>
    </row>
    <row r="228" spans="2:6">
      <c r="B228" s="724"/>
      <c r="C228" s="725"/>
      <c r="D228" s="725"/>
      <c r="E228" s="725"/>
      <c r="F228" s="725"/>
    </row>
    <row r="229" spans="2:6">
      <c r="B229" s="724"/>
      <c r="C229" s="725"/>
      <c r="D229" s="725"/>
      <c r="E229" s="725"/>
      <c r="F229" s="725"/>
    </row>
    <row r="230" spans="2:6">
      <c r="B230" s="724"/>
      <c r="C230" s="725"/>
      <c r="D230" s="725"/>
      <c r="E230" s="725"/>
      <c r="F230" s="725"/>
    </row>
    <row r="231" spans="2:6">
      <c r="B231" s="724"/>
      <c r="C231" s="725"/>
      <c r="D231" s="725"/>
      <c r="E231" s="725"/>
      <c r="F231" s="725"/>
    </row>
    <row r="232" spans="2:6">
      <c r="B232" s="724"/>
      <c r="C232" s="725"/>
      <c r="D232" s="725"/>
      <c r="E232" s="725"/>
      <c r="F232" s="725"/>
    </row>
    <row r="233" spans="2:6">
      <c r="B233" s="724"/>
      <c r="C233" s="725"/>
      <c r="D233" s="725"/>
      <c r="E233" s="725"/>
      <c r="F233" s="725"/>
    </row>
    <row r="234" spans="2:6">
      <c r="B234" s="724"/>
      <c r="C234" s="725"/>
      <c r="D234" s="725"/>
      <c r="E234" s="725"/>
      <c r="F234" s="725"/>
    </row>
    <row r="235" spans="2:6">
      <c r="B235" s="724"/>
      <c r="C235" s="725"/>
      <c r="D235" s="725"/>
      <c r="E235" s="725"/>
      <c r="F235" s="725"/>
    </row>
    <row r="236" spans="2:6">
      <c r="B236" s="724"/>
      <c r="C236" s="725"/>
      <c r="D236" s="725"/>
      <c r="E236" s="725"/>
      <c r="F236" s="725"/>
    </row>
    <row r="237" spans="2:6">
      <c r="B237" s="724"/>
      <c r="C237" s="725"/>
      <c r="D237" s="725"/>
      <c r="E237" s="725"/>
      <c r="F237" s="725"/>
    </row>
    <row r="238" spans="2:6">
      <c r="B238" s="724"/>
      <c r="C238" s="725"/>
      <c r="D238" s="725"/>
      <c r="E238" s="725"/>
      <c r="F238" s="725"/>
    </row>
    <row r="239" spans="2:6">
      <c r="B239" s="724"/>
      <c r="C239" s="725"/>
      <c r="D239" s="725"/>
      <c r="E239" s="725"/>
      <c r="F239" s="725"/>
    </row>
    <row r="240" spans="2:6">
      <c r="B240" s="724"/>
      <c r="C240" s="725"/>
      <c r="D240" s="725"/>
      <c r="E240" s="725"/>
      <c r="F240" s="725"/>
    </row>
    <row r="241" spans="2:6">
      <c r="B241" s="724"/>
      <c r="C241" s="725"/>
      <c r="D241" s="725"/>
      <c r="E241" s="725"/>
      <c r="F241" s="725"/>
    </row>
    <row r="242" spans="2:6">
      <c r="B242" s="724"/>
      <c r="C242" s="725"/>
      <c r="D242" s="725"/>
      <c r="E242" s="725"/>
      <c r="F242" s="725"/>
    </row>
    <row r="243" spans="2:6">
      <c r="B243" s="724"/>
      <c r="C243" s="725"/>
      <c r="D243" s="725"/>
      <c r="E243" s="725"/>
      <c r="F243" s="725"/>
    </row>
    <row r="244" spans="2:6">
      <c r="B244" s="724"/>
      <c r="C244" s="725"/>
      <c r="D244" s="725"/>
      <c r="E244" s="725"/>
      <c r="F244" s="725"/>
    </row>
    <row r="245" spans="2:6">
      <c r="B245" s="270"/>
      <c r="C245" s="271"/>
      <c r="D245" s="271"/>
      <c r="E245" s="271"/>
      <c r="F245" s="271"/>
    </row>
    <row r="246" spans="2:6">
      <c r="B246" s="270"/>
      <c r="C246" s="271"/>
      <c r="D246" s="271"/>
      <c r="E246" s="271"/>
      <c r="F246" s="271"/>
    </row>
    <row r="247" spans="2:6">
      <c r="B247" s="270"/>
      <c r="C247" s="271"/>
      <c r="D247" s="271"/>
      <c r="E247" s="271"/>
      <c r="F247" s="271"/>
    </row>
    <row r="248" spans="2:6">
      <c r="B248" s="270"/>
      <c r="C248" s="271"/>
      <c r="D248" s="271"/>
      <c r="E248" s="271"/>
      <c r="F248" s="271"/>
    </row>
    <row r="249" spans="2:6">
      <c r="B249" s="270"/>
      <c r="C249" s="271"/>
      <c r="D249" s="271"/>
      <c r="E249" s="271"/>
      <c r="F249" s="271"/>
    </row>
    <row r="250" spans="2:6">
      <c r="B250" s="270"/>
      <c r="C250" s="271"/>
      <c r="D250" s="271"/>
      <c r="E250" s="271"/>
      <c r="F250" s="271"/>
    </row>
    <row r="251" spans="2:6">
      <c r="B251" s="270"/>
      <c r="C251" s="271"/>
      <c r="D251" s="271"/>
      <c r="E251" s="271"/>
      <c r="F251" s="271"/>
    </row>
    <row r="252" spans="2:6">
      <c r="B252" s="270"/>
      <c r="C252" s="271"/>
      <c r="D252" s="271"/>
      <c r="E252" s="271"/>
      <c r="F252" s="271"/>
    </row>
    <row r="253" spans="2:6">
      <c r="B253" s="270"/>
      <c r="C253" s="271"/>
      <c r="D253" s="271"/>
      <c r="E253" s="271"/>
      <c r="F253" s="271"/>
    </row>
    <row r="254" spans="2:6">
      <c r="B254" s="270"/>
      <c r="C254" s="271"/>
      <c r="D254" s="271"/>
      <c r="E254" s="271"/>
      <c r="F254" s="271"/>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5"/>
  <sheetViews>
    <sheetView workbookViewId="0"/>
  </sheetViews>
  <sheetFormatPr baseColWidth="10" defaultRowHeight="15"/>
  <cols>
    <col min="2" max="2" width="87.28515625" customWidth="1"/>
    <col min="3" max="3" width="21.28515625" customWidth="1"/>
  </cols>
  <sheetData>
    <row r="1" spans="1:7" ht="30.75" thickTop="1">
      <c r="A1" s="283"/>
      <c r="B1" s="980" t="s">
        <v>574</v>
      </c>
      <c r="C1" s="981"/>
      <c r="D1" s="284"/>
      <c r="E1" s="284"/>
      <c r="F1" s="284"/>
      <c r="G1" s="284"/>
    </row>
    <row r="2" spans="1:7" ht="30">
      <c r="A2" s="283"/>
      <c r="B2" s="982" t="s">
        <v>319</v>
      </c>
      <c r="C2" s="983"/>
      <c r="D2" s="284"/>
      <c r="E2" s="284"/>
      <c r="F2" s="284"/>
      <c r="G2" s="284"/>
    </row>
    <row r="3" spans="1:7" ht="30">
      <c r="A3" s="283"/>
      <c r="B3" s="982" t="s">
        <v>654</v>
      </c>
      <c r="C3" s="983"/>
      <c r="D3" s="284"/>
      <c r="E3" s="284"/>
      <c r="F3" s="284"/>
      <c r="G3" s="284"/>
    </row>
    <row r="4" spans="1:7" ht="30.75" thickBot="1">
      <c r="A4" s="283"/>
      <c r="B4" s="984" t="s">
        <v>114</v>
      </c>
      <c r="C4" s="985"/>
      <c r="D4" s="284"/>
      <c r="E4" s="284"/>
      <c r="F4" s="284"/>
      <c r="G4" s="284"/>
    </row>
    <row r="5" spans="1:7" ht="20.25" customHeight="1" thickTop="1" thickBot="1">
      <c r="A5" s="285"/>
      <c r="B5" s="286"/>
      <c r="C5" s="286"/>
      <c r="D5" s="284"/>
      <c r="E5" s="284"/>
      <c r="F5" s="284"/>
      <c r="G5" s="284"/>
    </row>
    <row r="6" spans="1:7" ht="18.75">
      <c r="A6" s="283"/>
      <c r="B6" s="273" t="s">
        <v>413</v>
      </c>
      <c r="C6" s="274" t="s">
        <v>417</v>
      </c>
    </row>
    <row r="7" spans="1:7">
      <c r="A7" s="283"/>
      <c r="B7" s="287" t="s">
        <v>575</v>
      </c>
      <c r="C7" s="288">
        <f>SUM(C8:C45)</f>
        <v>491.85399999999998</v>
      </c>
    </row>
    <row r="8" spans="1:7">
      <c r="A8" s="283"/>
      <c r="B8" s="289" t="s">
        <v>576</v>
      </c>
      <c r="C8" s="290">
        <v>230</v>
      </c>
    </row>
    <row r="9" spans="1:7">
      <c r="A9" s="283"/>
      <c r="B9" s="289" t="s">
        <v>577</v>
      </c>
      <c r="C9" s="290">
        <v>55</v>
      </c>
    </row>
    <row r="10" spans="1:7">
      <c r="A10" s="283"/>
      <c r="B10" s="289" t="s">
        <v>578</v>
      </c>
      <c r="C10" s="290">
        <v>40</v>
      </c>
    </row>
    <row r="11" spans="1:7">
      <c r="A11" s="283"/>
      <c r="B11" s="289" t="s">
        <v>579</v>
      </c>
      <c r="C11" s="290">
        <v>21.7</v>
      </c>
    </row>
    <row r="12" spans="1:7">
      <c r="A12" s="283"/>
      <c r="B12" s="289" t="s">
        <v>580</v>
      </c>
      <c r="C12" s="290">
        <v>20</v>
      </c>
    </row>
    <row r="13" spans="1:7">
      <c r="A13" s="283"/>
      <c r="B13" s="289" t="s">
        <v>581</v>
      </c>
      <c r="C13" s="290">
        <v>12.6</v>
      </c>
    </row>
    <row r="14" spans="1:7">
      <c r="A14" s="283"/>
      <c r="B14" s="289" t="s">
        <v>582</v>
      </c>
      <c r="C14" s="290">
        <v>12.5</v>
      </c>
    </row>
    <row r="15" spans="1:7">
      <c r="A15" s="283"/>
      <c r="B15" s="289" t="s">
        <v>583</v>
      </c>
      <c r="C15" s="291">
        <v>12.5</v>
      </c>
    </row>
    <row r="16" spans="1:7">
      <c r="A16" s="283"/>
      <c r="B16" s="289" t="s">
        <v>584</v>
      </c>
      <c r="C16" s="291">
        <v>12</v>
      </c>
    </row>
    <row r="17" spans="1:3">
      <c r="A17" s="283"/>
      <c r="B17" s="289" t="s">
        <v>585</v>
      </c>
      <c r="C17" s="291">
        <v>9</v>
      </c>
    </row>
    <row r="18" spans="1:3">
      <c r="A18" s="283"/>
      <c r="B18" s="289" t="s">
        <v>586</v>
      </c>
      <c r="C18" s="291">
        <v>9</v>
      </c>
    </row>
    <row r="19" spans="1:3">
      <c r="A19" s="283"/>
      <c r="B19" s="289" t="s">
        <v>587</v>
      </c>
      <c r="C19" s="291">
        <v>6</v>
      </c>
    </row>
    <row r="20" spans="1:3">
      <c r="A20" s="283"/>
      <c r="B20" s="289" t="s">
        <v>588</v>
      </c>
      <c r="C20" s="291">
        <v>5</v>
      </c>
    </row>
    <row r="21" spans="1:3">
      <c r="A21" s="283"/>
      <c r="B21" s="289" t="s">
        <v>589</v>
      </c>
      <c r="C21" s="291">
        <v>5</v>
      </c>
    </row>
    <row r="22" spans="1:3">
      <c r="A22" s="283"/>
      <c r="B22" s="289" t="s">
        <v>590</v>
      </c>
      <c r="C22" s="291">
        <v>5</v>
      </c>
    </row>
    <row r="23" spans="1:3">
      <c r="A23" s="283"/>
      <c r="B23" s="289" t="s">
        <v>591</v>
      </c>
      <c r="C23" s="291">
        <v>4.5</v>
      </c>
    </row>
    <row r="24" spans="1:3">
      <c r="A24" s="283"/>
      <c r="B24" s="289" t="s">
        <v>592</v>
      </c>
      <c r="C24" s="291">
        <v>4.4000000000000004</v>
      </c>
    </row>
    <row r="25" spans="1:3">
      <c r="A25" s="283"/>
      <c r="B25" s="289" t="s">
        <v>593</v>
      </c>
      <c r="C25" s="291">
        <v>4</v>
      </c>
    </row>
    <row r="26" spans="1:3">
      <c r="A26" s="283"/>
      <c r="B26" s="289" t="s">
        <v>594</v>
      </c>
      <c r="C26" s="291">
        <v>4</v>
      </c>
    </row>
    <row r="27" spans="1:3">
      <c r="A27" s="283"/>
      <c r="B27" s="289" t="s">
        <v>595</v>
      </c>
      <c r="C27" s="291">
        <v>3.6</v>
      </c>
    </row>
    <row r="28" spans="1:3">
      <c r="A28" s="283"/>
      <c r="B28" s="289" t="s">
        <v>596</v>
      </c>
      <c r="C28" s="291">
        <v>2</v>
      </c>
    </row>
    <row r="29" spans="1:3">
      <c r="A29" s="283"/>
      <c r="B29" s="289" t="s">
        <v>597</v>
      </c>
      <c r="C29" s="291">
        <v>1.8</v>
      </c>
    </row>
    <row r="30" spans="1:3">
      <c r="A30" s="283"/>
      <c r="B30" s="289" t="s">
        <v>598</v>
      </c>
      <c r="C30" s="291">
        <v>1.5</v>
      </c>
    </row>
    <row r="31" spans="1:3">
      <c r="A31" s="283"/>
      <c r="B31" s="289" t="s">
        <v>599</v>
      </c>
      <c r="C31" s="291">
        <v>1.5</v>
      </c>
    </row>
    <row r="32" spans="1:3">
      <c r="A32" s="283"/>
      <c r="B32" s="289" t="s">
        <v>600</v>
      </c>
      <c r="C32" s="291">
        <v>1</v>
      </c>
    </row>
    <row r="33" spans="1:3">
      <c r="A33" s="283"/>
      <c r="B33" s="289" t="s">
        <v>601</v>
      </c>
      <c r="C33" s="291">
        <v>1</v>
      </c>
    </row>
    <row r="34" spans="1:3">
      <c r="A34" s="283"/>
      <c r="B34" s="289" t="s">
        <v>602</v>
      </c>
      <c r="C34" s="291">
        <v>1</v>
      </c>
    </row>
    <row r="35" spans="1:3">
      <c r="A35" s="283"/>
      <c r="B35" s="289" t="s">
        <v>603</v>
      </c>
      <c r="C35" s="291">
        <v>1</v>
      </c>
    </row>
    <row r="36" spans="1:3">
      <c r="A36" s="283"/>
      <c r="B36" s="289" t="s">
        <v>604</v>
      </c>
      <c r="C36" s="291">
        <v>1</v>
      </c>
    </row>
    <row r="37" spans="1:3">
      <c r="A37" s="283"/>
      <c r="B37" s="289" t="s">
        <v>605</v>
      </c>
      <c r="C37" s="291">
        <v>1</v>
      </c>
    </row>
    <row r="38" spans="1:3">
      <c r="A38" s="283"/>
      <c r="B38" s="289" t="s">
        <v>606</v>
      </c>
      <c r="C38" s="291">
        <v>1</v>
      </c>
    </row>
    <row r="39" spans="1:3">
      <c r="A39" s="283"/>
      <c r="B39" s="289" t="s">
        <v>607</v>
      </c>
      <c r="C39" s="291">
        <v>0.7</v>
      </c>
    </row>
    <row r="40" spans="1:3">
      <c r="A40" s="283"/>
      <c r="B40" s="289" t="s">
        <v>608</v>
      </c>
      <c r="C40" s="291">
        <v>0.36</v>
      </c>
    </row>
    <row r="41" spans="1:3">
      <c r="A41" s="283"/>
      <c r="B41" s="289" t="s">
        <v>609</v>
      </c>
      <c r="C41" s="291">
        <v>0.34399999999999997</v>
      </c>
    </row>
    <row r="42" spans="1:3">
      <c r="A42" s="283"/>
      <c r="B42" s="289" t="s">
        <v>610</v>
      </c>
      <c r="C42" s="291">
        <v>0.3</v>
      </c>
    </row>
    <row r="43" spans="1:3">
      <c r="A43" s="283"/>
      <c r="B43" s="289" t="s">
        <v>611</v>
      </c>
      <c r="C43" s="291">
        <v>0.2</v>
      </c>
    </row>
    <row r="44" spans="1:3">
      <c r="A44" s="283"/>
      <c r="B44" s="289" t="s">
        <v>612</v>
      </c>
      <c r="C44" s="291">
        <v>0.2</v>
      </c>
    </row>
    <row r="45" spans="1:3" ht="15.75" thickBot="1">
      <c r="A45" s="283"/>
      <c r="B45" s="292" t="s">
        <v>613</v>
      </c>
      <c r="C45" s="293">
        <v>0.15</v>
      </c>
    </row>
  </sheetData>
  <mergeCells count="4">
    <mergeCell ref="B1:C1"/>
    <mergeCell ref="B2:C2"/>
    <mergeCell ref="B3:C3"/>
    <mergeCell ref="B4:C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83"/>
  <sheetViews>
    <sheetView workbookViewId="0"/>
  </sheetViews>
  <sheetFormatPr baseColWidth="10" defaultRowHeight="15"/>
  <cols>
    <col min="2" max="2" width="144.42578125" customWidth="1"/>
    <col min="3" max="3" width="10" style="36" customWidth="1"/>
    <col min="4" max="4" width="10.5703125" style="36" customWidth="1"/>
    <col min="5" max="5" width="10.28515625" style="36" customWidth="1"/>
    <col min="6" max="6" width="8.42578125" style="36" customWidth="1"/>
    <col min="7" max="7" width="20.140625" style="36" customWidth="1"/>
    <col min="8" max="16" width="11.42578125" style="36"/>
  </cols>
  <sheetData>
    <row r="1" spans="1:16" ht="27" customHeight="1" thickTop="1">
      <c r="B1" s="726" t="s">
        <v>411</v>
      </c>
      <c r="C1" s="727"/>
      <c r="D1" s="727"/>
      <c r="E1" s="727"/>
      <c r="F1" s="728"/>
      <c r="P1"/>
    </row>
    <row r="2" spans="1:16" ht="27" customHeight="1">
      <c r="B2" s="676" t="s">
        <v>547</v>
      </c>
      <c r="C2" s="677"/>
      <c r="D2" s="677"/>
      <c r="E2" s="677"/>
      <c r="F2" s="678"/>
      <c r="P2"/>
    </row>
    <row r="3" spans="1:16" ht="27" customHeight="1">
      <c r="B3" s="676" t="s">
        <v>654</v>
      </c>
      <c r="C3" s="677"/>
      <c r="D3" s="677"/>
      <c r="E3" s="677"/>
      <c r="F3" s="678"/>
      <c r="P3"/>
    </row>
    <row r="4" spans="1:16" ht="27" customHeight="1" thickBot="1">
      <c r="B4" s="679" t="s">
        <v>114</v>
      </c>
      <c r="C4" s="680"/>
      <c r="D4" s="680"/>
      <c r="E4" s="680"/>
      <c r="F4" s="681"/>
      <c r="P4"/>
    </row>
    <row r="5" spans="1:16" ht="16.5" thickTop="1" thickBot="1"/>
    <row r="6" spans="1:16" ht="41.25" customHeight="1">
      <c r="B6" s="729" t="s">
        <v>413</v>
      </c>
      <c r="C6" s="730" t="s">
        <v>647</v>
      </c>
      <c r="D6" s="730" t="s">
        <v>815</v>
      </c>
      <c r="E6" s="730" t="s">
        <v>244</v>
      </c>
      <c r="F6" s="731" t="s">
        <v>799</v>
      </c>
    </row>
    <row r="7" spans="1:16">
      <c r="B7" s="732" t="s">
        <v>562</v>
      </c>
      <c r="C7" s="733">
        <v>19</v>
      </c>
      <c r="D7" s="733">
        <v>17.705386489999999</v>
      </c>
      <c r="E7" s="733">
        <v>1.2946135100000014</v>
      </c>
      <c r="F7" s="734">
        <v>0.93186244684210517</v>
      </c>
    </row>
    <row r="8" spans="1:16">
      <c r="B8" s="735" t="s">
        <v>525</v>
      </c>
      <c r="C8" s="736">
        <v>19</v>
      </c>
      <c r="D8" s="736">
        <v>17.705386489999999</v>
      </c>
      <c r="E8" s="736">
        <v>1.2946135100000014</v>
      </c>
      <c r="F8" s="737">
        <v>0.93186244684210517</v>
      </c>
    </row>
    <row r="9" spans="1:16" hidden="1">
      <c r="B9" s="738"/>
      <c r="C9" s="736"/>
      <c r="D9" s="736"/>
      <c r="E9" s="736"/>
      <c r="F9" s="737"/>
    </row>
    <row r="10" spans="1:16">
      <c r="A10" t="s">
        <v>816</v>
      </c>
      <c r="B10" s="739" t="s">
        <v>552</v>
      </c>
      <c r="C10" s="740">
        <v>182.7</v>
      </c>
      <c r="D10" s="740">
        <v>76.756085429999999</v>
      </c>
      <c r="E10" s="740">
        <v>105.94391456999999</v>
      </c>
      <c r="F10" s="734">
        <v>0.42012088357963878</v>
      </c>
    </row>
    <row r="11" spans="1:16">
      <c r="B11" s="735" t="s">
        <v>514</v>
      </c>
      <c r="C11" s="736">
        <v>182.7</v>
      </c>
      <c r="D11" s="736">
        <v>76.756085429999999</v>
      </c>
      <c r="E11" s="736">
        <v>105.94391456999999</v>
      </c>
      <c r="F11" s="737">
        <v>0.42012088357963878</v>
      </c>
    </row>
    <row r="12" spans="1:16" hidden="1">
      <c r="B12" s="738"/>
      <c r="C12" s="736"/>
      <c r="D12" s="736"/>
      <c r="E12" s="736"/>
      <c r="F12" s="737"/>
    </row>
    <row r="13" spans="1:16">
      <c r="B13" s="732" t="s">
        <v>563</v>
      </c>
      <c r="C13" s="740">
        <v>15.5</v>
      </c>
      <c r="D13" s="740">
        <v>12.32413231</v>
      </c>
      <c r="E13" s="740">
        <v>3.1758676900000005</v>
      </c>
      <c r="F13" s="734">
        <v>0.79510531032258058</v>
      </c>
    </row>
    <row r="14" spans="1:16">
      <c r="B14" s="735" t="s">
        <v>529</v>
      </c>
      <c r="C14" s="736">
        <v>15.5</v>
      </c>
      <c r="D14" s="736">
        <v>12.32413231</v>
      </c>
      <c r="E14" s="736">
        <v>3.1758676900000005</v>
      </c>
      <c r="F14" s="737">
        <v>0.79510531032258058</v>
      </c>
    </row>
    <row r="15" spans="1:16" hidden="1">
      <c r="B15" s="738"/>
      <c r="C15" s="736"/>
      <c r="D15" s="736"/>
      <c r="E15" s="736"/>
      <c r="F15" s="737"/>
    </row>
    <row r="16" spans="1:16" ht="18" customHeight="1">
      <c r="A16" t="s">
        <v>816</v>
      </c>
      <c r="B16" s="739" t="s">
        <v>550</v>
      </c>
      <c r="C16" s="740">
        <v>63</v>
      </c>
      <c r="D16" s="740">
        <v>66.183943009999993</v>
      </c>
      <c r="E16" s="740">
        <v>-3.183943009999993</v>
      </c>
      <c r="F16" s="734">
        <v>1.0505387779365079</v>
      </c>
    </row>
    <row r="17" spans="1:6">
      <c r="B17" s="735" t="s">
        <v>511</v>
      </c>
      <c r="C17" s="736">
        <v>63</v>
      </c>
      <c r="D17" s="736">
        <v>66.183943009999993</v>
      </c>
      <c r="E17" s="736">
        <v>-3.183943009999993</v>
      </c>
      <c r="F17" s="737">
        <v>1.0505387779365079</v>
      </c>
    </row>
    <row r="18" spans="1:6" hidden="1">
      <c r="B18" s="738"/>
      <c r="C18" s="736"/>
      <c r="D18" s="736"/>
      <c r="E18" s="736"/>
      <c r="F18" s="737"/>
    </row>
    <row r="19" spans="1:6">
      <c r="B19" s="732" t="s">
        <v>561</v>
      </c>
      <c r="C19" s="740">
        <v>36</v>
      </c>
      <c r="D19" s="740">
        <v>30.953176790000001</v>
      </c>
      <c r="E19" s="740">
        <v>5.0468232099999994</v>
      </c>
      <c r="F19" s="734">
        <v>0.85981046638888892</v>
      </c>
    </row>
    <row r="20" spans="1:6">
      <c r="B20" s="741" t="s">
        <v>524</v>
      </c>
      <c r="C20" s="736">
        <v>36</v>
      </c>
      <c r="D20" s="736">
        <v>30.953176790000001</v>
      </c>
      <c r="E20" s="736">
        <v>5.0468232099999994</v>
      </c>
      <c r="F20" s="737">
        <v>0.85981046638888892</v>
      </c>
    </row>
    <row r="21" spans="1:6" hidden="1">
      <c r="B21" s="738"/>
      <c r="C21" s="736"/>
      <c r="D21" s="736"/>
      <c r="E21" s="736"/>
      <c r="F21" s="737"/>
    </row>
    <row r="22" spans="1:6">
      <c r="B22" s="732" t="s">
        <v>554</v>
      </c>
      <c r="C22" s="740">
        <v>40</v>
      </c>
      <c r="D22" s="740">
        <v>30.406693860000001</v>
      </c>
      <c r="E22" s="740">
        <v>9.5933061399999993</v>
      </c>
      <c r="F22" s="734">
        <v>0.76016734650000006</v>
      </c>
    </row>
    <row r="23" spans="1:6">
      <c r="B23" s="735" t="s">
        <v>519</v>
      </c>
      <c r="C23" s="736">
        <v>40</v>
      </c>
      <c r="D23" s="736">
        <v>30.406693860000001</v>
      </c>
      <c r="E23" s="736">
        <v>9.5933061399999993</v>
      </c>
      <c r="F23" s="737">
        <v>0.76016734650000006</v>
      </c>
    </row>
    <row r="24" spans="1:6" hidden="1">
      <c r="B24" s="738"/>
      <c r="C24" s="736"/>
      <c r="D24" s="736"/>
      <c r="E24" s="736"/>
      <c r="F24" s="737"/>
    </row>
    <row r="25" spans="1:6">
      <c r="A25" t="s">
        <v>816</v>
      </c>
      <c r="B25" s="739" t="s">
        <v>817</v>
      </c>
      <c r="C25" s="740">
        <v>295.25</v>
      </c>
      <c r="D25" s="740">
        <v>296.96069554000002</v>
      </c>
      <c r="E25" s="740">
        <v>-1.7106955400000174</v>
      </c>
      <c r="F25" s="734">
        <v>1.0057940577138018</v>
      </c>
    </row>
    <row r="26" spans="1:6">
      <c r="B26" s="735" t="s">
        <v>508</v>
      </c>
      <c r="C26" s="736">
        <v>295.25</v>
      </c>
      <c r="D26" s="736">
        <v>296.96069554000002</v>
      </c>
      <c r="E26" s="736">
        <v>-1.7106955400000174</v>
      </c>
      <c r="F26" s="737">
        <v>1.0057940577138018</v>
      </c>
    </row>
    <row r="27" spans="1:6" hidden="1">
      <c r="B27" s="738"/>
      <c r="C27" s="736"/>
      <c r="D27" s="736"/>
      <c r="E27" s="736"/>
      <c r="F27" s="737"/>
    </row>
    <row r="28" spans="1:6">
      <c r="A28" t="s">
        <v>816</v>
      </c>
      <c r="B28" s="732" t="s">
        <v>818</v>
      </c>
      <c r="C28" s="740">
        <v>68.575000000000003</v>
      </c>
      <c r="D28" s="740">
        <v>54.792784499999996</v>
      </c>
      <c r="E28" s="740">
        <v>13.782215500000007</v>
      </c>
      <c r="F28" s="734">
        <v>0.79901982500911406</v>
      </c>
    </row>
    <row r="29" spans="1:6">
      <c r="B29" s="735" t="s">
        <v>523</v>
      </c>
      <c r="C29" s="736">
        <v>26.458687999999999</v>
      </c>
      <c r="D29" s="736">
        <v>23.40362034</v>
      </c>
      <c r="E29" s="736">
        <v>3.0550676599999989</v>
      </c>
      <c r="F29" s="737">
        <v>0.88453442362674983</v>
      </c>
    </row>
    <row r="30" spans="1:6">
      <c r="B30" s="735" t="s">
        <v>516</v>
      </c>
      <c r="C30" s="736">
        <v>42.116312000000001</v>
      </c>
      <c r="D30" s="736">
        <v>31.38916416</v>
      </c>
      <c r="E30" s="736">
        <v>10.727147840000001</v>
      </c>
      <c r="F30" s="737">
        <v>0.74529707539444578</v>
      </c>
    </row>
    <row r="31" spans="1:6" hidden="1">
      <c r="B31" s="738"/>
      <c r="C31" s="736"/>
      <c r="D31" s="736"/>
      <c r="E31" s="736"/>
      <c r="F31" s="737"/>
    </row>
    <row r="32" spans="1:6">
      <c r="A32" t="s">
        <v>816</v>
      </c>
      <c r="B32" s="732" t="s">
        <v>551</v>
      </c>
      <c r="C32" s="740">
        <v>52.097000000000001</v>
      </c>
      <c r="D32" s="740">
        <v>52.567173459999999</v>
      </c>
      <c r="E32" s="740">
        <v>-0.47017345999999804</v>
      </c>
      <c r="F32" s="734">
        <v>1.0090249622818972</v>
      </c>
    </row>
    <row r="33" spans="1:6">
      <c r="B33" s="741" t="s">
        <v>853</v>
      </c>
      <c r="C33" s="736">
        <v>52.097000000000001</v>
      </c>
      <c r="D33" s="736">
        <v>52.567173459999999</v>
      </c>
      <c r="E33" s="736">
        <v>-0.47017345999999804</v>
      </c>
      <c r="F33" s="737">
        <v>1.0090249622818972</v>
      </c>
    </row>
    <row r="34" spans="1:6" hidden="1">
      <c r="B34" s="738"/>
      <c r="C34" s="736"/>
      <c r="D34" s="736"/>
      <c r="E34" s="736"/>
      <c r="F34" s="737"/>
    </row>
    <row r="35" spans="1:6">
      <c r="A35" t="s">
        <v>816</v>
      </c>
      <c r="B35" s="732" t="s">
        <v>548</v>
      </c>
      <c r="C35" s="740">
        <v>123</v>
      </c>
      <c r="D35" s="740">
        <v>108.2135249</v>
      </c>
      <c r="E35" s="740">
        <v>14.786475100000004</v>
      </c>
      <c r="F35" s="734">
        <v>0.8797847552845528</v>
      </c>
    </row>
    <row r="36" spans="1:6">
      <c r="B36" s="741" t="s">
        <v>810</v>
      </c>
      <c r="C36" s="736">
        <v>123</v>
      </c>
      <c r="D36" s="736">
        <v>108.2135249</v>
      </c>
      <c r="E36" s="736">
        <v>14.786475100000004</v>
      </c>
      <c r="F36" s="737">
        <v>0.8797847552845528</v>
      </c>
    </row>
    <row r="37" spans="1:6" hidden="1">
      <c r="B37" s="738"/>
      <c r="C37" s="736"/>
      <c r="D37" s="736"/>
      <c r="E37" s="736"/>
      <c r="F37" s="737"/>
    </row>
    <row r="38" spans="1:6">
      <c r="B38" s="739" t="s">
        <v>556</v>
      </c>
      <c r="C38" s="740">
        <v>29.3</v>
      </c>
      <c r="D38" s="740">
        <v>26.872778029999999</v>
      </c>
      <c r="E38" s="740">
        <v>2.4272219700000015</v>
      </c>
      <c r="F38" s="734">
        <v>0.91715965972696245</v>
      </c>
    </row>
    <row r="39" spans="1:6">
      <c r="B39" s="735" t="s">
        <v>518</v>
      </c>
      <c r="C39" s="736">
        <v>29.3</v>
      </c>
      <c r="D39" s="736">
        <v>26.872778029999999</v>
      </c>
      <c r="E39" s="736">
        <v>2.4272219700000015</v>
      </c>
      <c r="F39" s="737">
        <v>0.91715965972696245</v>
      </c>
    </row>
    <row r="40" spans="1:6" hidden="1">
      <c r="B40" s="738"/>
      <c r="C40" s="736"/>
      <c r="D40" s="736"/>
      <c r="E40" s="736"/>
      <c r="F40" s="737"/>
    </row>
    <row r="41" spans="1:6" ht="18.75" customHeight="1">
      <c r="A41" t="s">
        <v>816</v>
      </c>
      <c r="B41" s="739" t="s">
        <v>549</v>
      </c>
      <c r="C41" s="740">
        <v>102.893</v>
      </c>
      <c r="D41" s="740">
        <v>86.853933229999996</v>
      </c>
      <c r="E41" s="740">
        <v>16.039066770000005</v>
      </c>
      <c r="F41" s="734">
        <v>0.84411897048390072</v>
      </c>
    </row>
    <row r="42" spans="1:6">
      <c r="B42" s="741" t="s">
        <v>510</v>
      </c>
      <c r="C42" s="736">
        <v>102.893</v>
      </c>
      <c r="D42" s="736">
        <v>86.853933229999996</v>
      </c>
      <c r="E42" s="736">
        <v>16.039066770000005</v>
      </c>
      <c r="F42" s="737">
        <v>0.84411897048390072</v>
      </c>
    </row>
    <row r="43" spans="1:6" hidden="1">
      <c r="B43" s="738"/>
      <c r="C43" s="736"/>
      <c r="D43" s="736"/>
      <c r="E43" s="736"/>
      <c r="F43" s="737"/>
    </row>
    <row r="44" spans="1:6">
      <c r="B44" s="732" t="s">
        <v>558</v>
      </c>
      <c r="C44" s="740">
        <v>13</v>
      </c>
      <c r="D44" s="740">
        <v>18.01379541</v>
      </c>
      <c r="E44" s="740">
        <v>-5.0137954100000002</v>
      </c>
      <c r="F44" s="734">
        <v>1.38567657</v>
      </c>
    </row>
    <row r="45" spans="1:6">
      <c r="B45" s="735" t="s">
        <v>520</v>
      </c>
      <c r="C45" s="736">
        <v>13</v>
      </c>
      <c r="D45" s="736">
        <v>18.01379541</v>
      </c>
      <c r="E45" s="736">
        <v>-5.0137954100000002</v>
      </c>
      <c r="F45" s="737">
        <v>1.38567657</v>
      </c>
    </row>
    <row r="46" spans="1:6" hidden="1">
      <c r="B46" s="738"/>
      <c r="C46" s="736"/>
      <c r="D46" s="736"/>
      <c r="E46" s="736"/>
      <c r="F46" s="737"/>
    </row>
    <row r="47" spans="1:6">
      <c r="B47" s="739" t="s">
        <v>566</v>
      </c>
      <c r="C47" s="740">
        <v>8</v>
      </c>
      <c r="D47" s="740">
        <v>7.4083508599999996</v>
      </c>
      <c r="E47" s="740">
        <v>0.59164914000000035</v>
      </c>
      <c r="F47" s="734">
        <v>0.92604385749999996</v>
      </c>
    </row>
    <row r="48" spans="1:6">
      <c r="B48" s="741" t="s">
        <v>534</v>
      </c>
      <c r="C48" s="736">
        <v>8</v>
      </c>
      <c r="D48" s="736">
        <v>7.4083508599999996</v>
      </c>
      <c r="E48" s="736">
        <v>0.59164914000000035</v>
      </c>
      <c r="F48" s="737">
        <v>0.92604385749999996</v>
      </c>
    </row>
    <row r="49" spans="1:6" hidden="1">
      <c r="B49" s="738"/>
      <c r="C49" s="736"/>
      <c r="D49" s="736"/>
      <c r="E49" s="736"/>
      <c r="F49" s="737"/>
    </row>
    <row r="50" spans="1:6">
      <c r="B50" s="732" t="s">
        <v>559</v>
      </c>
      <c r="C50" s="740">
        <v>34.799999999999997</v>
      </c>
      <c r="D50" s="740">
        <v>27.093702140000001</v>
      </c>
      <c r="E50" s="740">
        <v>7.7062978599999958</v>
      </c>
      <c r="F50" s="734">
        <v>0.77855465919540245</v>
      </c>
    </row>
    <row r="51" spans="1:6">
      <c r="B51" s="735" t="s">
        <v>521</v>
      </c>
      <c r="C51" s="736">
        <v>34.799999999999997</v>
      </c>
      <c r="D51" s="736">
        <v>27.093702140000001</v>
      </c>
      <c r="E51" s="736">
        <v>7.7062978599999958</v>
      </c>
      <c r="F51" s="737">
        <v>0.77855465919540245</v>
      </c>
    </row>
    <row r="52" spans="1:6" hidden="1">
      <c r="B52" s="738"/>
      <c r="C52" s="736"/>
      <c r="D52" s="736"/>
      <c r="E52" s="736"/>
      <c r="F52" s="737"/>
    </row>
    <row r="53" spans="1:6">
      <c r="A53" t="s">
        <v>816</v>
      </c>
      <c r="B53" s="739" t="s">
        <v>819</v>
      </c>
      <c r="C53" s="740">
        <v>200.35300000000001</v>
      </c>
      <c r="D53" s="740">
        <v>174.03534332000001</v>
      </c>
      <c r="E53" s="740">
        <v>26.317656679999999</v>
      </c>
      <c r="F53" s="734">
        <v>0.86864356071533744</v>
      </c>
    </row>
    <row r="54" spans="1:6">
      <c r="B54" s="735" t="s">
        <v>509</v>
      </c>
      <c r="C54" s="736">
        <v>200.35300000000001</v>
      </c>
      <c r="D54" s="736">
        <v>174.03534332000001</v>
      </c>
      <c r="E54" s="736">
        <v>26.317656679999999</v>
      </c>
      <c r="F54" s="737">
        <v>0.86864356071533744</v>
      </c>
    </row>
    <row r="55" spans="1:6" hidden="1">
      <c r="B55" s="738"/>
      <c r="C55" s="736"/>
      <c r="D55" s="736"/>
      <c r="E55" s="736"/>
      <c r="F55" s="737"/>
    </row>
    <row r="56" spans="1:6">
      <c r="B56" s="732" t="s">
        <v>560</v>
      </c>
      <c r="C56" s="740">
        <v>28.558</v>
      </c>
      <c r="D56" s="740">
        <v>26.184350890000001</v>
      </c>
      <c r="E56" s="740">
        <v>2.3736491099999988</v>
      </c>
      <c r="F56" s="734">
        <v>0.91688321626164304</v>
      </c>
    </row>
    <row r="57" spans="1:6">
      <c r="B57" s="735" t="s">
        <v>522</v>
      </c>
      <c r="C57" s="736">
        <v>28.558</v>
      </c>
      <c r="D57" s="736">
        <v>26.184350890000001</v>
      </c>
      <c r="E57" s="736">
        <v>2.3736491099999988</v>
      </c>
      <c r="F57" s="737">
        <v>0.91688321626164304</v>
      </c>
    </row>
    <row r="58" spans="1:6" hidden="1">
      <c r="B58" s="738"/>
      <c r="C58" s="736"/>
      <c r="D58" s="736"/>
      <c r="E58" s="736"/>
      <c r="F58" s="737"/>
    </row>
    <row r="59" spans="1:6">
      <c r="B59" s="739" t="s">
        <v>555</v>
      </c>
      <c r="C59" s="740">
        <v>38</v>
      </c>
      <c r="D59" s="740">
        <v>41.772531700000002</v>
      </c>
      <c r="E59" s="740">
        <v>-3.7725317000000018</v>
      </c>
      <c r="F59" s="734">
        <v>1.09927715</v>
      </c>
    </row>
    <row r="60" spans="1:6">
      <c r="B60" s="735" t="s">
        <v>515</v>
      </c>
      <c r="C60" s="736">
        <v>38</v>
      </c>
      <c r="D60" s="736">
        <v>41.772531700000002</v>
      </c>
      <c r="E60" s="736">
        <v>-3.7725317000000018</v>
      </c>
      <c r="F60" s="737">
        <v>1.09927715</v>
      </c>
    </row>
    <row r="61" spans="1:6" hidden="1">
      <c r="B61" s="738"/>
      <c r="C61" s="736"/>
      <c r="D61" s="736"/>
      <c r="E61" s="736"/>
      <c r="F61" s="737"/>
    </row>
    <row r="62" spans="1:6" ht="18" customHeight="1">
      <c r="B62" s="739" t="s">
        <v>565</v>
      </c>
      <c r="C62" s="740">
        <v>10.5</v>
      </c>
      <c r="D62" s="740">
        <v>8.4847814600000007</v>
      </c>
      <c r="E62" s="740">
        <v>2.0152185399999993</v>
      </c>
      <c r="F62" s="734">
        <v>0.80807442476190483</v>
      </c>
    </row>
    <row r="63" spans="1:6">
      <c r="B63" s="741" t="s">
        <v>531</v>
      </c>
      <c r="C63" s="736">
        <v>10.5</v>
      </c>
      <c r="D63" s="736">
        <v>8.4847814600000007</v>
      </c>
      <c r="E63" s="736">
        <v>2.0152185399999993</v>
      </c>
      <c r="F63" s="737">
        <v>0.80807442476190483</v>
      </c>
    </row>
    <row r="64" spans="1:6" hidden="1">
      <c r="B64" s="738"/>
      <c r="C64" s="736"/>
      <c r="D64" s="736"/>
      <c r="E64" s="736"/>
      <c r="F64" s="737"/>
    </row>
    <row r="65" spans="1:6">
      <c r="A65" t="s">
        <v>816</v>
      </c>
      <c r="B65" s="739" t="s">
        <v>553</v>
      </c>
      <c r="C65" s="740">
        <v>50.220999999999997</v>
      </c>
      <c r="D65" s="740">
        <v>50.9117733</v>
      </c>
      <c r="E65" s="740">
        <v>-0.69077330000000359</v>
      </c>
      <c r="F65" s="734">
        <v>1.0137546703570219</v>
      </c>
    </row>
    <row r="66" spans="1:6">
      <c r="B66" s="735" t="s">
        <v>513</v>
      </c>
      <c r="C66" s="736">
        <v>50.220999999999997</v>
      </c>
      <c r="D66" s="736">
        <v>50.9117733</v>
      </c>
      <c r="E66" s="736">
        <v>-0.69077330000000359</v>
      </c>
      <c r="F66" s="737">
        <v>1.0137546703570219</v>
      </c>
    </row>
    <row r="67" spans="1:6" hidden="1">
      <c r="B67" s="738"/>
      <c r="C67" s="736"/>
      <c r="D67" s="736"/>
      <c r="E67" s="736"/>
      <c r="F67" s="737"/>
    </row>
    <row r="68" spans="1:6">
      <c r="B68" s="739" t="s">
        <v>564</v>
      </c>
      <c r="C68" s="740">
        <v>13</v>
      </c>
      <c r="D68" s="740">
        <v>10.076904799999999</v>
      </c>
      <c r="E68" s="740">
        <v>2.9230952000000006</v>
      </c>
      <c r="F68" s="734">
        <v>0.775146523076923</v>
      </c>
    </row>
    <row r="69" spans="1:6">
      <c r="B69" s="735" t="s">
        <v>530</v>
      </c>
      <c r="C69" s="736">
        <v>13</v>
      </c>
      <c r="D69" s="736">
        <v>10.076904799999999</v>
      </c>
      <c r="E69" s="736">
        <v>2.9230952000000006</v>
      </c>
      <c r="F69" s="737">
        <v>0.775146523076923</v>
      </c>
    </row>
    <row r="70" spans="1:6" hidden="1">
      <c r="B70" s="738"/>
      <c r="C70" s="736"/>
      <c r="D70" s="736"/>
      <c r="E70" s="736"/>
      <c r="F70" s="737"/>
    </row>
    <row r="71" spans="1:6">
      <c r="B71" s="732" t="s">
        <v>527</v>
      </c>
      <c r="C71" s="740">
        <v>19</v>
      </c>
      <c r="D71" s="740">
        <v>17.412203909999999</v>
      </c>
      <c r="E71" s="740">
        <v>1.5877960900000012</v>
      </c>
      <c r="F71" s="734">
        <v>0.91643178473684206</v>
      </c>
    </row>
    <row r="72" spans="1:6">
      <c r="B72" s="735" t="s">
        <v>527</v>
      </c>
      <c r="C72" s="736">
        <v>19</v>
      </c>
      <c r="D72" s="736">
        <v>17.412203909999999</v>
      </c>
      <c r="E72" s="736">
        <v>1.5877960900000012</v>
      </c>
      <c r="F72" s="737">
        <v>0.91643178473684206</v>
      </c>
    </row>
    <row r="73" spans="1:6" hidden="1">
      <c r="B73" s="738"/>
      <c r="C73" s="736"/>
      <c r="D73" s="736"/>
      <c r="E73" s="736"/>
      <c r="F73" s="737"/>
    </row>
    <row r="74" spans="1:6">
      <c r="B74" s="732" t="s">
        <v>820</v>
      </c>
      <c r="C74" s="740">
        <v>35</v>
      </c>
      <c r="D74" s="740">
        <v>37.169436320000003</v>
      </c>
      <c r="E74" s="740">
        <v>-2.1694363200000026</v>
      </c>
      <c r="F74" s="734">
        <v>1.061983894857143</v>
      </c>
    </row>
    <row r="75" spans="1:6">
      <c r="B75" s="735" t="s">
        <v>517</v>
      </c>
      <c r="C75" s="736">
        <v>35</v>
      </c>
      <c r="D75" s="736">
        <v>37.169436320000003</v>
      </c>
      <c r="E75" s="736">
        <v>-2.1694363200000026</v>
      </c>
      <c r="F75" s="737">
        <v>1.061983894857143</v>
      </c>
    </row>
    <row r="76" spans="1:6" hidden="1">
      <c r="B76" s="738"/>
      <c r="C76" s="736"/>
      <c r="D76" s="736"/>
      <c r="E76" s="736"/>
      <c r="F76" s="737"/>
    </row>
    <row r="77" spans="1:6">
      <c r="B77" s="732" t="s">
        <v>557</v>
      </c>
      <c r="C77" s="740">
        <v>28</v>
      </c>
      <c r="D77" s="740">
        <v>29.32092184</v>
      </c>
      <c r="E77" s="740">
        <v>-1.3209218400000005</v>
      </c>
      <c r="F77" s="734">
        <v>1.0471757800000001</v>
      </c>
    </row>
    <row r="78" spans="1:6">
      <c r="B78" s="741" t="s">
        <v>528</v>
      </c>
      <c r="C78" s="736">
        <v>14.1</v>
      </c>
      <c r="D78" s="736">
        <v>14.495743579999999</v>
      </c>
      <c r="E78" s="736">
        <v>-0.39574357999999954</v>
      </c>
      <c r="F78" s="737">
        <v>1.0280669205673758</v>
      </c>
    </row>
    <row r="79" spans="1:6">
      <c r="B79" s="735" t="s">
        <v>533</v>
      </c>
      <c r="C79" s="736">
        <v>6.8</v>
      </c>
      <c r="D79" s="736">
        <v>7.4357835699999999</v>
      </c>
      <c r="E79" s="736">
        <v>-0.63578357000000008</v>
      </c>
      <c r="F79" s="737">
        <v>1.0934975838235295</v>
      </c>
    </row>
    <row r="80" spans="1:6">
      <c r="B80" s="735" t="s">
        <v>532</v>
      </c>
      <c r="C80" s="736">
        <v>7.1</v>
      </c>
      <c r="D80" s="736">
        <v>7.3893946899999996</v>
      </c>
      <c r="E80" s="736">
        <v>-0.28939468999999995</v>
      </c>
      <c r="F80" s="737">
        <v>1.0407598154929578</v>
      </c>
    </row>
    <row r="81" spans="2:6" hidden="1">
      <c r="B81" s="738"/>
      <c r="C81" s="736"/>
      <c r="D81" s="736"/>
      <c r="E81" s="736"/>
      <c r="F81" s="737"/>
    </row>
    <row r="82" spans="2:6">
      <c r="B82" s="739" t="s">
        <v>821</v>
      </c>
      <c r="C82" s="740">
        <v>21</v>
      </c>
      <c r="D82" s="740">
        <v>18.882471649999999</v>
      </c>
      <c r="E82" s="740">
        <v>2.1175283500000006</v>
      </c>
      <c r="F82" s="734">
        <v>0.89916531666666666</v>
      </c>
    </row>
    <row r="83" spans="2:6" ht="15.75" thickBot="1">
      <c r="B83" s="742" t="s">
        <v>514</v>
      </c>
      <c r="C83" s="743">
        <v>21</v>
      </c>
      <c r="D83" s="743">
        <v>18.882471649999999</v>
      </c>
      <c r="E83" s="743">
        <v>2.1175283500000006</v>
      </c>
      <c r="F83" s="744">
        <v>0.89916531666666666</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1"/>
  <sheetViews>
    <sheetView workbookViewId="0"/>
  </sheetViews>
  <sheetFormatPr baseColWidth="10" defaultRowHeight="15"/>
  <cols>
    <col min="1" max="1" width="11.42578125" style="261"/>
    <col min="2" max="2" width="63.28515625" style="261" customWidth="1"/>
    <col min="3" max="6" width="14.140625" style="260" customWidth="1"/>
    <col min="7" max="16384" width="11.42578125" style="261"/>
  </cols>
  <sheetData>
    <row r="1" spans="1:11" ht="30" customHeight="1" thickTop="1">
      <c r="A1" s="258"/>
      <c r="B1" s="980" t="s">
        <v>567</v>
      </c>
      <c r="C1" s="986"/>
      <c r="D1" s="986"/>
      <c r="E1" s="986"/>
      <c r="F1" s="986"/>
    </row>
    <row r="2" spans="1:11" ht="28.5" customHeight="1">
      <c r="B2" s="982" t="s">
        <v>323</v>
      </c>
      <c r="C2" s="987"/>
      <c r="D2" s="987"/>
      <c r="E2" s="987"/>
      <c r="F2" s="987"/>
      <c r="G2" s="268"/>
      <c r="H2" s="268"/>
      <c r="I2" s="258"/>
      <c r="J2" s="258"/>
      <c r="K2" s="258"/>
    </row>
    <row r="3" spans="1:11" ht="28.5" customHeight="1">
      <c r="A3" s="258"/>
      <c r="B3" s="982" t="s">
        <v>654</v>
      </c>
      <c r="C3" s="987"/>
      <c r="D3" s="987"/>
      <c r="E3" s="987"/>
      <c r="F3" s="987"/>
      <c r="G3" s="268"/>
      <c r="H3" s="268"/>
      <c r="I3" s="258"/>
      <c r="J3" s="258"/>
      <c r="K3" s="258"/>
    </row>
    <row r="4" spans="1:11" ht="30" customHeight="1" thickBot="1">
      <c r="A4" s="258"/>
      <c r="B4" s="984" t="s">
        <v>114</v>
      </c>
      <c r="C4" s="988"/>
      <c r="D4" s="988"/>
      <c r="E4" s="988"/>
      <c r="F4" s="988"/>
      <c r="G4" s="268"/>
      <c r="H4" s="268"/>
      <c r="I4" s="258"/>
      <c r="J4" s="258"/>
      <c r="K4" s="258"/>
    </row>
    <row r="5" spans="1:11" ht="16.5" thickTop="1" thickBot="1">
      <c r="A5" s="258"/>
      <c r="B5" s="266"/>
      <c r="C5" s="272"/>
      <c r="D5" s="272"/>
      <c r="E5" s="272"/>
      <c r="F5" s="272"/>
      <c r="G5" s="268"/>
      <c r="H5" s="268"/>
      <c r="I5" s="258"/>
      <c r="J5" s="258"/>
      <c r="K5" s="258"/>
    </row>
    <row r="6" spans="1:11">
      <c r="A6" s="258"/>
      <c r="B6" s="745" t="s">
        <v>413</v>
      </c>
      <c r="C6" s="730" t="s">
        <v>647</v>
      </c>
      <c r="D6" s="730" t="s">
        <v>815</v>
      </c>
      <c r="E6" s="730" t="s">
        <v>244</v>
      </c>
      <c r="F6" s="731" t="s">
        <v>799</v>
      </c>
      <c r="G6" s="268"/>
      <c r="H6" s="268"/>
      <c r="I6" s="258"/>
      <c r="J6" s="258"/>
      <c r="K6" s="258"/>
    </row>
    <row r="7" spans="1:11">
      <c r="A7" s="258"/>
      <c r="B7" s="746" t="s">
        <v>568</v>
      </c>
      <c r="C7" s="747">
        <v>12267.511</v>
      </c>
      <c r="D7" s="747">
        <v>11680.99452599</v>
      </c>
      <c r="E7" s="748">
        <f t="shared" ref="E7:E23" si="0">+C7-D7</f>
        <v>586.51647401000082</v>
      </c>
      <c r="F7" s="749">
        <f t="shared" ref="F7:F23" si="1">+D7/C7</f>
        <v>0.95218944788311166</v>
      </c>
      <c r="G7" s="268"/>
      <c r="H7" s="268"/>
      <c r="I7" s="258"/>
      <c r="J7" s="258"/>
      <c r="K7" s="258"/>
    </row>
    <row r="8" spans="1:11">
      <c r="A8" s="258"/>
      <c r="B8" s="750" t="s">
        <v>822</v>
      </c>
      <c r="C8" s="751">
        <v>4249.1459999999997</v>
      </c>
      <c r="D8" s="751">
        <v>4121.3724289299998</v>
      </c>
      <c r="E8" s="752">
        <f t="shared" si="0"/>
        <v>127.77357106999989</v>
      </c>
      <c r="F8" s="753">
        <f t="shared" si="1"/>
        <v>0.96992958795249684</v>
      </c>
      <c r="G8" s="268"/>
      <c r="H8" s="268"/>
      <c r="I8" s="258"/>
      <c r="J8" s="258"/>
      <c r="K8" s="258"/>
    </row>
    <row r="9" spans="1:11">
      <c r="A9" s="258"/>
      <c r="B9" s="750" t="s">
        <v>823</v>
      </c>
      <c r="C9" s="751">
        <v>1951.9520000000002</v>
      </c>
      <c r="D9" s="751">
        <v>2168.670662</v>
      </c>
      <c r="E9" s="752">
        <f t="shared" si="0"/>
        <v>-216.71866199999977</v>
      </c>
      <c r="F9" s="753">
        <f t="shared" si="1"/>
        <v>1.1110266348762674</v>
      </c>
    </row>
    <row r="10" spans="1:11">
      <c r="B10" s="754" t="s">
        <v>824</v>
      </c>
      <c r="C10" s="751">
        <v>1750.7</v>
      </c>
      <c r="D10" s="751">
        <v>1378.07677051</v>
      </c>
      <c r="E10" s="752">
        <f t="shared" si="0"/>
        <v>372.62322949000009</v>
      </c>
      <c r="F10" s="753">
        <f t="shared" si="1"/>
        <v>0.78715757726052427</v>
      </c>
    </row>
    <row r="11" spans="1:11">
      <c r="A11" s="258"/>
      <c r="B11" s="750" t="s">
        <v>825</v>
      </c>
      <c r="C11" s="751">
        <v>964.22500000000002</v>
      </c>
      <c r="D11" s="751">
        <v>956.63103240999999</v>
      </c>
      <c r="E11" s="752">
        <f t="shared" si="0"/>
        <v>7.5939675900000339</v>
      </c>
      <c r="F11" s="753">
        <f t="shared" si="1"/>
        <v>0.99212427847234819</v>
      </c>
    </row>
    <row r="12" spans="1:11">
      <c r="A12" s="258"/>
      <c r="B12" s="754" t="s">
        <v>826</v>
      </c>
      <c r="C12" s="751">
        <v>818</v>
      </c>
      <c r="D12" s="751">
        <v>816.90743700000007</v>
      </c>
      <c r="E12" s="752">
        <f t="shared" si="0"/>
        <v>1.0925629999999273</v>
      </c>
      <c r="F12" s="753">
        <f t="shared" si="1"/>
        <v>0.99866434841075802</v>
      </c>
      <c r="G12" s="268"/>
      <c r="H12" s="268"/>
      <c r="I12" s="258"/>
      <c r="J12" s="258"/>
      <c r="K12" s="258"/>
    </row>
    <row r="13" spans="1:11">
      <c r="B13" s="754" t="s">
        <v>827</v>
      </c>
      <c r="C13" s="751">
        <v>715.4</v>
      </c>
      <c r="D13" s="751">
        <v>613</v>
      </c>
      <c r="E13" s="752">
        <f t="shared" si="0"/>
        <v>102.39999999999998</v>
      </c>
      <c r="F13" s="753">
        <f t="shared" si="1"/>
        <v>0.85686329326251054</v>
      </c>
    </row>
    <row r="14" spans="1:11">
      <c r="A14" s="258"/>
      <c r="B14" s="754" t="s">
        <v>828</v>
      </c>
      <c r="C14" s="751">
        <v>468.67599999999999</v>
      </c>
      <c r="D14" s="751">
        <v>451.14813099999998</v>
      </c>
      <c r="E14" s="752">
        <f t="shared" si="0"/>
        <v>17.52786900000001</v>
      </c>
      <c r="F14" s="753">
        <f t="shared" si="1"/>
        <v>0.96260130879328143</v>
      </c>
    </row>
    <row r="15" spans="1:11">
      <c r="A15" s="258"/>
      <c r="B15" s="754" t="s">
        <v>829</v>
      </c>
      <c r="C15" s="751">
        <v>271.05400000000003</v>
      </c>
      <c r="D15" s="751">
        <v>321.32181700000001</v>
      </c>
      <c r="E15" s="752">
        <f t="shared" si="0"/>
        <v>-50.26781699999998</v>
      </c>
      <c r="F15" s="753">
        <f t="shared" si="1"/>
        <v>1.185453145867613</v>
      </c>
    </row>
    <row r="16" spans="1:11">
      <c r="B16" s="755" t="s">
        <v>830</v>
      </c>
      <c r="C16" s="751">
        <v>530.5</v>
      </c>
      <c r="D16" s="751">
        <v>253.44740150000001</v>
      </c>
      <c r="E16" s="752">
        <f t="shared" si="0"/>
        <v>277.05259849999999</v>
      </c>
      <c r="F16" s="753">
        <f t="shared" si="1"/>
        <v>0.47775193496701229</v>
      </c>
    </row>
    <row r="17" spans="1:6">
      <c r="A17" s="258"/>
      <c r="B17" s="750" t="s">
        <v>831</v>
      </c>
      <c r="C17" s="751">
        <v>155.745</v>
      </c>
      <c r="D17" s="751">
        <v>210.18094499</v>
      </c>
      <c r="E17" s="752">
        <f t="shared" si="0"/>
        <v>-54.435944989999996</v>
      </c>
      <c r="F17" s="753">
        <f t="shared" si="1"/>
        <v>1.3495196955921538</v>
      </c>
    </row>
    <row r="18" spans="1:6">
      <c r="A18" s="258"/>
      <c r="B18" s="750" t="s">
        <v>832</v>
      </c>
      <c r="C18" s="751">
        <v>190</v>
      </c>
      <c r="D18" s="751">
        <v>199</v>
      </c>
      <c r="E18" s="752">
        <f t="shared" si="0"/>
        <v>-9</v>
      </c>
      <c r="F18" s="753">
        <f t="shared" si="1"/>
        <v>1.0473684210526315</v>
      </c>
    </row>
    <row r="19" spans="1:6">
      <c r="B19" s="754" t="s">
        <v>833</v>
      </c>
      <c r="C19" s="751">
        <v>110.113</v>
      </c>
      <c r="D19" s="751">
        <v>110.06732165</v>
      </c>
      <c r="E19" s="752">
        <f t="shared" si="0"/>
        <v>4.5678350000002865E-2</v>
      </c>
      <c r="F19" s="753">
        <f t="shared" si="1"/>
        <v>0.99958516841789791</v>
      </c>
    </row>
    <row r="20" spans="1:6">
      <c r="A20" s="258"/>
      <c r="B20" s="754" t="s">
        <v>834</v>
      </c>
      <c r="C20" s="751">
        <v>47</v>
      </c>
      <c r="D20" s="751">
        <v>46.727688000000001</v>
      </c>
      <c r="E20" s="752">
        <f t="shared" si="0"/>
        <v>0.27231199999999944</v>
      </c>
      <c r="F20" s="753">
        <f t="shared" si="1"/>
        <v>0.9942061276595745</v>
      </c>
    </row>
    <row r="21" spans="1:6">
      <c r="A21" s="258"/>
      <c r="B21" s="754" t="s">
        <v>835</v>
      </c>
      <c r="C21" s="751">
        <v>32</v>
      </c>
      <c r="D21" s="751">
        <v>27.792891000000001</v>
      </c>
      <c r="E21" s="752">
        <f t="shared" si="0"/>
        <v>4.2071089999999991</v>
      </c>
      <c r="F21" s="753">
        <f t="shared" si="1"/>
        <v>0.86852784375000003</v>
      </c>
    </row>
    <row r="22" spans="1:6">
      <c r="B22" s="754" t="s">
        <v>836</v>
      </c>
      <c r="C22" s="751">
        <v>8</v>
      </c>
      <c r="D22" s="751">
        <v>6.65</v>
      </c>
      <c r="E22" s="752">
        <f t="shared" si="0"/>
        <v>1.3499999999999996</v>
      </c>
      <c r="F22" s="753">
        <f t="shared" si="1"/>
        <v>0.83125000000000004</v>
      </c>
    </row>
    <row r="23" spans="1:6" ht="15.75" thickBot="1">
      <c r="A23" s="258"/>
      <c r="B23" s="756" t="s">
        <v>837</v>
      </c>
      <c r="C23" s="757">
        <v>5</v>
      </c>
      <c r="D23" s="757">
        <v>0</v>
      </c>
      <c r="E23" s="758">
        <f t="shared" si="0"/>
        <v>5</v>
      </c>
      <c r="F23" s="759">
        <f t="shared" si="1"/>
        <v>0</v>
      </c>
    </row>
    <row r="24" spans="1:6">
      <c r="A24" s="258"/>
      <c r="B24" s="277"/>
      <c r="C24" s="278"/>
      <c r="D24" s="278"/>
      <c r="E24" s="278"/>
      <c r="F24" s="278"/>
    </row>
    <row r="25" spans="1:6" hidden="1">
      <c r="A25" s="258"/>
      <c r="B25" s="277"/>
      <c r="C25" s="278"/>
      <c r="D25" s="278"/>
      <c r="E25" s="278"/>
      <c r="F25" s="278"/>
    </row>
    <row r="26" spans="1:6" hidden="1">
      <c r="A26" s="258"/>
      <c r="B26" s="277"/>
      <c r="C26" s="278"/>
      <c r="D26" s="278"/>
      <c r="E26" s="278"/>
      <c r="F26" s="278"/>
    </row>
    <row r="27" spans="1:6" hidden="1">
      <c r="A27" s="258"/>
      <c r="B27" s="277"/>
      <c r="C27" s="278"/>
      <c r="D27" s="278"/>
      <c r="E27" s="278"/>
      <c r="F27" s="278"/>
    </row>
    <row r="28" spans="1:6" hidden="1">
      <c r="A28" s="258"/>
      <c r="B28" s="279" t="s">
        <v>569</v>
      </c>
      <c r="C28" s="280" t="s">
        <v>414</v>
      </c>
      <c r="D28" s="280" t="s">
        <v>415</v>
      </c>
      <c r="E28" s="280" t="s">
        <v>416</v>
      </c>
      <c r="F28" s="280" t="s">
        <v>417</v>
      </c>
    </row>
    <row r="29" spans="1:6" hidden="1">
      <c r="B29" s="275" t="s">
        <v>570</v>
      </c>
      <c r="C29" s="276">
        <v>6788.9209999999994</v>
      </c>
      <c r="D29" s="276">
        <v>6789.3791906700008</v>
      </c>
      <c r="E29" s="276">
        <v>0.45819066999999997</v>
      </c>
      <c r="F29" s="276">
        <v>6789.3791881099996</v>
      </c>
    </row>
    <row r="30" spans="1:6" ht="15.75" hidden="1" thickBot="1">
      <c r="A30" s="258"/>
      <c r="B30" s="281" t="s">
        <v>570</v>
      </c>
      <c r="C30" s="760">
        <v>6788.9209999999994</v>
      </c>
      <c r="D30" s="760">
        <v>6789.3791906700008</v>
      </c>
      <c r="E30" s="760">
        <v>0.45819066999999997</v>
      </c>
      <c r="F30" s="760">
        <v>6789.3791881099996</v>
      </c>
    </row>
    <row r="31" spans="1:6" hidden="1">
      <c r="A31" s="258"/>
      <c r="B31" s="277"/>
      <c r="C31" s="278"/>
      <c r="D31" s="278"/>
      <c r="E31" s="278"/>
      <c r="F31" s="278"/>
    </row>
    <row r="32" spans="1:6" ht="15.75" thickBot="1">
      <c r="A32" s="258"/>
      <c r="B32" s="277"/>
      <c r="C32" s="278"/>
      <c r="D32" s="278"/>
      <c r="E32" s="278"/>
      <c r="F32" s="278"/>
    </row>
    <row r="33" spans="1:6">
      <c r="A33" s="258"/>
      <c r="B33" s="729" t="s">
        <v>413</v>
      </c>
      <c r="C33" s="730" t="s">
        <v>647</v>
      </c>
      <c r="D33" s="730" t="s">
        <v>815</v>
      </c>
      <c r="E33" s="730" t="s">
        <v>244</v>
      </c>
      <c r="F33" s="731" t="s">
        <v>799</v>
      </c>
    </row>
    <row r="34" spans="1:6">
      <c r="B34" s="761" t="s">
        <v>571</v>
      </c>
      <c r="C34" s="747">
        <v>2637.0570000000002</v>
      </c>
      <c r="D34" s="747">
        <v>1834.0856672999998</v>
      </c>
      <c r="E34" s="748">
        <f t="shared" ref="E34:E47" si="2">+C34-D34</f>
        <v>802.9713327000004</v>
      </c>
      <c r="F34" s="749">
        <f t="shared" ref="F34:F47" si="3">+D34/C34</f>
        <v>0.69550474915786786</v>
      </c>
    </row>
    <row r="35" spans="1:6">
      <c r="A35" s="258"/>
      <c r="B35" s="762" t="s">
        <v>838</v>
      </c>
      <c r="C35" s="751">
        <v>689.21057700000006</v>
      </c>
      <c r="D35" s="751">
        <v>550.15033038000001</v>
      </c>
      <c r="E35" s="752">
        <f t="shared" si="2"/>
        <v>139.06024662000004</v>
      </c>
      <c r="F35" s="753">
        <f t="shared" si="3"/>
        <v>0.79823257033387052</v>
      </c>
    </row>
    <row r="36" spans="1:6">
      <c r="B36" s="762" t="s">
        <v>839</v>
      </c>
      <c r="C36" s="751">
        <v>597.08075499999995</v>
      </c>
      <c r="D36" s="751">
        <v>422.52411977000003</v>
      </c>
      <c r="E36" s="752">
        <f t="shared" si="2"/>
        <v>174.55663522999993</v>
      </c>
      <c r="F36" s="753">
        <f t="shared" si="3"/>
        <v>0.70764987186699735</v>
      </c>
    </row>
    <row r="37" spans="1:6">
      <c r="A37" s="258"/>
      <c r="B37" s="762" t="s">
        <v>840</v>
      </c>
      <c r="C37" s="751">
        <v>756.71261799999991</v>
      </c>
      <c r="D37" s="751">
        <v>357.83895896000001</v>
      </c>
      <c r="E37" s="752">
        <f t="shared" si="2"/>
        <v>398.87365903999989</v>
      </c>
      <c r="F37" s="753">
        <f t="shared" si="3"/>
        <v>0.47288620600218412</v>
      </c>
    </row>
    <row r="38" spans="1:6">
      <c r="A38" s="258"/>
      <c r="B38" s="762" t="s">
        <v>841</v>
      </c>
      <c r="C38" s="751">
        <v>231.55728299999998</v>
      </c>
      <c r="D38" s="751">
        <v>171.37896878000001</v>
      </c>
      <c r="E38" s="752">
        <f t="shared" si="2"/>
        <v>60.178314219999976</v>
      </c>
      <c r="F38" s="753">
        <f t="shared" si="3"/>
        <v>0.7401147852473291</v>
      </c>
    </row>
    <row r="39" spans="1:6">
      <c r="A39" s="258"/>
      <c r="B39" s="762" t="s">
        <v>842</v>
      </c>
      <c r="C39" s="751">
        <v>187.446729</v>
      </c>
      <c r="D39" s="751">
        <v>127.33793299000001</v>
      </c>
      <c r="E39" s="752">
        <f t="shared" si="2"/>
        <v>60.108796009999992</v>
      </c>
      <c r="F39" s="753">
        <f t="shared" si="3"/>
        <v>0.67932864803418369</v>
      </c>
    </row>
    <row r="40" spans="1:6">
      <c r="B40" s="762" t="s">
        <v>832</v>
      </c>
      <c r="C40" s="751">
        <v>24.513545000000001</v>
      </c>
      <c r="D40" s="751">
        <v>101.71976804000001</v>
      </c>
      <c r="E40" s="752">
        <f t="shared" si="2"/>
        <v>-77.206223039999998</v>
      </c>
      <c r="F40" s="753">
        <f t="shared" si="3"/>
        <v>4.1495331678873866</v>
      </c>
    </row>
    <row r="41" spans="1:6">
      <c r="A41" s="258"/>
      <c r="B41" s="762" t="s">
        <v>831</v>
      </c>
      <c r="C41" s="751">
        <v>49.562236000000006</v>
      </c>
      <c r="D41" s="751">
        <v>49.593905999999997</v>
      </c>
      <c r="E41" s="752">
        <f t="shared" si="2"/>
        <v>-3.1669999999991205E-2</v>
      </c>
      <c r="F41" s="753">
        <f t="shared" si="3"/>
        <v>1.0006389945764349</v>
      </c>
    </row>
    <row r="42" spans="1:6">
      <c r="A42" s="258"/>
      <c r="B42" s="763" t="s">
        <v>843</v>
      </c>
      <c r="C42" s="751">
        <v>38.743958999999997</v>
      </c>
      <c r="D42" s="751">
        <v>20.49998342</v>
      </c>
      <c r="E42" s="752">
        <f t="shared" si="2"/>
        <v>18.243975579999997</v>
      </c>
      <c r="F42" s="753">
        <f t="shared" si="3"/>
        <v>0.5291143174088121</v>
      </c>
    </row>
    <row r="43" spans="1:6">
      <c r="B43" s="762" t="s">
        <v>823</v>
      </c>
      <c r="C43" s="751">
        <v>18.34282</v>
      </c>
      <c r="D43" s="751">
        <v>15.724260770000001</v>
      </c>
      <c r="E43" s="752">
        <f t="shared" si="2"/>
        <v>2.6185592299999989</v>
      </c>
      <c r="F43" s="753">
        <f t="shared" si="3"/>
        <v>0.85724336661429379</v>
      </c>
    </row>
    <row r="44" spans="1:6">
      <c r="B44" s="762" t="s">
        <v>844</v>
      </c>
      <c r="C44" s="751">
        <v>31.245812000000001</v>
      </c>
      <c r="D44" s="751">
        <v>9.3525213899999997</v>
      </c>
      <c r="E44" s="752">
        <f t="shared" si="2"/>
        <v>21.893290610000001</v>
      </c>
      <c r="F44" s="753">
        <f t="shared" si="3"/>
        <v>0.29932079825609909</v>
      </c>
    </row>
    <row r="45" spans="1:6">
      <c r="A45" s="258"/>
      <c r="B45" s="762" t="s">
        <v>845</v>
      </c>
      <c r="C45" s="751">
        <v>7.6422819999999998</v>
      </c>
      <c r="D45" s="751">
        <v>6.2110425999999999</v>
      </c>
      <c r="E45" s="752">
        <f t="shared" si="2"/>
        <v>1.4312393999999999</v>
      </c>
      <c r="F45" s="753">
        <f t="shared" si="3"/>
        <v>0.81272093858876182</v>
      </c>
    </row>
    <row r="46" spans="1:6" ht="14.25" customHeight="1">
      <c r="A46" s="258"/>
      <c r="B46" s="763" t="s">
        <v>846</v>
      </c>
      <c r="C46" s="751">
        <v>3.120158</v>
      </c>
      <c r="D46" s="751">
        <v>1.352158</v>
      </c>
      <c r="E46" s="752">
        <f t="shared" si="2"/>
        <v>1.768</v>
      </c>
      <c r="F46" s="753">
        <f t="shared" si="3"/>
        <v>0.43336202846137917</v>
      </c>
    </row>
    <row r="47" spans="1:6" ht="15.75" thickBot="1">
      <c r="B47" s="764" t="s">
        <v>847</v>
      </c>
      <c r="C47" s="757">
        <v>1.878226</v>
      </c>
      <c r="D47" s="757">
        <v>0.40171619999999997</v>
      </c>
      <c r="E47" s="758">
        <f t="shared" si="2"/>
        <v>1.4765098000000001</v>
      </c>
      <c r="F47" s="759">
        <f t="shared" si="3"/>
        <v>0.21388065121023772</v>
      </c>
    </row>
    <row r="48" spans="1:6">
      <c r="B48" s="277"/>
      <c r="C48" s="278"/>
      <c r="D48" s="278"/>
      <c r="E48" s="278"/>
      <c r="F48" s="278"/>
    </row>
    <row r="49" spans="1:6" hidden="1">
      <c r="B49" s="279" t="s">
        <v>569</v>
      </c>
      <c r="C49" s="280" t="s">
        <v>414</v>
      </c>
      <c r="D49" s="280" t="s">
        <v>415</v>
      </c>
      <c r="E49" s="280" t="s">
        <v>416</v>
      </c>
      <c r="F49" s="280" t="s">
        <v>417</v>
      </c>
    </row>
    <row r="50" spans="1:6" hidden="1">
      <c r="B50" s="275" t="s">
        <v>572</v>
      </c>
      <c r="C50" s="276">
        <v>4855.1636289999997</v>
      </c>
      <c r="D50" s="276">
        <v>5016.4146289999999</v>
      </c>
      <c r="E50" s="276">
        <v>161.251</v>
      </c>
      <c r="F50" s="276">
        <v>5011.5169104100005</v>
      </c>
    </row>
    <row r="51" spans="1:6" ht="15.75" hidden="1" thickBot="1">
      <c r="A51" s="258"/>
      <c r="B51" s="281" t="s">
        <v>572</v>
      </c>
      <c r="C51" s="760">
        <v>4855.1636289999997</v>
      </c>
      <c r="D51" s="760">
        <v>5016.4146289999999</v>
      </c>
      <c r="E51" s="760">
        <v>161.251</v>
      </c>
      <c r="F51" s="760">
        <v>5011.5169104100005</v>
      </c>
    </row>
    <row r="52" spans="1:6" hidden="1">
      <c r="A52" s="258"/>
      <c r="B52" s="277"/>
      <c r="C52" s="278"/>
      <c r="D52" s="278"/>
      <c r="E52" s="278"/>
      <c r="F52" s="278"/>
    </row>
    <row r="53" spans="1:6" ht="15.75" thickBot="1">
      <c r="A53" s="258"/>
      <c r="B53" s="277"/>
      <c r="C53" s="278"/>
      <c r="D53" s="278"/>
      <c r="E53" s="278"/>
      <c r="F53" s="278"/>
    </row>
    <row r="54" spans="1:6">
      <c r="A54" s="258"/>
      <c r="B54" s="729" t="s">
        <v>413</v>
      </c>
      <c r="C54" s="730" t="s">
        <v>647</v>
      </c>
      <c r="D54" s="730" t="s">
        <v>815</v>
      </c>
      <c r="E54" s="730" t="s">
        <v>244</v>
      </c>
      <c r="F54" s="731" t="s">
        <v>799</v>
      </c>
    </row>
    <row r="55" spans="1:6">
      <c r="A55" s="269"/>
      <c r="B55" s="761" t="s">
        <v>570</v>
      </c>
      <c r="C55" s="747">
        <v>7619.8719999999994</v>
      </c>
      <c r="D55" s="747">
        <v>7615.0498971500001</v>
      </c>
      <c r="E55" s="748">
        <f>+C55-D55</f>
        <v>4.8221028499992826</v>
      </c>
      <c r="F55" s="749">
        <f t="shared" ref="F55:F61" si="4">+D55/C55</f>
        <v>0.99936716747341692</v>
      </c>
    </row>
    <row r="56" spans="1:6">
      <c r="B56" s="765" t="s">
        <v>831</v>
      </c>
      <c r="C56" s="751">
        <v>7619.8719999999994</v>
      </c>
      <c r="D56" s="751">
        <v>7615.0498971500001</v>
      </c>
      <c r="E56" s="752">
        <f>+C56-D56</f>
        <v>4.8221028499992826</v>
      </c>
      <c r="F56" s="753">
        <f t="shared" si="4"/>
        <v>0.99936716747341692</v>
      </c>
    </row>
    <row r="57" spans="1:6">
      <c r="B57" s="761" t="s">
        <v>572</v>
      </c>
      <c r="C57" s="747">
        <v>5195.6585749999995</v>
      </c>
      <c r="D57" s="747">
        <v>5137.7436477199999</v>
      </c>
      <c r="E57" s="748">
        <f t="shared" ref="E57:E61" si="5">+C57-D57</f>
        <v>57.914927279999574</v>
      </c>
      <c r="F57" s="749">
        <f t="shared" si="4"/>
        <v>0.98885320764557749</v>
      </c>
    </row>
    <row r="58" spans="1:6">
      <c r="B58" s="765" t="s">
        <v>848</v>
      </c>
      <c r="C58" s="751">
        <v>5195.6585749999995</v>
      </c>
      <c r="D58" s="751">
        <v>5137.7436477199999</v>
      </c>
      <c r="E58" s="752">
        <f t="shared" si="5"/>
        <v>57.914927279999574</v>
      </c>
      <c r="F58" s="753">
        <f t="shared" si="4"/>
        <v>0.98885320764557749</v>
      </c>
    </row>
    <row r="59" spans="1:6">
      <c r="B59" s="761" t="s">
        <v>573</v>
      </c>
      <c r="C59" s="747">
        <v>485.07499999999999</v>
      </c>
      <c r="D59" s="747">
        <v>529.82627291999995</v>
      </c>
      <c r="E59" s="752">
        <f t="shared" si="5"/>
        <v>-44.751272919999963</v>
      </c>
      <c r="F59" s="753">
        <f t="shared" si="4"/>
        <v>1.0922563993609236</v>
      </c>
    </row>
    <row r="60" spans="1:6">
      <c r="B60" s="766" t="s">
        <v>849</v>
      </c>
      <c r="C60" s="751">
        <v>479.07499999999999</v>
      </c>
      <c r="D60" s="751">
        <v>528.82627291999995</v>
      </c>
      <c r="E60" s="752">
        <f t="shared" si="5"/>
        <v>-49.751272919999963</v>
      </c>
      <c r="F60" s="753">
        <f t="shared" si="4"/>
        <v>1.1038486101758596</v>
      </c>
    </row>
    <row r="61" spans="1:6" ht="15.75" thickBot="1">
      <c r="B61" s="767" t="s">
        <v>831</v>
      </c>
      <c r="C61" s="757">
        <v>6</v>
      </c>
      <c r="D61" s="757">
        <v>1</v>
      </c>
      <c r="E61" s="758">
        <f t="shared" si="5"/>
        <v>5</v>
      </c>
      <c r="F61" s="759">
        <f t="shared" si="4"/>
        <v>0.16666666666666666</v>
      </c>
    </row>
    <row r="62" spans="1:6">
      <c r="B62" s="270"/>
      <c r="C62" s="271"/>
      <c r="D62" s="271"/>
      <c r="E62" s="271"/>
      <c r="F62" s="271"/>
    </row>
    <row r="63" spans="1:6">
      <c r="B63" s="270"/>
      <c r="C63" s="271"/>
      <c r="D63" s="271"/>
      <c r="E63" s="271"/>
      <c r="F63" s="271"/>
    </row>
    <row r="64" spans="1:6">
      <c r="B64" s="270"/>
      <c r="C64" s="271"/>
      <c r="D64" s="271"/>
      <c r="E64" s="271"/>
      <c r="F64" s="271"/>
    </row>
    <row r="65" spans="2:6">
      <c r="B65" s="270"/>
      <c r="C65" s="271"/>
      <c r="D65" s="271"/>
      <c r="E65" s="271"/>
      <c r="F65" s="271"/>
    </row>
    <row r="66" spans="2:6">
      <c r="B66" s="270"/>
      <c r="C66" s="271"/>
      <c r="D66" s="271"/>
      <c r="E66" s="271"/>
      <c r="F66" s="271"/>
    </row>
    <row r="67" spans="2:6">
      <c r="B67" s="270"/>
      <c r="C67" s="271"/>
      <c r="D67" s="271"/>
      <c r="E67" s="271"/>
      <c r="F67" s="271"/>
    </row>
    <row r="68" spans="2:6">
      <c r="B68" s="270"/>
      <c r="C68" s="271"/>
      <c r="D68" s="271"/>
      <c r="E68" s="271"/>
      <c r="F68" s="271"/>
    </row>
    <row r="69" spans="2:6">
      <c r="B69" s="270"/>
      <c r="C69" s="271"/>
      <c r="D69" s="271"/>
      <c r="E69" s="271"/>
      <c r="F69" s="271"/>
    </row>
    <row r="70" spans="2:6">
      <c r="B70" s="270"/>
      <c r="C70" s="271"/>
      <c r="D70" s="271"/>
      <c r="E70" s="271"/>
      <c r="F70" s="271"/>
    </row>
    <row r="71" spans="2:6">
      <c r="B71" s="270"/>
      <c r="C71" s="271"/>
      <c r="D71" s="271"/>
      <c r="E71" s="271"/>
      <c r="F71" s="271"/>
    </row>
    <row r="72" spans="2:6">
      <c r="B72" s="270"/>
      <c r="C72" s="271"/>
      <c r="D72" s="271"/>
      <c r="E72" s="271"/>
      <c r="F72" s="271"/>
    </row>
    <row r="73" spans="2:6">
      <c r="B73" s="270"/>
      <c r="C73" s="271"/>
      <c r="D73" s="271"/>
      <c r="E73" s="271"/>
      <c r="F73" s="271"/>
    </row>
    <row r="74" spans="2:6">
      <c r="B74" s="270"/>
      <c r="C74" s="271"/>
      <c r="D74" s="271"/>
      <c r="E74" s="271"/>
      <c r="F74" s="271"/>
    </row>
    <row r="75" spans="2:6">
      <c r="B75" s="270"/>
      <c r="C75" s="271"/>
      <c r="D75" s="271"/>
      <c r="E75" s="271"/>
      <c r="F75" s="271"/>
    </row>
    <row r="76" spans="2:6">
      <c r="B76" s="270"/>
      <c r="C76" s="271"/>
      <c r="D76" s="271"/>
      <c r="E76" s="271"/>
      <c r="F76" s="271"/>
    </row>
    <row r="77" spans="2:6">
      <c r="B77" s="270"/>
      <c r="C77" s="271"/>
      <c r="D77" s="271"/>
      <c r="E77" s="271"/>
      <c r="F77" s="271"/>
    </row>
    <row r="78" spans="2:6">
      <c r="B78" s="270"/>
      <c r="C78" s="271"/>
      <c r="D78" s="271"/>
      <c r="E78" s="271"/>
      <c r="F78" s="271"/>
    </row>
    <row r="79" spans="2:6">
      <c r="B79" s="270"/>
      <c r="C79" s="271"/>
      <c r="D79" s="271"/>
      <c r="E79" s="271"/>
      <c r="F79" s="271"/>
    </row>
    <row r="80" spans="2:6">
      <c r="B80" s="270"/>
      <c r="C80" s="271"/>
      <c r="D80" s="271"/>
      <c r="E80" s="271"/>
      <c r="F80" s="271"/>
    </row>
    <row r="81" spans="2:6">
      <c r="B81" s="270"/>
      <c r="C81" s="271"/>
      <c r="D81" s="271"/>
      <c r="E81" s="271"/>
      <c r="F81" s="271"/>
    </row>
    <row r="82" spans="2:6">
      <c r="B82" s="270"/>
      <c r="C82" s="271"/>
      <c r="D82" s="271"/>
      <c r="E82" s="271"/>
      <c r="F82" s="271"/>
    </row>
    <row r="83" spans="2:6">
      <c r="B83" s="270"/>
      <c r="C83" s="271"/>
      <c r="D83" s="271"/>
      <c r="E83" s="271"/>
      <c r="F83" s="271"/>
    </row>
    <row r="84" spans="2:6">
      <c r="B84" s="270"/>
      <c r="C84" s="271"/>
      <c r="D84" s="271"/>
      <c r="E84" s="271"/>
      <c r="F84" s="271"/>
    </row>
    <row r="85" spans="2:6">
      <c r="B85" s="270"/>
      <c r="C85" s="271"/>
      <c r="D85" s="271"/>
      <c r="E85" s="271"/>
      <c r="F85" s="271"/>
    </row>
    <row r="86" spans="2:6">
      <c r="B86" s="270"/>
      <c r="C86" s="271"/>
      <c r="D86" s="271"/>
      <c r="E86" s="271"/>
      <c r="F86" s="271"/>
    </row>
    <row r="87" spans="2:6">
      <c r="B87" s="270"/>
      <c r="C87" s="271"/>
      <c r="D87" s="271"/>
      <c r="E87" s="271"/>
      <c r="F87" s="271"/>
    </row>
    <row r="88" spans="2:6">
      <c r="B88" s="270"/>
      <c r="C88" s="271"/>
      <c r="D88" s="271"/>
      <c r="E88" s="271"/>
      <c r="F88" s="271"/>
    </row>
    <row r="89" spans="2:6">
      <c r="B89" s="270"/>
      <c r="C89" s="271"/>
      <c r="D89" s="271"/>
      <c r="E89" s="271"/>
      <c r="F89" s="271"/>
    </row>
    <row r="90" spans="2:6">
      <c r="B90" s="270"/>
      <c r="C90" s="271"/>
      <c r="D90" s="271"/>
      <c r="E90" s="271"/>
      <c r="F90" s="271"/>
    </row>
    <row r="91" spans="2:6">
      <c r="B91" s="270"/>
      <c r="C91" s="271"/>
      <c r="D91" s="271"/>
      <c r="E91" s="271"/>
      <c r="F91" s="271"/>
    </row>
  </sheetData>
  <mergeCells count="4">
    <mergeCell ref="B1:F1"/>
    <mergeCell ref="B2:F2"/>
    <mergeCell ref="B3:F3"/>
    <mergeCell ref="B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69"/>
  <sheetViews>
    <sheetView workbookViewId="0"/>
  </sheetViews>
  <sheetFormatPr baseColWidth="10" defaultRowHeight="12.75"/>
  <cols>
    <col min="1" max="16384" width="11.42578125" style="74"/>
  </cols>
  <sheetData>
    <row r="1" spans="3:11" ht="41.25" customHeight="1" thickBot="1"/>
    <row r="2" spans="3:11" ht="33" customHeight="1" thickTop="1" thickBot="1">
      <c r="C2" s="796" t="s">
        <v>273</v>
      </c>
      <c r="D2" s="797"/>
      <c r="E2" s="797"/>
      <c r="F2" s="797"/>
      <c r="G2" s="797"/>
      <c r="H2" s="797"/>
      <c r="I2" s="797"/>
      <c r="J2" s="797"/>
      <c r="K2" s="798"/>
    </row>
    <row r="3" spans="3:11" ht="13.5" thickTop="1"/>
    <row r="31" spans="1:8">
      <c r="B31" s="76" t="s">
        <v>702</v>
      </c>
      <c r="C31" s="76" t="s">
        <v>703</v>
      </c>
      <c r="D31" s="76" t="s">
        <v>704</v>
      </c>
      <c r="E31" s="76" t="s">
        <v>705</v>
      </c>
      <c r="F31" s="76"/>
      <c r="G31" s="76"/>
      <c r="H31" s="76"/>
    </row>
    <row r="32" spans="1:8">
      <c r="A32" s="78">
        <v>40909</v>
      </c>
      <c r="B32" s="75">
        <v>3.84</v>
      </c>
      <c r="C32" s="79">
        <v>3</v>
      </c>
      <c r="D32" s="75">
        <v>5.44</v>
      </c>
      <c r="E32" s="79">
        <v>5</v>
      </c>
    </row>
    <row r="33" spans="1:5">
      <c r="A33" s="78">
        <v>40940</v>
      </c>
      <c r="B33" s="76">
        <v>4</v>
      </c>
      <c r="C33" s="79">
        <v>3</v>
      </c>
      <c r="D33" s="76">
        <v>5.17</v>
      </c>
      <c r="E33" s="79">
        <v>5</v>
      </c>
    </row>
    <row r="34" spans="1:5">
      <c r="A34" s="78">
        <v>40969</v>
      </c>
      <c r="B34" s="76">
        <v>4</v>
      </c>
      <c r="C34" s="79">
        <v>3</v>
      </c>
      <c r="D34" s="76">
        <v>4.55</v>
      </c>
      <c r="E34" s="79">
        <v>5</v>
      </c>
    </row>
    <row r="35" spans="1:5">
      <c r="A35" s="78">
        <v>41000</v>
      </c>
      <c r="B35" s="76">
        <v>3.9</v>
      </c>
      <c r="C35" s="79">
        <v>3</v>
      </c>
      <c r="D35" s="76">
        <v>4.2699999999999996</v>
      </c>
      <c r="E35" s="79">
        <v>5</v>
      </c>
    </row>
    <row r="36" spans="1:5">
      <c r="A36" s="78">
        <v>41030</v>
      </c>
      <c r="B36" s="76">
        <v>3.95</v>
      </c>
      <c r="C36" s="79">
        <v>3</v>
      </c>
      <c r="D36" s="76">
        <v>3.9</v>
      </c>
      <c r="E36" s="79">
        <v>5</v>
      </c>
    </row>
    <row r="37" spans="1:5">
      <c r="A37" s="78">
        <v>41061</v>
      </c>
      <c r="B37" s="76">
        <v>4.04</v>
      </c>
      <c r="C37" s="79">
        <v>3</v>
      </c>
      <c r="D37" s="76">
        <v>3.47</v>
      </c>
      <c r="E37" s="79">
        <v>5</v>
      </c>
    </row>
    <row r="38" spans="1:5">
      <c r="A38" s="78">
        <v>41091</v>
      </c>
      <c r="B38" s="76">
        <v>3.94</v>
      </c>
      <c r="C38" s="79">
        <v>3</v>
      </c>
      <c r="D38" s="76">
        <v>2.86</v>
      </c>
      <c r="E38" s="79">
        <v>5</v>
      </c>
    </row>
    <row r="39" spans="1:5">
      <c r="A39" s="78">
        <v>41122</v>
      </c>
      <c r="B39" s="76">
        <v>3.71</v>
      </c>
      <c r="C39" s="79">
        <v>3</v>
      </c>
      <c r="D39" s="76">
        <v>2.71</v>
      </c>
      <c r="E39" s="79">
        <v>5</v>
      </c>
    </row>
    <row r="40" spans="1:5">
      <c r="A40" s="78">
        <v>41153</v>
      </c>
      <c r="B40" s="76">
        <v>3.54</v>
      </c>
      <c r="C40" s="79">
        <v>3</v>
      </c>
      <c r="D40" s="76">
        <v>3.28</v>
      </c>
      <c r="E40" s="79">
        <v>5</v>
      </c>
    </row>
    <row r="41" spans="1:5">
      <c r="A41" s="78">
        <v>41183</v>
      </c>
      <c r="B41" s="76">
        <v>3.46</v>
      </c>
      <c r="C41" s="79">
        <v>3</v>
      </c>
      <c r="D41" s="76">
        <v>3.35</v>
      </c>
      <c r="E41" s="79">
        <v>5</v>
      </c>
    </row>
    <row r="42" spans="1:5">
      <c r="A42" s="78">
        <v>41214</v>
      </c>
      <c r="B42" s="76">
        <v>3.56</v>
      </c>
      <c r="C42" s="79">
        <v>3</v>
      </c>
      <c r="D42" s="76">
        <v>3.11</v>
      </c>
      <c r="E42" s="79">
        <v>5</v>
      </c>
    </row>
    <row r="43" spans="1:5" ht="13.5" thickBot="1">
      <c r="A43" s="78">
        <v>41244</v>
      </c>
      <c r="B43" s="77">
        <v>3.49</v>
      </c>
      <c r="C43" s="79">
        <v>3</v>
      </c>
      <c r="D43" s="77">
        <v>3.45</v>
      </c>
      <c r="E43" s="79">
        <v>5</v>
      </c>
    </row>
    <row r="44" spans="1:5" ht="13.5" thickTop="1">
      <c r="A44" s="78">
        <v>41275</v>
      </c>
      <c r="B44" s="75">
        <v>3.35</v>
      </c>
      <c r="C44" s="79">
        <v>3</v>
      </c>
      <c r="D44" s="75">
        <v>3.86</v>
      </c>
      <c r="E44" s="79">
        <v>5</v>
      </c>
    </row>
    <row r="45" spans="1:5">
      <c r="A45" s="78">
        <v>41306</v>
      </c>
      <c r="B45" s="76">
        <v>3.12</v>
      </c>
      <c r="C45" s="79">
        <v>3</v>
      </c>
      <c r="D45" s="76">
        <v>4.18</v>
      </c>
      <c r="E45" s="79">
        <v>5</v>
      </c>
    </row>
    <row r="46" spans="1:5">
      <c r="A46" s="78">
        <v>41334</v>
      </c>
      <c r="B46" s="76">
        <v>3.06</v>
      </c>
      <c r="C46" s="79">
        <v>3</v>
      </c>
      <c r="D46" s="76">
        <v>4.34</v>
      </c>
      <c r="E46" s="79">
        <v>5</v>
      </c>
    </row>
    <row r="47" spans="1:5">
      <c r="A47" s="78">
        <v>41365</v>
      </c>
      <c r="B47" s="76">
        <v>3.08</v>
      </c>
      <c r="C47" s="79">
        <v>3</v>
      </c>
      <c r="D47" s="76">
        <v>4.13</v>
      </c>
      <c r="E47" s="79">
        <v>5</v>
      </c>
    </row>
    <row r="48" spans="1:5">
      <c r="A48" s="78">
        <v>41395</v>
      </c>
      <c r="B48" s="76">
        <v>3.02</v>
      </c>
      <c r="C48" s="79">
        <v>3</v>
      </c>
      <c r="D48" s="76">
        <v>4.2699999999999996</v>
      </c>
      <c r="E48" s="79">
        <v>5</v>
      </c>
    </row>
    <row r="49" spans="1:5">
      <c r="A49" s="78">
        <v>41426</v>
      </c>
      <c r="B49" s="76">
        <v>2.94</v>
      </c>
      <c r="C49" s="79">
        <v>3</v>
      </c>
      <c r="D49" s="76">
        <v>4.79</v>
      </c>
      <c r="E49" s="79">
        <v>5</v>
      </c>
    </row>
    <row r="50" spans="1:5">
      <c r="A50" s="78">
        <v>41456</v>
      </c>
      <c r="B50" s="76">
        <v>3.04</v>
      </c>
      <c r="C50" s="79">
        <v>3</v>
      </c>
      <c r="D50" s="76">
        <v>4.74</v>
      </c>
      <c r="E50" s="79">
        <v>5</v>
      </c>
    </row>
    <row r="51" spans="1:5">
      <c r="A51" s="78">
        <v>41487</v>
      </c>
      <c r="B51" s="76">
        <v>3.23</v>
      </c>
      <c r="C51" s="79">
        <v>3</v>
      </c>
      <c r="D51" s="76">
        <v>4.42</v>
      </c>
      <c r="E51" s="79">
        <v>5</v>
      </c>
    </row>
    <row r="52" spans="1:5">
      <c r="A52" s="78">
        <v>41518</v>
      </c>
      <c r="B52" s="76">
        <v>3.28</v>
      </c>
      <c r="C52" s="79">
        <v>3</v>
      </c>
      <c r="D52" s="76">
        <v>4.21</v>
      </c>
      <c r="E52" s="79">
        <v>5</v>
      </c>
    </row>
    <row r="53" spans="1:5">
      <c r="A53" s="78">
        <v>41548</v>
      </c>
      <c r="B53" s="76">
        <v>3.32</v>
      </c>
      <c r="C53" s="79">
        <v>3</v>
      </c>
      <c r="D53" s="76">
        <v>4.1500000000000004</v>
      </c>
      <c r="E53" s="79">
        <v>5</v>
      </c>
    </row>
    <row r="54" spans="1:5">
      <c r="A54" s="78">
        <v>41579</v>
      </c>
      <c r="B54" s="76">
        <v>3.2</v>
      </c>
      <c r="C54" s="79">
        <v>3</v>
      </c>
      <c r="D54" s="76">
        <v>4.63</v>
      </c>
      <c r="E54" s="79">
        <v>5</v>
      </c>
    </row>
    <row r="55" spans="1:5" ht="13.5" thickBot="1">
      <c r="A55" s="78">
        <v>41609</v>
      </c>
      <c r="B55" s="77">
        <v>3.25</v>
      </c>
      <c r="C55" s="79">
        <v>3</v>
      </c>
      <c r="D55" s="77">
        <v>4.3899999999999997</v>
      </c>
      <c r="E55" s="79">
        <v>5</v>
      </c>
    </row>
    <row r="56" spans="1:5" ht="13.5" thickTop="1">
      <c r="A56" s="78">
        <v>41640</v>
      </c>
      <c r="B56" s="75">
        <v>3.23</v>
      </c>
      <c r="C56" s="79">
        <v>3</v>
      </c>
      <c r="D56" s="75">
        <v>4.1399999999999997</v>
      </c>
      <c r="E56" s="79">
        <v>5</v>
      </c>
    </row>
    <row r="57" spans="1:5">
      <c r="A57" s="78">
        <v>41671</v>
      </c>
      <c r="B57" s="76">
        <v>3.26</v>
      </c>
      <c r="C57" s="79">
        <v>3</v>
      </c>
      <c r="D57" s="76">
        <v>3.5</v>
      </c>
      <c r="E57" s="79">
        <v>5</v>
      </c>
    </row>
    <row r="58" spans="1:5">
      <c r="A58" s="78">
        <v>41699</v>
      </c>
      <c r="B58" s="76">
        <v>3.19</v>
      </c>
      <c r="C58" s="79">
        <v>3</v>
      </c>
      <c r="D58" s="76">
        <v>3.25</v>
      </c>
      <c r="E58" s="79">
        <v>5</v>
      </c>
    </row>
    <row r="59" spans="1:5">
      <c r="A59" s="78">
        <v>41730</v>
      </c>
      <c r="B59" s="76">
        <v>3.18</v>
      </c>
      <c r="C59" s="79">
        <v>3</v>
      </c>
      <c r="D59" s="76">
        <v>3.27</v>
      </c>
      <c r="E59" s="79">
        <v>5</v>
      </c>
    </row>
    <row r="60" spans="1:5">
      <c r="A60" s="78">
        <v>41760</v>
      </c>
      <c r="B60" s="76">
        <v>3.21</v>
      </c>
      <c r="C60" s="79">
        <v>3</v>
      </c>
      <c r="D60" s="76">
        <v>3.22</v>
      </c>
      <c r="E60" s="79">
        <v>5</v>
      </c>
    </row>
    <row r="61" spans="1:5">
      <c r="A61" s="78">
        <v>41791</v>
      </c>
      <c r="B61" s="76">
        <v>3.23</v>
      </c>
      <c r="C61" s="79">
        <v>3</v>
      </c>
      <c r="D61" s="76">
        <v>3.13</v>
      </c>
      <c r="E61" s="79">
        <v>5</v>
      </c>
    </row>
    <row r="62" spans="1:5">
      <c r="A62" s="78">
        <v>41821</v>
      </c>
      <c r="B62" s="76">
        <v>3.27</v>
      </c>
      <c r="C62" s="79">
        <v>3</v>
      </c>
      <c r="D62" s="76">
        <v>3.41</v>
      </c>
      <c r="E62" s="79">
        <v>5</v>
      </c>
    </row>
    <row r="63" spans="1:5">
      <c r="A63" s="78">
        <v>41852</v>
      </c>
      <c r="B63" s="76">
        <v>3.2</v>
      </c>
      <c r="C63" s="79">
        <v>3</v>
      </c>
      <c r="D63" s="76">
        <v>3.7</v>
      </c>
      <c r="E63" s="79">
        <v>5</v>
      </c>
    </row>
    <row r="64" spans="1:5">
      <c r="A64" s="78">
        <v>41883</v>
      </c>
      <c r="B64" s="76">
        <v>3.1</v>
      </c>
      <c r="C64" s="79">
        <v>3</v>
      </c>
      <c r="D64" s="76">
        <v>3.45</v>
      </c>
      <c r="E64" s="79">
        <v>5</v>
      </c>
    </row>
    <row r="65" spans="1:5">
      <c r="A65" s="78">
        <v>41913</v>
      </c>
      <c r="B65" s="76">
        <v>3.11</v>
      </c>
      <c r="C65" s="79">
        <v>3</v>
      </c>
      <c r="D65" s="76">
        <v>3.64</v>
      </c>
      <c r="E65" s="79">
        <v>5</v>
      </c>
    </row>
    <row r="66" spans="1:5">
      <c r="A66" s="78">
        <v>41944</v>
      </c>
      <c r="B66" s="76">
        <v>3.13</v>
      </c>
      <c r="C66" s="79">
        <v>3</v>
      </c>
      <c r="D66" s="76">
        <v>3.38</v>
      </c>
      <c r="E66" s="79">
        <v>5</v>
      </c>
    </row>
    <row r="67" spans="1:5" ht="13.5" thickBot="1">
      <c r="A67" s="78">
        <v>41974</v>
      </c>
      <c r="B67" s="77">
        <v>3.15</v>
      </c>
      <c r="C67" s="79">
        <v>3</v>
      </c>
      <c r="D67" s="77">
        <v>2.95</v>
      </c>
      <c r="E67" s="79">
        <v>5</v>
      </c>
    </row>
    <row r="68" spans="1:5" ht="13.5" thickTop="1">
      <c r="A68" s="78">
        <v>42005</v>
      </c>
      <c r="B68" s="75">
        <v>3.17</v>
      </c>
      <c r="C68" s="79">
        <v>3</v>
      </c>
      <c r="D68" s="75">
        <v>2.3199999999999998</v>
      </c>
      <c r="E68" s="79">
        <v>5</v>
      </c>
    </row>
    <row r="69" spans="1:5">
      <c r="A69" s="78">
        <v>42036</v>
      </c>
      <c r="B69" s="76">
        <v>3.2</v>
      </c>
      <c r="C69" s="79">
        <v>3</v>
      </c>
      <c r="D69" s="76">
        <v>2.44</v>
      </c>
      <c r="E69" s="79">
        <v>5</v>
      </c>
    </row>
    <row r="70" spans="1:5">
      <c r="A70" s="78">
        <v>42064</v>
      </c>
      <c r="B70" s="76">
        <v>3.24</v>
      </c>
      <c r="C70" s="79">
        <v>3</v>
      </c>
      <c r="D70" s="76">
        <v>2.4300000000000002</v>
      </c>
      <c r="E70" s="79">
        <v>5</v>
      </c>
    </row>
    <row r="71" spans="1:5">
      <c r="A71" s="78">
        <v>42095</v>
      </c>
      <c r="B71" s="76">
        <v>3.18</v>
      </c>
      <c r="C71" s="79">
        <v>3</v>
      </c>
      <c r="D71" s="76">
        <v>2.58</v>
      </c>
      <c r="E71" s="79">
        <v>5</v>
      </c>
    </row>
    <row r="72" spans="1:5">
      <c r="A72" s="78">
        <v>42125</v>
      </c>
      <c r="B72" s="76">
        <v>3.26</v>
      </c>
      <c r="C72" s="79">
        <v>3</v>
      </c>
      <c r="D72" s="76">
        <v>2.5499999999999998</v>
      </c>
      <c r="E72" s="79">
        <v>5</v>
      </c>
    </row>
    <row r="73" spans="1:5">
      <c r="A73" s="78">
        <v>42156</v>
      </c>
      <c r="B73" s="76">
        <v>3.18</v>
      </c>
      <c r="C73" s="79">
        <v>3</v>
      </c>
      <c r="D73" s="76">
        <v>2.39</v>
      </c>
      <c r="E73" s="79">
        <v>5</v>
      </c>
    </row>
    <row r="74" spans="1:5">
      <c r="A74" s="78">
        <v>42186</v>
      </c>
      <c r="B74" s="76">
        <v>3.15</v>
      </c>
      <c r="C74" s="79">
        <v>3</v>
      </c>
      <c r="D74" s="76">
        <v>2.3199999999999998</v>
      </c>
      <c r="E74" s="79">
        <v>5</v>
      </c>
    </row>
    <row r="75" spans="1:5">
      <c r="A75" s="78">
        <v>42217</v>
      </c>
      <c r="B75" s="76">
        <v>3.03</v>
      </c>
      <c r="C75" s="79">
        <v>3</v>
      </c>
      <c r="D75" s="76">
        <v>1.96</v>
      </c>
      <c r="E75" s="79">
        <v>5</v>
      </c>
    </row>
    <row r="76" spans="1:5">
      <c r="A76" s="78">
        <v>42248</v>
      </c>
      <c r="B76" s="76">
        <v>2.94</v>
      </c>
      <c r="C76" s="79">
        <v>3</v>
      </c>
      <c r="D76" s="76">
        <v>1.88</v>
      </c>
      <c r="E76" s="79">
        <v>5</v>
      </c>
    </row>
    <row r="77" spans="1:5">
      <c r="A77" s="78">
        <v>42278</v>
      </c>
      <c r="B77" s="76">
        <v>3</v>
      </c>
      <c r="C77" s="79">
        <v>3</v>
      </c>
      <c r="D77" s="76">
        <v>2.23</v>
      </c>
      <c r="E77" s="79">
        <v>5</v>
      </c>
    </row>
    <row r="78" spans="1:5">
      <c r="A78" s="78">
        <v>42309</v>
      </c>
      <c r="B78" s="76">
        <v>3.06</v>
      </c>
      <c r="C78" s="79">
        <v>3</v>
      </c>
      <c r="D78" s="76">
        <v>2.5099999999999998</v>
      </c>
      <c r="E78" s="79">
        <v>5</v>
      </c>
    </row>
    <row r="79" spans="1:5" ht="13.5" thickBot="1">
      <c r="A79" s="78">
        <v>42339</v>
      </c>
      <c r="B79" s="77">
        <v>3.05</v>
      </c>
      <c r="C79" s="79">
        <v>3</v>
      </c>
      <c r="D79" s="77">
        <v>3.07</v>
      </c>
      <c r="E79" s="79">
        <v>5</v>
      </c>
    </row>
    <row r="80" spans="1:5" ht="13.5" thickTop="1">
      <c r="A80" s="78">
        <v>42370</v>
      </c>
      <c r="B80" s="75">
        <v>3.16</v>
      </c>
      <c r="C80" s="79">
        <v>3</v>
      </c>
      <c r="D80" s="75">
        <v>4.38</v>
      </c>
      <c r="E80" s="79">
        <v>5</v>
      </c>
    </row>
    <row r="81" spans="1:5">
      <c r="A81" s="78">
        <v>42401</v>
      </c>
      <c r="B81" s="76">
        <v>3.1</v>
      </c>
      <c r="C81" s="79">
        <v>3</v>
      </c>
      <c r="D81" s="76">
        <v>4.2699999999999996</v>
      </c>
      <c r="E81" s="79">
        <v>5</v>
      </c>
    </row>
    <row r="82" spans="1:5">
      <c r="A82" s="78">
        <v>42430</v>
      </c>
      <c r="B82" s="76">
        <v>3.08</v>
      </c>
      <c r="C82" s="79">
        <v>3</v>
      </c>
      <c r="D82" s="76">
        <v>4.26</v>
      </c>
      <c r="E82" s="79">
        <v>5</v>
      </c>
    </row>
    <row r="83" spans="1:5">
      <c r="A83" s="78">
        <v>42461</v>
      </c>
      <c r="B83" s="76">
        <v>3.03</v>
      </c>
      <c r="C83" s="79">
        <v>3</v>
      </c>
      <c r="D83" s="76">
        <v>4.09</v>
      </c>
      <c r="E83" s="79">
        <v>5</v>
      </c>
    </row>
    <row r="84" spans="1:5">
      <c r="A84" s="78">
        <v>42491</v>
      </c>
      <c r="B84" s="76">
        <v>2.87</v>
      </c>
      <c r="C84" s="79">
        <v>3</v>
      </c>
      <c r="D84" s="76">
        <v>4.3600000000000003</v>
      </c>
      <c r="E84" s="79">
        <v>5</v>
      </c>
    </row>
    <row r="85" spans="1:5">
      <c r="A85" s="78">
        <v>42522</v>
      </c>
      <c r="B85" s="76">
        <v>2.94</v>
      </c>
      <c r="C85" s="79">
        <v>3</v>
      </c>
      <c r="D85" s="76">
        <v>4.43</v>
      </c>
      <c r="E85" s="79">
        <v>5</v>
      </c>
    </row>
    <row r="86" spans="1:5">
      <c r="A86" s="78">
        <v>42552</v>
      </c>
      <c r="B86" s="76">
        <v>2.92</v>
      </c>
      <c r="C86" s="79">
        <v>3</v>
      </c>
      <c r="D86" s="76">
        <v>4.62</v>
      </c>
      <c r="E86" s="79">
        <v>5</v>
      </c>
    </row>
    <row r="87" spans="1:5">
      <c r="A87" s="78">
        <v>42583</v>
      </c>
      <c r="B87" s="76">
        <v>2.76</v>
      </c>
      <c r="C87" s="79">
        <v>3</v>
      </c>
      <c r="D87" s="76">
        <v>4.74</v>
      </c>
      <c r="E87" s="79">
        <v>5</v>
      </c>
    </row>
    <row r="88" spans="1:5">
      <c r="A88" s="78">
        <v>42614</v>
      </c>
      <c r="B88" s="76">
        <v>2.84</v>
      </c>
      <c r="C88" s="79">
        <v>3</v>
      </c>
      <c r="D88" s="76">
        <v>4.5599999999999996</v>
      </c>
      <c r="E88" s="79">
        <v>5</v>
      </c>
    </row>
    <row r="89" spans="1:5">
      <c r="A89" s="78">
        <v>42644</v>
      </c>
      <c r="B89" s="76">
        <v>2.9</v>
      </c>
      <c r="C89" s="79">
        <v>3</v>
      </c>
      <c r="D89" s="76">
        <v>4.76</v>
      </c>
      <c r="E89" s="79">
        <v>5</v>
      </c>
    </row>
    <row r="90" spans="1:5">
      <c r="A90" s="78">
        <v>42675</v>
      </c>
      <c r="B90" s="76">
        <v>2.94</v>
      </c>
      <c r="C90" s="79">
        <v>3</v>
      </c>
      <c r="D90" s="76">
        <v>4.67</v>
      </c>
      <c r="E90" s="79">
        <v>5</v>
      </c>
    </row>
    <row r="91" spans="1:5" ht="13.5" thickBot="1">
      <c r="A91" s="78">
        <v>42705</v>
      </c>
      <c r="B91" s="77">
        <v>2.96</v>
      </c>
      <c r="C91" s="79">
        <v>3</v>
      </c>
      <c r="D91" s="77">
        <v>4.2300000000000004</v>
      </c>
      <c r="E91" s="79">
        <v>5</v>
      </c>
    </row>
    <row r="92" spans="1:5" ht="13.5" thickTop="1">
      <c r="A92" s="78">
        <v>42736</v>
      </c>
      <c r="B92" s="75">
        <v>2.66</v>
      </c>
      <c r="C92" s="79">
        <v>3</v>
      </c>
      <c r="D92" s="75">
        <v>3.83</v>
      </c>
      <c r="E92" s="79">
        <v>5</v>
      </c>
    </row>
    <row r="93" spans="1:5">
      <c r="A93" s="78">
        <v>42767</v>
      </c>
      <c r="B93" s="76">
        <v>2.57</v>
      </c>
      <c r="C93" s="79">
        <v>3</v>
      </c>
      <c r="D93" s="76">
        <v>3.96</v>
      </c>
      <c r="E93" s="79">
        <v>5</v>
      </c>
    </row>
    <row r="94" spans="1:5">
      <c r="A94" s="78">
        <v>42795</v>
      </c>
      <c r="B94" s="76">
        <v>2.62</v>
      </c>
      <c r="C94" s="79">
        <v>3</v>
      </c>
      <c r="D94" s="76">
        <v>4</v>
      </c>
      <c r="E94" s="79">
        <v>5</v>
      </c>
    </row>
    <row r="95" spans="1:5">
      <c r="A95" s="78">
        <v>42826</v>
      </c>
      <c r="B95" s="76">
        <v>2.58</v>
      </c>
      <c r="C95" s="79">
        <v>3</v>
      </c>
      <c r="D95" s="76">
        <v>4.09</v>
      </c>
      <c r="E95" s="79">
        <v>5</v>
      </c>
    </row>
    <row r="96" spans="1:5">
      <c r="A96" s="78">
        <v>42856</v>
      </c>
      <c r="B96" s="76">
        <v>2.61</v>
      </c>
      <c r="C96" s="79">
        <v>3</v>
      </c>
      <c r="D96" s="76">
        <v>3.93</v>
      </c>
      <c r="E96" s="79">
        <v>5</v>
      </c>
    </row>
    <row r="97" spans="1:5">
      <c r="A97" s="78">
        <v>42887</v>
      </c>
      <c r="B97" s="76">
        <v>2.6</v>
      </c>
      <c r="C97" s="79">
        <v>3</v>
      </c>
      <c r="D97" s="76">
        <v>4.3600000000000003</v>
      </c>
      <c r="E97" s="79">
        <v>5</v>
      </c>
    </row>
    <row r="98" spans="1:5">
      <c r="A98" s="78">
        <v>42917</v>
      </c>
      <c r="B98" s="76">
        <v>2.57</v>
      </c>
      <c r="C98" s="79">
        <v>3</v>
      </c>
      <c r="D98" s="76">
        <v>5.22</v>
      </c>
      <c r="E98" s="79">
        <v>5</v>
      </c>
    </row>
    <row r="99" spans="1:5">
      <c r="A99" s="78">
        <v>42948</v>
      </c>
      <c r="B99" s="76">
        <v>2.79</v>
      </c>
      <c r="C99" s="79">
        <v>3</v>
      </c>
      <c r="D99" s="76">
        <v>4.72</v>
      </c>
      <c r="E99" s="79">
        <v>5</v>
      </c>
    </row>
    <row r="100" spans="1:5">
      <c r="A100" s="78">
        <v>42979</v>
      </c>
      <c r="B100" s="76">
        <v>2.87</v>
      </c>
      <c r="C100" s="79">
        <v>3</v>
      </c>
      <c r="D100" s="76">
        <v>4.3600000000000003</v>
      </c>
      <c r="E100" s="79">
        <v>5</v>
      </c>
    </row>
    <row r="101" spans="1:5">
      <c r="A101" s="78">
        <v>43009</v>
      </c>
      <c r="B101" s="76">
        <v>2.9</v>
      </c>
      <c r="C101" s="79">
        <v>3</v>
      </c>
      <c r="D101" s="76">
        <v>4.2</v>
      </c>
      <c r="E101" s="79">
        <v>5</v>
      </c>
    </row>
    <row r="102" spans="1:5">
      <c r="A102" s="78">
        <v>43040</v>
      </c>
      <c r="B102" s="76">
        <v>2.92</v>
      </c>
      <c r="C102" s="79">
        <v>3</v>
      </c>
      <c r="D102" s="76">
        <v>4.6900000000000004</v>
      </c>
      <c r="E102" s="79">
        <v>5</v>
      </c>
    </row>
    <row r="103" spans="1:5" ht="13.5" thickBot="1">
      <c r="A103" s="78">
        <v>43070</v>
      </c>
      <c r="B103" s="77">
        <v>2.95</v>
      </c>
      <c r="C103" s="79">
        <v>3</v>
      </c>
      <c r="D103" s="77">
        <v>5.68</v>
      </c>
      <c r="E103" s="79">
        <v>5</v>
      </c>
    </row>
    <row r="104" spans="1:5" ht="13.5" thickTop="1">
      <c r="A104" s="78">
        <v>43101</v>
      </c>
      <c r="B104" s="75">
        <v>2.66</v>
      </c>
      <c r="C104" s="79">
        <v>3</v>
      </c>
      <c r="D104" s="75">
        <v>4.71</v>
      </c>
      <c r="E104" s="79">
        <v>5</v>
      </c>
    </row>
    <row r="105" spans="1:5">
      <c r="A105" s="78">
        <v>43132</v>
      </c>
      <c r="B105" s="76">
        <v>2.57</v>
      </c>
      <c r="C105" s="79">
        <v>3</v>
      </c>
      <c r="D105" s="76">
        <v>4.1500000000000004</v>
      </c>
      <c r="E105" s="79">
        <v>5</v>
      </c>
    </row>
    <row r="106" spans="1:5">
      <c r="A106" s="78">
        <v>43160</v>
      </c>
      <c r="B106" s="76">
        <v>2.62</v>
      </c>
      <c r="C106" s="79">
        <v>3</v>
      </c>
      <c r="D106" s="76">
        <v>4.1399999999999997</v>
      </c>
      <c r="E106" s="79">
        <v>5</v>
      </c>
    </row>
    <row r="107" spans="1:5">
      <c r="A107" s="78">
        <v>43191</v>
      </c>
      <c r="B107" s="76">
        <v>2.58</v>
      </c>
      <c r="C107" s="79">
        <v>3</v>
      </c>
      <c r="D107" s="76">
        <v>3.92</v>
      </c>
      <c r="E107" s="79">
        <v>5</v>
      </c>
    </row>
    <row r="108" spans="1:5">
      <c r="A108" s="78">
        <v>43221</v>
      </c>
      <c r="B108" s="76">
        <v>2.61</v>
      </c>
      <c r="C108" s="79">
        <v>3</v>
      </c>
      <c r="D108" s="76">
        <v>4.09</v>
      </c>
      <c r="E108" s="79">
        <v>5</v>
      </c>
    </row>
    <row r="109" spans="1:5">
      <c r="A109" s="78">
        <v>43252</v>
      </c>
      <c r="B109" s="76">
        <v>2.6</v>
      </c>
      <c r="C109" s="79">
        <v>3</v>
      </c>
      <c r="D109" s="76">
        <v>3.79</v>
      </c>
      <c r="E109" s="79">
        <v>5</v>
      </c>
    </row>
    <row r="110" spans="1:5">
      <c r="A110" s="78">
        <v>43282</v>
      </c>
      <c r="B110" s="76">
        <v>2.57</v>
      </c>
      <c r="C110" s="79">
        <v>3</v>
      </c>
      <c r="D110" s="76">
        <v>2.61</v>
      </c>
      <c r="E110" s="79">
        <v>5</v>
      </c>
    </row>
    <row r="111" spans="1:5">
      <c r="A111" s="78">
        <v>43313</v>
      </c>
      <c r="B111" s="76">
        <v>2.79</v>
      </c>
      <c r="C111" s="79">
        <v>3</v>
      </c>
      <c r="D111" s="76">
        <v>3.36</v>
      </c>
      <c r="E111" s="79">
        <v>5</v>
      </c>
    </row>
    <row r="112" spans="1:5">
      <c r="A112" s="78">
        <v>43344</v>
      </c>
      <c r="B112" s="76">
        <v>2.87</v>
      </c>
      <c r="C112" s="79">
        <v>3</v>
      </c>
      <c r="D112" s="76">
        <v>4.55</v>
      </c>
      <c r="E112" s="79">
        <v>5</v>
      </c>
    </row>
    <row r="113" spans="1:5">
      <c r="A113" s="78">
        <v>43374</v>
      </c>
      <c r="B113" s="76">
        <v>2.9</v>
      </c>
      <c r="C113" s="79">
        <v>3</v>
      </c>
      <c r="D113" s="76">
        <v>4.34</v>
      </c>
      <c r="E113" s="79">
        <v>5</v>
      </c>
    </row>
    <row r="114" spans="1:5">
      <c r="A114" s="78">
        <v>43405</v>
      </c>
      <c r="B114" s="76">
        <v>2.92</v>
      </c>
      <c r="C114" s="79">
        <v>3</v>
      </c>
      <c r="D114" s="76">
        <v>3.15</v>
      </c>
      <c r="E114" s="79">
        <v>5</v>
      </c>
    </row>
    <row r="115" spans="1:5" ht="13.5" thickBot="1">
      <c r="A115" s="78">
        <v>43435</v>
      </c>
      <c r="B115" s="77">
        <v>2.95</v>
      </c>
      <c r="C115" s="79">
        <v>3</v>
      </c>
      <c r="D115" s="77">
        <v>2.31</v>
      </c>
      <c r="E115" s="79">
        <v>5</v>
      </c>
    </row>
    <row r="116" spans="1:5" ht="13.5" thickTop="1">
      <c r="A116" s="78">
        <v>43466</v>
      </c>
      <c r="B116" s="76">
        <v>3.03</v>
      </c>
      <c r="C116" s="79">
        <v>3</v>
      </c>
      <c r="D116" s="76">
        <v>4.0999999999999996</v>
      </c>
      <c r="E116" s="79">
        <v>5</v>
      </c>
    </row>
    <row r="117" spans="1:5">
      <c r="A117" s="78">
        <v>43497</v>
      </c>
      <c r="B117" s="76">
        <v>3.07</v>
      </c>
      <c r="C117" s="79">
        <v>3</v>
      </c>
      <c r="D117" s="76">
        <v>4.46</v>
      </c>
      <c r="E117" s="79">
        <v>5</v>
      </c>
    </row>
    <row r="118" spans="1:5">
      <c r="A118" s="78">
        <v>43525</v>
      </c>
      <c r="B118" s="76">
        <v>2.94</v>
      </c>
      <c r="C118" s="79">
        <v>3</v>
      </c>
      <c r="D118" s="76">
        <v>4.17</v>
      </c>
      <c r="E118" s="79">
        <v>5</v>
      </c>
    </row>
    <row r="119" spans="1:5">
      <c r="A119" s="78">
        <v>43556</v>
      </c>
      <c r="B119" s="76">
        <v>3.04</v>
      </c>
      <c r="C119" s="79">
        <v>3</v>
      </c>
      <c r="D119" s="76">
        <v>4.75</v>
      </c>
      <c r="E119" s="79">
        <v>5</v>
      </c>
    </row>
    <row r="120" spans="1:5">
      <c r="A120" s="78">
        <v>43586</v>
      </c>
      <c r="B120" s="76">
        <v>3.02</v>
      </c>
      <c r="C120" s="79">
        <v>3</v>
      </c>
      <c r="D120" s="76">
        <v>4.54</v>
      </c>
      <c r="E120" s="79">
        <v>5</v>
      </c>
    </row>
    <row r="121" spans="1:5">
      <c r="A121" s="78">
        <v>43617</v>
      </c>
      <c r="B121" s="76">
        <v>3.09</v>
      </c>
      <c r="C121" s="79">
        <v>3</v>
      </c>
      <c r="D121" s="76">
        <v>4.8</v>
      </c>
      <c r="E121" s="79">
        <v>5</v>
      </c>
    </row>
    <row r="122" spans="1:5">
      <c r="A122" s="78">
        <v>43647</v>
      </c>
      <c r="B122" s="379">
        <v>3.16</v>
      </c>
      <c r="C122" s="79">
        <v>3</v>
      </c>
      <c r="D122" s="76">
        <v>4.37</v>
      </c>
      <c r="E122" s="79">
        <v>5</v>
      </c>
    </row>
    <row r="123" spans="1:5">
      <c r="A123" s="78">
        <v>43678</v>
      </c>
      <c r="B123" s="379">
        <v>3.05</v>
      </c>
      <c r="C123" s="79">
        <v>3</v>
      </c>
      <c r="D123" s="76">
        <v>3.01</v>
      </c>
      <c r="E123" s="79">
        <v>5</v>
      </c>
    </row>
    <row r="124" spans="1:5">
      <c r="A124" s="78">
        <v>43709</v>
      </c>
      <c r="B124" s="379">
        <v>2.88</v>
      </c>
      <c r="C124" s="79">
        <v>3</v>
      </c>
      <c r="D124" s="76">
        <v>1.8</v>
      </c>
      <c r="E124" s="79">
        <v>5</v>
      </c>
    </row>
    <row r="125" spans="1:5">
      <c r="A125" s="78">
        <v>43739</v>
      </c>
      <c r="B125" s="379">
        <v>2.98</v>
      </c>
      <c r="C125" s="79">
        <v>3</v>
      </c>
      <c r="D125" s="76">
        <v>2.17</v>
      </c>
      <c r="E125" s="79">
        <v>5</v>
      </c>
    </row>
    <row r="126" spans="1:5">
      <c r="A126" s="78">
        <v>43770</v>
      </c>
      <c r="B126" s="379">
        <v>3.07</v>
      </c>
      <c r="C126" s="79">
        <v>3</v>
      </c>
      <c r="D126" s="76">
        <v>2.92</v>
      </c>
      <c r="E126" s="79">
        <v>5</v>
      </c>
    </row>
    <row r="127" spans="1:5" ht="13.5" thickBot="1">
      <c r="A127" s="78">
        <v>43800</v>
      </c>
      <c r="B127" s="380">
        <v>3.12</v>
      </c>
      <c r="C127" s="79">
        <v>3</v>
      </c>
      <c r="D127" s="76">
        <v>3.41</v>
      </c>
      <c r="E127" s="79">
        <v>5</v>
      </c>
    </row>
    <row r="128" spans="1:5" ht="13.5" thickTop="1">
      <c r="B128" s="76"/>
      <c r="C128" s="79"/>
      <c r="D128" s="76"/>
      <c r="E128" s="79"/>
    </row>
    <row r="133" spans="1:27" s="80" customFormat="1" ht="19.5" customHeight="1">
      <c r="A133" s="799" t="s">
        <v>156</v>
      </c>
      <c r="B133" s="799"/>
      <c r="C133" s="799"/>
      <c r="D133" s="799"/>
      <c r="E133" s="799"/>
      <c r="F133" s="799"/>
      <c r="G133" s="799"/>
      <c r="H133" s="799"/>
      <c r="I133" s="799"/>
      <c r="J133" s="799"/>
      <c r="K133" s="799"/>
      <c r="L133" s="799"/>
      <c r="M133" s="799"/>
      <c r="N133" s="799"/>
      <c r="O133" s="799"/>
      <c r="P133" s="799"/>
      <c r="Q133" s="799"/>
      <c r="R133" s="799"/>
      <c r="S133" s="799"/>
      <c r="T133" s="799"/>
      <c r="U133" s="799"/>
      <c r="V133" s="799"/>
      <c r="W133" s="799"/>
      <c r="X133" s="799"/>
      <c r="Y133" s="799"/>
    </row>
    <row r="134" spans="1:27" s="80" customFormat="1" ht="19.5" customHeight="1">
      <c r="A134" s="799" t="s">
        <v>157</v>
      </c>
      <c r="B134" s="799"/>
      <c r="C134" s="799"/>
      <c r="D134" s="799"/>
      <c r="E134" s="799"/>
      <c r="F134" s="799"/>
      <c r="G134" s="799"/>
      <c r="H134" s="799"/>
      <c r="I134" s="799"/>
      <c r="J134" s="799"/>
      <c r="K134" s="799"/>
      <c r="L134" s="799"/>
      <c r="M134" s="799"/>
      <c r="N134" s="799"/>
      <c r="O134" s="799"/>
      <c r="P134" s="799"/>
      <c r="Q134" s="799"/>
      <c r="R134" s="799"/>
      <c r="S134" s="799"/>
      <c r="T134" s="799"/>
      <c r="U134" s="799"/>
      <c r="V134" s="799"/>
      <c r="W134" s="799"/>
      <c r="X134" s="799"/>
      <c r="Y134" s="799"/>
    </row>
    <row r="135" spans="1:27" s="80" customFormat="1" ht="19.5" customHeight="1">
      <c r="A135" s="799" t="s">
        <v>158</v>
      </c>
      <c r="B135" s="799"/>
      <c r="C135" s="799"/>
      <c r="D135" s="799"/>
      <c r="E135" s="799"/>
      <c r="F135" s="799"/>
      <c r="G135" s="799"/>
      <c r="H135" s="799"/>
      <c r="I135" s="799"/>
      <c r="J135" s="799"/>
      <c r="K135" s="799"/>
      <c r="L135" s="799"/>
      <c r="M135" s="799"/>
      <c r="N135" s="799"/>
      <c r="O135" s="799"/>
      <c r="P135" s="799"/>
      <c r="Q135" s="799"/>
      <c r="R135" s="799"/>
      <c r="S135" s="799"/>
      <c r="T135" s="799"/>
      <c r="U135" s="799"/>
      <c r="V135" s="799"/>
      <c r="W135" s="799"/>
      <c r="X135" s="799"/>
      <c r="Y135" s="799"/>
    </row>
    <row r="136" spans="1:27" s="80" customFormat="1" ht="19.5" customHeight="1">
      <c r="A136" s="799" t="s">
        <v>159</v>
      </c>
      <c r="B136" s="799"/>
      <c r="C136" s="799"/>
      <c r="D136" s="799"/>
      <c r="E136" s="799"/>
      <c r="F136" s="799"/>
      <c r="G136" s="799"/>
      <c r="H136" s="799"/>
      <c r="I136" s="799"/>
      <c r="J136" s="799"/>
      <c r="K136" s="799"/>
      <c r="L136" s="799"/>
      <c r="M136" s="799"/>
      <c r="N136" s="799"/>
      <c r="O136" s="799"/>
      <c r="P136" s="799"/>
      <c r="Q136" s="799"/>
      <c r="R136" s="799"/>
      <c r="S136" s="799"/>
      <c r="T136" s="799"/>
      <c r="U136" s="799"/>
      <c r="V136" s="799"/>
      <c r="W136" s="799"/>
      <c r="X136" s="799"/>
      <c r="Y136" s="799"/>
    </row>
    <row r="137" spans="1:27" s="80" customFormat="1" ht="7.5" customHeight="1" thickBo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row>
    <row r="138" spans="1:27" s="82" customFormat="1" ht="19.5" customHeight="1" thickTop="1" thickBot="1">
      <c r="A138" s="381" t="s">
        <v>160</v>
      </c>
      <c r="B138" s="382">
        <v>1996</v>
      </c>
      <c r="C138" s="382">
        <v>1997</v>
      </c>
      <c r="D138" s="382">
        <v>1998</v>
      </c>
      <c r="E138" s="382">
        <v>1999</v>
      </c>
      <c r="F138" s="382">
        <v>2000</v>
      </c>
      <c r="G138" s="382">
        <v>2001</v>
      </c>
      <c r="H138" s="382">
        <v>2002</v>
      </c>
      <c r="I138" s="382">
        <v>2003</v>
      </c>
      <c r="J138" s="382">
        <v>2004</v>
      </c>
      <c r="K138" s="382">
        <v>2005</v>
      </c>
      <c r="L138" s="382">
        <v>2006</v>
      </c>
      <c r="M138" s="382">
        <v>2007</v>
      </c>
      <c r="N138" s="382">
        <v>2008</v>
      </c>
      <c r="O138" s="383">
        <v>2009</v>
      </c>
      <c r="P138" s="383">
        <v>2010</v>
      </c>
      <c r="Q138" s="383">
        <v>2011</v>
      </c>
      <c r="R138" s="383">
        <v>2012</v>
      </c>
      <c r="S138" s="383">
        <v>2013</v>
      </c>
      <c r="T138" s="383">
        <v>2014</v>
      </c>
      <c r="U138" s="383">
        <v>2015</v>
      </c>
      <c r="V138" s="383">
        <v>2016</v>
      </c>
      <c r="W138" s="383">
        <v>2017</v>
      </c>
      <c r="X138" s="383">
        <v>2018</v>
      </c>
      <c r="Y138" s="384">
        <v>2019</v>
      </c>
    </row>
    <row r="139" spans="1:27" s="82" customFormat="1" ht="19.5" customHeight="1" thickTop="1">
      <c r="A139" s="385" t="s">
        <v>161</v>
      </c>
      <c r="B139" s="386">
        <v>9.7598054119793431</v>
      </c>
      <c r="C139" s="386">
        <v>10.803324099723</v>
      </c>
      <c r="D139" s="386">
        <v>7.2875000000000085</v>
      </c>
      <c r="E139" s="386">
        <v>6.29</v>
      </c>
      <c r="F139" s="386">
        <v>5.27</v>
      </c>
      <c r="G139" s="386">
        <v>6.05</v>
      </c>
      <c r="H139" s="386">
        <v>8.85</v>
      </c>
      <c r="I139" s="386">
        <v>6.2</v>
      </c>
      <c r="J139" s="386">
        <v>6.21</v>
      </c>
      <c r="K139" s="386">
        <v>9.0399999999999991</v>
      </c>
      <c r="L139" s="386">
        <v>8.08</v>
      </c>
      <c r="M139" s="386">
        <v>6.22</v>
      </c>
      <c r="N139" s="387">
        <v>8.39</v>
      </c>
      <c r="O139" s="387">
        <v>7.88</v>
      </c>
      <c r="P139" s="387">
        <v>1.43</v>
      </c>
      <c r="Q139" s="387">
        <v>4.9000000000000004</v>
      </c>
      <c r="R139" s="387">
        <v>5.44</v>
      </c>
      <c r="S139" s="387">
        <v>3.86</v>
      </c>
      <c r="T139" s="387">
        <v>4.1399999999999997</v>
      </c>
      <c r="U139" s="387">
        <v>2.3199999999999998</v>
      </c>
      <c r="V139" s="387">
        <v>4.38</v>
      </c>
      <c r="W139" s="387">
        <v>3.83</v>
      </c>
      <c r="X139" s="387">
        <v>4.71</v>
      </c>
      <c r="Y139" s="388">
        <v>4.0999999999999996</v>
      </c>
      <c r="Z139" s="83"/>
      <c r="AA139" s="84"/>
    </row>
    <row r="140" spans="1:27" s="82" customFormat="1" ht="19.5" customHeight="1">
      <c r="A140" s="385" t="s">
        <v>162</v>
      </c>
      <c r="B140" s="386">
        <v>10.82977425259304</v>
      </c>
      <c r="C140" s="386">
        <v>12.661712083677415</v>
      </c>
      <c r="D140" s="386">
        <v>5.4483264109455263</v>
      </c>
      <c r="E140" s="386">
        <v>5.17</v>
      </c>
      <c r="F140" s="386">
        <v>6.62</v>
      </c>
      <c r="G140" s="386">
        <v>5.99</v>
      </c>
      <c r="H140" s="386">
        <v>9.01</v>
      </c>
      <c r="I140" s="386">
        <v>6</v>
      </c>
      <c r="J140" s="389">
        <v>6.26</v>
      </c>
      <c r="K140" s="389">
        <v>9.0399999999999991</v>
      </c>
      <c r="L140" s="389">
        <v>7.26</v>
      </c>
      <c r="M140" s="389">
        <v>6.62</v>
      </c>
      <c r="N140" s="390">
        <v>8.76</v>
      </c>
      <c r="O140" s="390">
        <v>6.5</v>
      </c>
      <c r="P140" s="390">
        <v>2.48</v>
      </c>
      <c r="Q140" s="390">
        <v>5.24</v>
      </c>
      <c r="R140" s="390">
        <v>5.17</v>
      </c>
      <c r="S140" s="390">
        <v>4.18</v>
      </c>
      <c r="T140" s="390">
        <v>3.5</v>
      </c>
      <c r="U140" s="390">
        <v>2.44</v>
      </c>
      <c r="V140" s="390">
        <v>4.2699999999999996</v>
      </c>
      <c r="W140" s="390">
        <v>3.96</v>
      </c>
      <c r="X140" s="390">
        <v>4.1500000000000004</v>
      </c>
      <c r="Y140" s="379">
        <v>4.46</v>
      </c>
      <c r="Z140" s="83"/>
      <c r="AA140" s="84"/>
    </row>
    <row r="141" spans="1:27" s="82" customFormat="1" ht="19.5" customHeight="1">
      <c r="A141" s="385" t="s">
        <v>163</v>
      </c>
      <c r="B141" s="386">
        <v>11.47540983606558</v>
      </c>
      <c r="C141" s="386">
        <v>11.505991285403056</v>
      </c>
      <c r="D141" s="386">
        <v>6.1057516180241862</v>
      </c>
      <c r="E141" s="386">
        <v>3.99</v>
      </c>
      <c r="F141" s="386">
        <v>8.2799999999999994</v>
      </c>
      <c r="G141" s="386">
        <v>5.42</v>
      </c>
      <c r="H141" s="386">
        <v>9.1300000000000008</v>
      </c>
      <c r="I141" s="386">
        <v>5.78</v>
      </c>
      <c r="J141" s="389">
        <v>6.57</v>
      </c>
      <c r="K141" s="389">
        <v>8.77</v>
      </c>
      <c r="L141" s="389">
        <v>7.28</v>
      </c>
      <c r="M141" s="389">
        <v>7.02</v>
      </c>
      <c r="N141" s="390">
        <v>9.1</v>
      </c>
      <c r="O141" s="390">
        <v>5</v>
      </c>
      <c r="P141" s="390">
        <v>3.93</v>
      </c>
      <c r="Q141" s="390">
        <v>4.99</v>
      </c>
      <c r="R141" s="390">
        <v>4.55</v>
      </c>
      <c r="S141" s="390">
        <v>4.34</v>
      </c>
      <c r="T141" s="390">
        <v>3.25</v>
      </c>
      <c r="U141" s="390">
        <v>2.4300000000000002</v>
      </c>
      <c r="V141" s="390">
        <v>4.26</v>
      </c>
      <c r="W141" s="390">
        <v>4</v>
      </c>
      <c r="X141" s="390">
        <v>4.1399999999999997</v>
      </c>
      <c r="Y141" s="379">
        <v>4.17</v>
      </c>
      <c r="Z141" s="83"/>
      <c r="AA141" s="84"/>
    </row>
    <row r="142" spans="1:27" s="82" customFormat="1" ht="19.5" customHeight="1">
      <c r="A142" s="385" t="s">
        <v>164</v>
      </c>
      <c r="B142" s="386">
        <v>11.946369388369988</v>
      </c>
      <c r="C142" s="386">
        <v>10.13322567622123</v>
      </c>
      <c r="D142" s="386">
        <v>6.9403714565005004</v>
      </c>
      <c r="E142" s="386">
        <v>3.47</v>
      </c>
      <c r="F142" s="386">
        <v>9.07</v>
      </c>
      <c r="G142" s="386">
        <v>4.87</v>
      </c>
      <c r="H142" s="386">
        <v>9.25</v>
      </c>
      <c r="I142" s="386">
        <v>5.67</v>
      </c>
      <c r="J142" s="389">
        <v>6.65</v>
      </c>
      <c r="K142" s="389">
        <v>8.8800000000000008</v>
      </c>
      <c r="L142" s="389">
        <v>7.48</v>
      </c>
      <c r="M142" s="389">
        <v>6.4</v>
      </c>
      <c r="N142" s="390">
        <v>10.37</v>
      </c>
      <c r="O142" s="390">
        <v>3.62</v>
      </c>
      <c r="P142" s="390">
        <v>3.75</v>
      </c>
      <c r="Q142" s="390">
        <v>5.7611481291645248</v>
      </c>
      <c r="R142" s="390">
        <v>4.2699999999999996</v>
      </c>
      <c r="S142" s="390">
        <v>4.13</v>
      </c>
      <c r="T142" s="390">
        <v>3.27</v>
      </c>
      <c r="U142" s="390">
        <v>2.58</v>
      </c>
      <c r="V142" s="390">
        <v>4.09</v>
      </c>
      <c r="W142" s="390">
        <v>4.09</v>
      </c>
      <c r="X142" s="390">
        <v>3.92</v>
      </c>
      <c r="Y142" s="391">
        <v>4.75</v>
      </c>
      <c r="Z142" s="83"/>
      <c r="AA142" s="84"/>
    </row>
    <row r="143" spans="1:27" s="82" customFormat="1" ht="19.5" customHeight="1">
      <c r="A143" s="385" t="s">
        <v>165</v>
      </c>
      <c r="B143" s="386">
        <v>11.015439429928733</v>
      </c>
      <c r="C143" s="386">
        <v>9.6148702861727884</v>
      </c>
      <c r="D143" s="386">
        <v>7.3197511284616326</v>
      </c>
      <c r="E143" s="386">
        <v>3.73</v>
      </c>
      <c r="F143" s="386">
        <v>7.36</v>
      </c>
      <c r="G143" s="386">
        <v>6.05</v>
      </c>
      <c r="H143" s="386">
        <v>9.31</v>
      </c>
      <c r="I143" s="386">
        <v>5.56</v>
      </c>
      <c r="J143" s="389">
        <v>7.27</v>
      </c>
      <c r="K143" s="389">
        <v>8.52</v>
      </c>
      <c r="L143" s="389">
        <v>7.62</v>
      </c>
      <c r="M143" s="389">
        <v>5.47</v>
      </c>
      <c r="N143" s="390">
        <v>12.24</v>
      </c>
      <c r="O143" s="390">
        <v>2.29</v>
      </c>
      <c r="P143" s="390">
        <v>3.51</v>
      </c>
      <c r="Q143" s="390">
        <v>6.3930220625962022</v>
      </c>
      <c r="R143" s="390">
        <v>3.9</v>
      </c>
      <c r="S143" s="390">
        <v>4.2699999999999996</v>
      </c>
      <c r="T143" s="390">
        <v>3.22</v>
      </c>
      <c r="U143" s="390">
        <v>2.5499999999999998</v>
      </c>
      <c r="V143" s="390">
        <v>4.3600000000000003</v>
      </c>
      <c r="W143" s="390">
        <v>3.93</v>
      </c>
      <c r="X143" s="390">
        <v>4.09</v>
      </c>
      <c r="Y143" s="379">
        <v>4.54</v>
      </c>
      <c r="Z143" s="83"/>
      <c r="AA143" s="84"/>
    </row>
    <row r="144" spans="1:27" s="82" customFormat="1" ht="19.5" customHeight="1">
      <c r="A144" s="385" t="s">
        <v>166</v>
      </c>
      <c r="B144" s="386">
        <v>10.335727899135023</v>
      </c>
      <c r="C144" s="386">
        <v>8.9689077863406936</v>
      </c>
      <c r="D144" s="386">
        <v>7.4259236678453817</v>
      </c>
      <c r="E144" s="386">
        <v>4.22</v>
      </c>
      <c r="F144" s="386">
        <v>7.23</v>
      </c>
      <c r="G144" s="386">
        <v>6.3</v>
      </c>
      <c r="H144" s="386">
        <v>9.14</v>
      </c>
      <c r="I144" s="386">
        <v>5.24</v>
      </c>
      <c r="J144" s="389">
        <v>7.4</v>
      </c>
      <c r="K144" s="389">
        <v>8.8000000000000007</v>
      </c>
      <c r="L144" s="389">
        <v>7.55</v>
      </c>
      <c r="M144" s="389">
        <v>5.31</v>
      </c>
      <c r="N144" s="390">
        <v>13.56</v>
      </c>
      <c r="O144" s="390">
        <v>0.62</v>
      </c>
      <c r="P144" s="390">
        <v>4.07</v>
      </c>
      <c r="Q144" s="390">
        <v>6.4222993669593791</v>
      </c>
      <c r="R144" s="390">
        <v>3.47</v>
      </c>
      <c r="S144" s="390">
        <v>4.79</v>
      </c>
      <c r="T144" s="390">
        <v>3.13</v>
      </c>
      <c r="U144" s="390">
        <v>2.39</v>
      </c>
      <c r="V144" s="390">
        <v>4.43</v>
      </c>
      <c r="W144" s="390">
        <v>4.3600000000000003</v>
      </c>
      <c r="X144" s="390">
        <v>3.79</v>
      </c>
      <c r="Y144" s="379">
        <v>4.8</v>
      </c>
      <c r="Z144" s="83"/>
      <c r="AA144" s="84"/>
    </row>
    <row r="145" spans="1:27" s="82" customFormat="1" ht="19.5" customHeight="1">
      <c r="A145" s="385" t="s">
        <v>167</v>
      </c>
      <c r="B145" s="386">
        <v>11.600351082504389</v>
      </c>
      <c r="C145" s="386">
        <v>7.9826976012583657</v>
      </c>
      <c r="D145" s="386">
        <v>7.2711823258072599</v>
      </c>
      <c r="E145" s="386">
        <v>5.22</v>
      </c>
      <c r="F145" s="386">
        <v>6.14</v>
      </c>
      <c r="G145" s="386">
        <v>6.97</v>
      </c>
      <c r="H145" s="386">
        <v>9.1</v>
      </c>
      <c r="I145" s="386">
        <v>4.6500000000000004</v>
      </c>
      <c r="J145" s="389">
        <v>7.64</v>
      </c>
      <c r="K145" s="389">
        <v>9.3000000000000007</v>
      </c>
      <c r="L145" s="389">
        <v>7.04</v>
      </c>
      <c r="M145" s="389">
        <v>5.59</v>
      </c>
      <c r="N145" s="390">
        <v>14.16</v>
      </c>
      <c r="O145" s="390">
        <v>-0.3</v>
      </c>
      <c r="P145" s="390">
        <v>4.12</v>
      </c>
      <c r="Q145" s="390">
        <v>7.0396744659206405</v>
      </c>
      <c r="R145" s="390">
        <v>2.86</v>
      </c>
      <c r="S145" s="390">
        <v>4.74</v>
      </c>
      <c r="T145" s="390">
        <v>3.41</v>
      </c>
      <c r="U145" s="390">
        <v>2.3199999999999998</v>
      </c>
      <c r="V145" s="390">
        <v>4.62</v>
      </c>
      <c r="W145" s="390">
        <v>5.22</v>
      </c>
      <c r="X145" s="390">
        <v>2.61</v>
      </c>
      <c r="Y145" s="379">
        <v>4.37</v>
      </c>
      <c r="Z145" s="83"/>
      <c r="AA145" s="84"/>
    </row>
    <row r="146" spans="1:27" s="82" customFormat="1" ht="19.5" customHeight="1">
      <c r="A146" s="385" t="s">
        <v>168</v>
      </c>
      <c r="B146" s="386">
        <v>12.025592554893109</v>
      </c>
      <c r="C146" s="386">
        <v>8.0477673935617844</v>
      </c>
      <c r="D146" s="386">
        <v>6.3070639115809826</v>
      </c>
      <c r="E146" s="386">
        <v>6.03</v>
      </c>
      <c r="F146" s="386">
        <v>4.71</v>
      </c>
      <c r="G146" s="386">
        <v>8.7899999999999991</v>
      </c>
      <c r="H146" s="386">
        <v>7.73</v>
      </c>
      <c r="I146" s="386">
        <v>4.96</v>
      </c>
      <c r="J146" s="389">
        <v>7.66</v>
      </c>
      <c r="K146" s="389">
        <v>9.3699999999999992</v>
      </c>
      <c r="L146" s="389">
        <v>7</v>
      </c>
      <c r="M146" s="389">
        <v>6.21</v>
      </c>
      <c r="N146" s="390">
        <v>13.69</v>
      </c>
      <c r="O146" s="390">
        <v>-0.73</v>
      </c>
      <c r="P146" s="390">
        <v>4.0999999999999996</v>
      </c>
      <c r="Q146" s="390">
        <v>7.625826131164203</v>
      </c>
      <c r="R146" s="390">
        <v>2.71</v>
      </c>
      <c r="S146" s="390">
        <v>4.42</v>
      </c>
      <c r="T146" s="390">
        <v>3.7</v>
      </c>
      <c r="U146" s="390">
        <v>1.96</v>
      </c>
      <c r="V146" s="390">
        <v>4.74</v>
      </c>
      <c r="W146" s="390">
        <v>4.72</v>
      </c>
      <c r="X146" s="390">
        <v>3.36</v>
      </c>
      <c r="Y146" s="379">
        <v>3.01</v>
      </c>
      <c r="Z146" s="83"/>
      <c r="AA146" s="84"/>
    </row>
    <row r="147" spans="1:27" s="82" customFormat="1" ht="19.5" customHeight="1">
      <c r="A147" s="385" t="s">
        <v>169</v>
      </c>
      <c r="B147" s="386">
        <v>11.769809138230187</v>
      </c>
      <c r="C147" s="386">
        <v>8.3311772315653343</v>
      </c>
      <c r="D147" s="386">
        <v>5.4931932171005542</v>
      </c>
      <c r="E147" s="386">
        <v>6.79</v>
      </c>
      <c r="F147" s="386">
        <v>4.29</v>
      </c>
      <c r="G147" s="386">
        <v>8.99</v>
      </c>
      <c r="H147" s="386">
        <v>7.1</v>
      </c>
      <c r="I147" s="386">
        <v>5.68</v>
      </c>
      <c r="J147" s="389">
        <v>8.0500000000000007</v>
      </c>
      <c r="K147" s="389">
        <v>9.4499999999999993</v>
      </c>
      <c r="L147" s="389">
        <v>5.7</v>
      </c>
      <c r="M147" s="389">
        <v>7.33</v>
      </c>
      <c r="N147" s="390">
        <v>12.75</v>
      </c>
      <c r="O147" s="390">
        <v>0.03</v>
      </c>
      <c r="P147" s="390">
        <v>3.76</v>
      </c>
      <c r="Q147" s="390">
        <v>7.2493156240494869</v>
      </c>
      <c r="R147" s="390">
        <v>3.28</v>
      </c>
      <c r="S147" s="390">
        <v>4.21</v>
      </c>
      <c r="T147" s="390">
        <v>3.45</v>
      </c>
      <c r="U147" s="390">
        <v>1.88</v>
      </c>
      <c r="V147" s="390">
        <v>4.5599999999999996</v>
      </c>
      <c r="W147" s="390">
        <v>4.3600000000000003</v>
      </c>
      <c r="X147" s="390">
        <v>4.55</v>
      </c>
      <c r="Y147" s="379">
        <v>1.8</v>
      </c>
      <c r="Z147" s="83"/>
      <c r="AA147" s="84"/>
    </row>
    <row r="148" spans="1:27" s="82" customFormat="1" ht="19.5" customHeight="1">
      <c r="A148" s="385" t="s">
        <v>170</v>
      </c>
      <c r="B148" s="386">
        <v>10.637387708541283</v>
      </c>
      <c r="C148" s="386">
        <v>8.4804742879237125</v>
      </c>
      <c r="D148" s="386">
        <v>4.9661399548532614</v>
      </c>
      <c r="E148" s="386">
        <v>7.57</v>
      </c>
      <c r="F148" s="386">
        <v>3.84</v>
      </c>
      <c r="G148" s="386">
        <v>9.4700000000000006</v>
      </c>
      <c r="H148" s="386">
        <v>6.6</v>
      </c>
      <c r="I148" s="386">
        <v>5.84</v>
      </c>
      <c r="J148" s="389">
        <v>8.64</v>
      </c>
      <c r="K148" s="389">
        <v>10.29</v>
      </c>
      <c r="L148" s="389">
        <v>3.85</v>
      </c>
      <c r="M148" s="389">
        <v>7.72</v>
      </c>
      <c r="N148" s="390">
        <v>12.93</v>
      </c>
      <c r="O148" s="390">
        <v>-0.65</v>
      </c>
      <c r="P148" s="390">
        <v>4.51</v>
      </c>
      <c r="Q148" s="390">
        <v>6.65</v>
      </c>
      <c r="R148" s="390">
        <v>3.35</v>
      </c>
      <c r="S148" s="390">
        <v>4.1500000000000004</v>
      </c>
      <c r="T148" s="390">
        <v>3.64</v>
      </c>
      <c r="U148" s="390">
        <v>2.23</v>
      </c>
      <c r="V148" s="390">
        <v>4.76</v>
      </c>
      <c r="W148" s="390">
        <v>4.2</v>
      </c>
      <c r="X148" s="390">
        <v>4.34</v>
      </c>
      <c r="Y148" s="379">
        <v>2.17</v>
      </c>
      <c r="Z148" s="83"/>
      <c r="AA148" s="84"/>
    </row>
    <row r="149" spans="1:27" s="82" customFormat="1" ht="19.5" customHeight="1">
      <c r="A149" s="385" t="s">
        <v>171</v>
      </c>
      <c r="B149" s="386">
        <v>10.443349753694591</v>
      </c>
      <c r="C149" s="386">
        <v>7.6589779533579474</v>
      </c>
      <c r="D149" s="386">
        <v>7.35</v>
      </c>
      <c r="E149" s="386">
        <v>5.15</v>
      </c>
      <c r="F149" s="386">
        <v>4.17</v>
      </c>
      <c r="G149" s="386">
        <v>9.51</v>
      </c>
      <c r="H149" s="386">
        <v>6.34</v>
      </c>
      <c r="I149" s="386">
        <v>5.84</v>
      </c>
      <c r="J149" s="389">
        <v>9.2200000000000006</v>
      </c>
      <c r="K149" s="389">
        <v>9.25</v>
      </c>
      <c r="L149" s="389">
        <v>4.4000000000000004</v>
      </c>
      <c r="M149" s="389">
        <v>9.1300000000000008</v>
      </c>
      <c r="N149" s="390">
        <v>10.85</v>
      </c>
      <c r="O149" s="390">
        <v>-0.61</v>
      </c>
      <c r="P149" s="390">
        <v>5.25</v>
      </c>
      <c r="Q149" s="390">
        <v>6.0548438751000617</v>
      </c>
      <c r="R149" s="390">
        <v>3.11</v>
      </c>
      <c r="S149" s="390">
        <v>4.63</v>
      </c>
      <c r="T149" s="390">
        <v>3.38</v>
      </c>
      <c r="U149" s="390">
        <v>2.5099999999999998</v>
      </c>
      <c r="V149" s="390">
        <v>4.67</v>
      </c>
      <c r="W149" s="390">
        <v>4.6900000000000004</v>
      </c>
      <c r="X149" s="390">
        <v>3.15</v>
      </c>
      <c r="Y149" s="379">
        <v>2.92</v>
      </c>
      <c r="Z149" s="83"/>
      <c r="AA149" s="84"/>
    </row>
    <row r="150" spans="1:27" ht="14.25" thickBot="1">
      <c r="A150" s="392" t="s">
        <v>172</v>
      </c>
      <c r="B150" s="393">
        <v>10.854341736694678</v>
      </c>
      <c r="C150" s="393">
        <v>7.1257106759317708</v>
      </c>
      <c r="D150" s="393">
        <v>7.48</v>
      </c>
      <c r="E150" s="393">
        <v>4.92</v>
      </c>
      <c r="F150" s="393">
        <v>5.08</v>
      </c>
      <c r="G150" s="393">
        <v>8.91</v>
      </c>
      <c r="H150" s="393">
        <v>6.33</v>
      </c>
      <c r="I150" s="393">
        <v>5.85</v>
      </c>
      <c r="J150" s="394">
        <v>9.23</v>
      </c>
      <c r="K150" s="394">
        <v>8.57</v>
      </c>
      <c r="L150" s="394">
        <v>5.79</v>
      </c>
      <c r="M150" s="394">
        <v>8.75</v>
      </c>
      <c r="N150" s="394">
        <v>9.4</v>
      </c>
      <c r="O150" s="394">
        <v>-0.28000000000000003</v>
      </c>
      <c r="P150" s="394">
        <v>5.39</v>
      </c>
      <c r="Q150" s="394">
        <v>6.2000000000000028</v>
      </c>
      <c r="R150" s="394">
        <v>3.45</v>
      </c>
      <c r="S150" s="394">
        <v>4.3899999999999997</v>
      </c>
      <c r="T150" s="394">
        <v>2.95</v>
      </c>
      <c r="U150" s="394">
        <v>3.07</v>
      </c>
      <c r="V150" s="394">
        <v>4.2300000000000004</v>
      </c>
      <c r="W150" s="394">
        <v>5.68</v>
      </c>
      <c r="X150" s="394">
        <v>2.31</v>
      </c>
      <c r="Y150" s="380">
        <v>3.41</v>
      </c>
    </row>
    <row r="151" spans="1:27" ht="13.5" thickTop="1">
      <c r="A151" s="800" t="s">
        <v>706</v>
      </c>
      <c r="B151" s="801"/>
      <c r="C151" s="801"/>
      <c r="D151" s="801"/>
      <c r="E151" s="801"/>
      <c r="F151" s="801"/>
      <c r="G151" s="801"/>
      <c r="H151" s="801"/>
      <c r="I151" s="801"/>
      <c r="J151" s="801"/>
      <c r="K151" s="801"/>
      <c r="L151" s="395"/>
      <c r="M151" s="395"/>
      <c r="N151" s="395"/>
      <c r="O151" s="395"/>
      <c r="P151" s="395"/>
      <c r="Q151" s="395"/>
      <c r="R151" s="395"/>
      <c r="S151" s="395"/>
      <c r="T151" s="395"/>
      <c r="U151" s="395"/>
      <c r="V151" s="395"/>
      <c r="W151" s="395"/>
      <c r="X151" s="395"/>
      <c r="Y151" s="395"/>
    </row>
    <row r="153" spans="1:27" ht="22.5">
      <c r="A153" s="795" t="s">
        <v>707</v>
      </c>
      <c r="B153" s="795"/>
      <c r="C153" s="795"/>
      <c r="D153" s="795"/>
      <c r="E153" s="795"/>
      <c r="F153" s="795"/>
      <c r="G153" s="795"/>
      <c r="H153" s="795"/>
      <c r="I153" s="795"/>
      <c r="J153" s="795"/>
      <c r="K153" s="795"/>
      <c r="L153" s="795"/>
      <c r="M153" s="795"/>
      <c r="N153" s="795"/>
      <c r="O153" s="795"/>
      <c r="P153" s="795"/>
      <c r="Q153" s="795"/>
      <c r="R153" s="795"/>
      <c r="S153" s="795"/>
    </row>
    <row r="154" spans="1:27" ht="19.5" thickBot="1">
      <c r="A154" s="795" t="s">
        <v>157</v>
      </c>
      <c r="B154" s="795"/>
      <c r="C154" s="795"/>
      <c r="D154" s="795"/>
      <c r="E154" s="795"/>
      <c r="F154" s="795"/>
      <c r="G154" s="795"/>
      <c r="H154" s="795"/>
      <c r="I154" s="795"/>
      <c r="J154" s="795"/>
      <c r="K154" s="795"/>
      <c r="L154" s="795"/>
      <c r="M154" s="795"/>
      <c r="N154" s="795"/>
      <c r="O154" s="795"/>
      <c r="P154" s="795"/>
      <c r="Q154" s="795"/>
      <c r="R154" s="795"/>
      <c r="S154" s="795"/>
    </row>
    <row r="155" spans="1:27" ht="15" thickTop="1" thickBot="1">
      <c r="A155" s="396" t="s">
        <v>160</v>
      </c>
      <c r="B155" s="382">
        <v>2002</v>
      </c>
      <c r="C155" s="382">
        <v>2003</v>
      </c>
      <c r="D155" s="383">
        <v>2004</v>
      </c>
      <c r="E155" s="383">
        <v>2005</v>
      </c>
      <c r="F155" s="383">
        <v>2006</v>
      </c>
      <c r="G155" s="383">
        <v>2007</v>
      </c>
      <c r="H155" s="383">
        <v>2008</v>
      </c>
      <c r="I155" s="383">
        <v>2009</v>
      </c>
      <c r="J155" s="383">
        <v>2010</v>
      </c>
      <c r="K155" s="383">
        <v>2011</v>
      </c>
      <c r="L155" s="383">
        <v>2012</v>
      </c>
      <c r="M155" s="383">
        <v>2013</v>
      </c>
      <c r="N155" s="383">
        <v>2014</v>
      </c>
      <c r="O155" s="383">
        <v>2015</v>
      </c>
      <c r="P155" s="383">
        <v>2016</v>
      </c>
      <c r="Q155" s="383">
        <v>2017</v>
      </c>
      <c r="R155" s="383">
        <v>2018</v>
      </c>
      <c r="S155" s="384">
        <v>2019</v>
      </c>
    </row>
    <row r="156" spans="1:27" ht="14.25" thickTop="1">
      <c r="A156" s="397" t="s">
        <v>161</v>
      </c>
      <c r="B156" s="386">
        <v>7.3734047652113759</v>
      </c>
      <c r="C156" s="386">
        <v>4.8887257818985859</v>
      </c>
      <c r="D156" s="386">
        <v>5.2685322583980536</v>
      </c>
      <c r="E156" s="386">
        <v>6.5769110464386955</v>
      </c>
      <c r="F156" s="386">
        <v>6.3732025559890531</v>
      </c>
      <c r="G156" s="386">
        <v>4.04</v>
      </c>
      <c r="H156" s="387">
        <v>6.52</v>
      </c>
      <c r="I156" s="387">
        <v>6.25</v>
      </c>
      <c r="J156" s="387">
        <v>1.58</v>
      </c>
      <c r="K156" s="387">
        <v>3.44</v>
      </c>
      <c r="L156" s="387">
        <v>4.6399999999999997</v>
      </c>
      <c r="M156" s="387">
        <v>3.84</v>
      </c>
      <c r="N156" s="387">
        <v>3.35</v>
      </c>
      <c r="O156" s="387">
        <v>3.23</v>
      </c>
      <c r="P156" s="387">
        <v>3.17</v>
      </c>
      <c r="Q156" s="387">
        <v>3.16</v>
      </c>
      <c r="R156" s="387">
        <v>2.66</v>
      </c>
      <c r="S156" s="388">
        <v>3.03</v>
      </c>
    </row>
    <row r="157" spans="1:27" ht="13.5">
      <c r="A157" s="397" t="s">
        <v>162</v>
      </c>
      <c r="B157" s="386">
        <v>7.6767586381814681</v>
      </c>
      <c r="C157" s="386">
        <v>4.5763060556435704</v>
      </c>
      <c r="D157" s="389">
        <v>5.3414783706027436</v>
      </c>
      <c r="E157" s="389">
        <v>6.3031219446008322</v>
      </c>
      <c r="F157" s="389">
        <v>6.1023997854212411</v>
      </c>
      <c r="G157" s="389">
        <v>4.32</v>
      </c>
      <c r="H157" s="390">
        <v>6.75</v>
      </c>
      <c r="I157" s="390">
        <v>5.42</v>
      </c>
      <c r="J157" s="390">
        <v>1.97</v>
      </c>
      <c r="K157" s="390">
        <v>3.78</v>
      </c>
      <c r="L157" s="390">
        <v>4.4000000000000004</v>
      </c>
      <c r="M157" s="390">
        <v>4</v>
      </c>
      <c r="N157" s="390">
        <v>3.12</v>
      </c>
      <c r="O157" s="390">
        <v>3.26</v>
      </c>
      <c r="P157" s="390">
        <v>3.2</v>
      </c>
      <c r="Q157" s="390">
        <v>3.1</v>
      </c>
      <c r="R157" s="390">
        <v>2.57</v>
      </c>
      <c r="S157" s="379">
        <v>3.07</v>
      </c>
    </row>
    <row r="158" spans="1:27" ht="13.5">
      <c r="A158" s="397" t="s">
        <v>163</v>
      </c>
      <c r="B158" s="386">
        <v>7.6933151991684525</v>
      </c>
      <c r="C158" s="386">
        <v>4.5333518859226274</v>
      </c>
      <c r="D158" s="389">
        <v>5.4729090562243528</v>
      </c>
      <c r="E158" s="389">
        <v>6.2572683882380744</v>
      </c>
      <c r="F158" s="389">
        <v>5.9804754724334543</v>
      </c>
      <c r="G158" s="389">
        <v>4.51</v>
      </c>
      <c r="H158" s="390">
        <v>6.89</v>
      </c>
      <c r="I158" s="390">
        <v>4.71</v>
      </c>
      <c r="J158" s="390">
        <v>2.39</v>
      </c>
      <c r="K158" s="390">
        <v>3.84</v>
      </c>
      <c r="L158" s="390">
        <v>4.25</v>
      </c>
      <c r="M158" s="390">
        <v>4</v>
      </c>
      <c r="N158" s="390">
        <v>3.06</v>
      </c>
      <c r="O158" s="390">
        <v>3.19</v>
      </c>
      <c r="P158" s="390">
        <v>3.24</v>
      </c>
      <c r="Q158" s="390">
        <v>3.08</v>
      </c>
      <c r="R158" s="390">
        <v>2.62</v>
      </c>
      <c r="S158" s="379">
        <v>2.94</v>
      </c>
    </row>
    <row r="159" spans="1:27" ht="13.5">
      <c r="A159" s="397" t="s">
        <v>164</v>
      </c>
      <c r="B159" s="386">
        <v>7.7317807052043719</v>
      </c>
      <c r="C159" s="386">
        <v>4.6313922487017294</v>
      </c>
      <c r="D159" s="389">
        <v>5.324309806539091</v>
      </c>
      <c r="E159" s="389">
        <v>6.3714296854521706</v>
      </c>
      <c r="F159" s="389">
        <v>5.9104909779184709</v>
      </c>
      <c r="G159" s="389">
        <v>4.4800000000000004</v>
      </c>
      <c r="H159" s="390">
        <v>7.51</v>
      </c>
      <c r="I159" s="390">
        <v>3.89</v>
      </c>
      <c r="J159" s="390">
        <v>2.66</v>
      </c>
      <c r="K159" s="390">
        <v>4.1500000000000004</v>
      </c>
      <c r="L159" s="390">
        <v>4.1100000000000003</v>
      </c>
      <c r="M159" s="390">
        <v>3.9</v>
      </c>
      <c r="N159" s="390">
        <v>3.08</v>
      </c>
      <c r="O159" s="390">
        <v>3.18</v>
      </c>
      <c r="P159" s="390">
        <v>3.18</v>
      </c>
      <c r="Q159" s="390">
        <v>3.03</v>
      </c>
      <c r="R159" s="390">
        <v>2.58</v>
      </c>
      <c r="S159" s="391">
        <v>3.04</v>
      </c>
    </row>
    <row r="160" spans="1:27" ht="13.5">
      <c r="A160" s="397" t="s">
        <v>165</v>
      </c>
      <c r="B160" s="386">
        <v>7.5222333364173011</v>
      </c>
      <c r="C160" s="386">
        <v>4.803749506715576</v>
      </c>
      <c r="D160" s="389">
        <v>5.3496473568254572</v>
      </c>
      <c r="E160" s="389">
        <v>6.5146107567966851</v>
      </c>
      <c r="F160" s="389">
        <v>5.5329335473302876</v>
      </c>
      <c r="G160" s="389">
        <v>4.28</v>
      </c>
      <c r="H160" s="390">
        <v>8.39</v>
      </c>
      <c r="I160" s="390">
        <v>3.18</v>
      </c>
      <c r="J160" s="390">
        <v>2.57</v>
      </c>
      <c r="K160" s="390">
        <v>4.5599999999999996</v>
      </c>
      <c r="L160" s="390">
        <v>3.98</v>
      </c>
      <c r="M160" s="390">
        <v>3.95</v>
      </c>
      <c r="N160" s="390">
        <v>3.02</v>
      </c>
      <c r="O160" s="390">
        <v>3.21</v>
      </c>
      <c r="P160" s="390">
        <v>3.26</v>
      </c>
      <c r="Q160" s="390">
        <v>2.87</v>
      </c>
      <c r="R160" s="390">
        <v>2.61</v>
      </c>
      <c r="S160" s="379">
        <v>3.02</v>
      </c>
    </row>
    <row r="161" spans="1:19" ht="13.5">
      <c r="A161" s="397" t="s">
        <v>166</v>
      </c>
      <c r="B161" s="386">
        <v>7.2407976951127182</v>
      </c>
      <c r="C161" s="386">
        <v>4.8789261435197631</v>
      </c>
      <c r="D161" s="389">
        <v>5.3569862428418702</v>
      </c>
      <c r="E161" s="389">
        <v>6.6813349975288361</v>
      </c>
      <c r="F161" s="389">
        <v>5.3131447262966987</v>
      </c>
      <c r="G161" s="389">
        <v>4.3</v>
      </c>
      <c r="H161" s="390">
        <v>9.09</v>
      </c>
      <c r="I161" s="390">
        <v>2.2999999999999998</v>
      </c>
      <c r="J161" s="390">
        <v>2.42</v>
      </c>
      <c r="K161" s="390">
        <v>4.7</v>
      </c>
      <c r="L161" s="390">
        <v>3.85</v>
      </c>
      <c r="M161" s="390">
        <v>4.04</v>
      </c>
      <c r="N161" s="390">
        <v>2.94</v>
      </c>
      <c r="O161" s="390">
        <v>3.23</v>
      </c>
      <c r="P161" s="390">
        <v>3.18</v>
      </c>
      <c r="Q161" s="390">
        <v>2.94</v>
      </c>
      <c r="R161" s="390">
        <v>2.6</v>
      </c>
      <c r="S161" s="379">
        <v>3.09</v>
      </c>
    </row>
    <row r="162" spans="1:19" ht="13.5">
      <c r="A162" s="397" t="s">
        <v>167</v>
      </c>
      <c r="B162" s="386">
        <v>6.9478566283868872</v>
      </c>
      <c r="C162" s="386">
        <v>4.8123601053626999</v>
      </c>
      <c r="D162" s="389">
        <v>5.4438095585826574</v>
      </c>
      <c r="E162" s="389">
        <v>6.8666804470981333</v>
      </c>
      <c r="F162" s="389">
        <v>5.1095614821606148</v>
      </c>
      <c r="G162" s="389">
        <v>4.46</v>
      </c>
      <c r="H162" s="390">
        <v>9.43</v>
      </c>
      <c r="I162" s="390">
        <v>1.65</v>
      </c>
      <c r="J162" s="390">
        <v>2.42</v>
      </c>
      <c r="K162" s="390">
        <v>5.18</v>
      </c>
      <c r="L162" s="390">
        <v>3.56</v>
      </c>
      <c r="M162" s="390">
        <v>3.94</v>
      </c>
      <c r="N162" s="390">
        <v>3.04</v>
      </c>
      <c r="O162" s="390">
        <v>3.27</v>
      </c>
      <c r="P162" s="390">
        <v>3.15</v>
      </c>
      <c r="Q162" s="390">
        <v>2.92</v>
      </c>
      <c r="R162" s="390">
        <v>2.57</v>
      </c>
      <c r="S162" s="379">
        <v>3.16</v>
      </c>
    </row>
    <row r="163" spans="1:19" ht="13.5">
      <c r="A163" s="397" t="s">
        <v>168</v>
      </c>
      <c r="B163" s="386">
        <v>6.3808706433085405</v>
      </c>
      <c r="C163" s="386">
        <v>4.612449795020936</v>
      </c>
      <c r="D163" s="389">
        <v>5.6181355561202793</v>
      </c>
      <c r="E163" s="389">
        <v>6.7930700079814841</v>
      </c>
      <c r="F163" s="389">
        <v>4.9599493675925856</v>
      </c>
      <c r="G163" s="389">
        <v>4.8600000000000003</v>
      </c>
      <c r="H163" s="390">
        <v>9.27</v>
      </c>
      <c r="I163" s="390">
        <v>1.21</v>
      </c>
      <c r="J163" s="390">
        <v>2.6</v>
      </c>
      <c r="K163" s="390">
        <v>5.4</v>
      </c>
      <c r="L163" s="390">
        <v>3.53</v>
      </c>
      <c r="M163" s="390">
        <v>3.71</v>
      </c>
      <c r="N163" s="390">
        <v>3.23</v>
      </c>
      <c r="O163" s="390">
        <v>3.2</v>
      </c>
      <c r="P163" s="390">
        <v>3.03</v>
      </c>
      <c r="Q163" s="390">
        <v>2.76</v>
      </c>
      <c r="R163" s="390">
        <v>2.79</v>
      </c>
      <c r="S163" s="379">
        <v>3.05</v>
      </c>
    </row>
    <row r="164" spans="1:19" ht="13.5">
      <c r="A164" s="397" t="s">
        <v>169</v>
      </c>
      <c r="B164" s="386">
        <v>6.1300448221303157</v>
      </c>
      <c r="C164" s="386">
        <v>4.6267256670677455</v>
      </c>
      <c r="D164" s="389">
        <v>5.8929110132820881</v>
      </c>
      <c r="E164" s="389">
        <v>6.7973186081788981</v>
      </c>
      <c r="F164" s="389">
        <v>4.5618101641971691</v>
      </c>
      <c r="G164" s="389">
        <v>5.1100000000000003</v>
      </c>
      <c r="H164" s="390">
        <v>9.09</v>
      </c>
      <c r="I164" s="390">
        <v>1.28</v>
      </c>
      <c r="J164" s="390">
        <v>2.54</v>
      </c>
      <c r="K164" s="390">
        <v>5.38</v>
      </c>
      <c r="L164" s="390">
        <v>3.66</v>
      </c>
      <c r="M164" s="390">
        <v>3.54</v>
      </c>
      <c r="N164" s="390">
        <v>3.28</v>
      </c>
      <c r="O164" s="390">
        <v>3.1</v>
      </c>
      <c r="P164" s="390">
        <v>2.94</v>
      </c>
      <c r="Q164" s="390">
        <v>2.84</v>
      </c>
      <c r="R164" s="390">
        <v>2.87</v>
      </c>
      <c r="S164" s="379">
        <v>2.88</v>
      </c>
    </row>
    <row r="165" spans="1:19" ht="13.5">
      <c r="A165" s="397" t="s">
        <v>170</v>
      </c>
      <c r="B165" s="386">
        <v>5.8063300331233449</v>
      </c>
      <c r="C165" s="386">
        <v>4.6791875850477993</v>
      </c>
      <c r="D165" s="389">
        <v>6.2325000113872591</v>
      </c>
      <c r="E165" s="389">
        <v>7.0906238453865456</v>
      </c>
      <c r="F165" s="389">
        <v>3.8601064945320616</v>
      </c>
      <c r="G165" s="389">
        <v>5.29</v>
      </c>
      <c r="H165" s="390">
        <v>9.1199999999999992</v>
      </c>
      <c r="I165" s="390">
        <v>0.86</v>
      </c>
      <c r="J165" s="390">
        <v>2.81</v>
      </c>
      <c r="K165" s="390">
        <v>5.27</v>
      </c>
      <c r="L165" s="390">
        <v>3.74</v>
      </c>
      <c r="M165" s="390">
        <v>3.46</v>
      </c>
      <c r="N165" s="390">
        <v>3.32</v>
      </c>
      <c r="O165" s="390">
        <v>3.11</v>
      </c>
      <c r="P165" s="390">
        <v>3</v>
      </c>
      <c r="Q165" s="390">
        <v>2.9</v>
      </c>
      <c r="R165" s="390">
        <v>2.9</v>
      </c>
      <c r="S165" s="379">
        <v>2.98</v>
      </c>
    </row>
    <row r="166" spans="1:19" ht="13.5">
      <c r="A166" s="397" t="s">
        <v>171</v>
      </c>
      <c r="B166" s="386">
        <v>5.6409757946226335</v>
      </c>
      <c r="C166" s="386">
        <v>4.6920455006936237</v>
      </c>
      <c r="D166" s="389">
        <v>6.5319961227369134</v>
      </c>
      <c r="E166" s="389">
        <v>6.9144791489986801</v>
      </c>
      <c r="F166" s="389">
        <v>3.7360749433159128</v>
      </c>
      <c r="G166" s="389">
        <v>6.07</v>
      </c>
      <c r="H166" s="390">
        <v>8.25</v>
      </c>
      <c r="I166" s="390">
        <v>0.84</v>
      </c>
      <c r="J166" s="390">
        <v>2.76</v>
      </c>
      <c r="K166" s="390">
        <v>5.46</v>
      </c>
      <c r="L166" s="390">
        <v>3.73</v>
      </c>
      <c r="M166" s="390">
        <v>3.56</v>
      </c>
      <c r="N166" s="390">
        <v>3.2</v>
      </c>
      <c r="O166" s="390">
        <v>3.13</v>
      </c>
      <c r="P166" s="390">
        <v>3.06</v>
      </c>
      <c r="Q166" s="390">
        <v>2.94</v>
      </c>
      <c r="R166" s="390">
        <v>2.92</v>
      </c>
      <c r="S166" s="379">
        <v>3.07</v>
      </c>
    </row>
    <row r="167" spans="1:19" ht="14.25" thickBot="1">
      <c r="A167" s="398" t="s">
        <v>172</v>
      </c>
      <c r="B167" s="393">
        <v>5.4968133589729433</v>
      </c>
      <c r="C167" s="393">
        <v>4.762377293374314</v>
      </c>
      <c r="D167" s="394">
        <v>6.665837410108395</v>
      </c>
      <c r="E167" s="394">
        <v>6.6681334038043616</v>
      </c>
      <c r="F167" s="394">
        <v>3.9861603870900097</v>
      </c>
      <c r="G167" s="394">
        <v>6.42</v>
      </c>
      <c r="H167" s="394">
        <v>7.28</v>
      </c>
      <c r="I167" s="394">
        <v>0.94</v>
      </c>
      <c r="J167" s="394">
        <v>3.06</v>
      </c>
      <c r="K167" s="394">
        <v>5.27</v>
      </c>
      <c r="L167" s="394">
        <v>3.73</v>
      </c>
      <c r="M167" s="394">
        <v>3.49</v>
      </c>
      <c r="N167" s="394">
        <v>3.25</v>
      </c>
      <c r="O167" s="394">
        <v>3.15</v>
      </c>
      <c r="P167" s="394">
        <v>3.05</v>
      </c>
      <c r="Q167" s="394">
        <v>2.96</v>
      </c>
      <c r="R167" s="394">
        <v>2.95</v>
      </c>
      <c r="S167" s="380">
        <v>3.12</v>
      </c>
    </row>
    <row r="168" spans="1:19" ht="13.5" thickTop="1">
      <c r="A168" s="399" t="s">
        <v>708</v>
      </c>
      <c r="B168" s="399"/>
      <c r="C168" s="399"/>
      <c r="D168" s="399"/>
      <c r="E168" s="399"/>
      <c r="F168" s="399"/>
      <c r="G168" s="399"/>
      <c r="H168" s="399"/>
      <c r="I168" s="399"/>
      <c r="J168" s="399"/>
      <c r="K168" s="399"/>
      <c r="L168" s="399"/>
      <c r="M168" s="399"/>
      <c r="N168" s="399"/>
      <c r="O168" s="399"/>
      <c r="P168" s="399"/>
      <c r="Q168" s="399"/>
      <c r="R168" s="399"/>
      <c r="S168" s="399"/>
    </row>
    <row r="169" spans="1:19">
      <c r="A169" s="400" t="s">
        <v>709</v>
      </c>
      <c r="B169" s="401"/>
      <c r="C169" s="401"/>
      <c r="D169" s="401"/>
      <c r="E169" s="401"/>
      <c r="F169" s="395"/>
      <c r="G169" s="395"/>
      <c r="H169" s="395"/>
      <c r="I169" s="395"/>
      <c r="J169" s="395"/>
      <c r="K169" s="395"/>
      <c r="L169" s="395"/>
      <c r="M169" s="395"/>
      <c r="N169" s="395"/>
      <c r="O169" s="395"/>
      <c r="P169" s="395"/>
      <c r="Q169" s="395"/>
      <c r="R169" s="395"/>
      <c r="S169" s="395"/>
    </row>
  </sheetData>
  <mergeCells count="8">
    <mergeCell ref="A153:S153"/>
    <mergeCell ref="A154:S154"/>
    <mergeCell ref="C2:K2"/>
    <mergeCell ref="A133:Y133"/>
    <mergeCell ref="A134:Y134"/>
    <mergeCell ref="A135:Y135"/>
    <mergeCell ref="A136:Y136"/>
    <mergeCell ref="A151:K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7"/>
  <sheetViews>
    <sheetView workbookViewId="0"/>
  </sheetViews>
  <sheetFormatPr baseColWidth="10" defaultRowHeight="12.75"/>
  <cols>
    <col min="1" max="1" width="19.7109375" style="86" customWidth="1"/>
    <col min="2" max="2" width="11" style="86" customWidth="1"/>
    <col min="3" max="6" width="11.5703125" style="86" bestFit="1" customWidth="1"/>
    <col min="7" max="7" width="11.28515625" style="86" bestFit="1" customWidth="1"/>
    <col min="8" max="9" width="11.5703125" style="86" customWidth="1"/>
    <col min="10" max="10" width="16.7109375" style="86" bestFit="1" customWidth="1"/>
    <col min="11" max="11" width="11.5703125" style="86" bestFit="1" customWidth="1"/>
    <col min="12" max="256" width="11.42578125" style="86"/>
    <col min="257" max="257" width="19.7109375" style="86" customWidth="1"/>
    <col min="258" max="258" width="11" style="86" customWidth="1"/>
    <col min="259" max="262" width="11.42578125" style="86"/>
    <col min="263" max="263" width="10.7109375" style="86" bestFit="1" customWidth="1"/>
    <col min="264" max="265" width="11.5703125" style="86" customWidth="1"/>
    <col min="266" max="512" width="11.42578125" style="86"/>
    <col min="513" max="513" width="19.7109375" style="86" customWidth="1"/>
    <col min="514" max="514" width="11" style="86" customWidth="1"/>
    <col min="515" max="518" width="11.42578125" style="86"/>
    <col min="519" max="519" width="10.7109375" style="86" bestFit="1" customWidth="1"/>
    <col min="520" max="521" width="11.5703125" style="86" customWidth="1"/>
    <col min="522" max="768" width="11.42578125" style="86"/>
    <col min="769" max="769" width="19.7109375" style="86" customWidth="1"/>
    <col min="770" max="770" width="11" style="86" customWidth="1"/>
    <col min="771" max="774" width="11.42578125" style="86"/>
    <col min="775" max="775" width="10.7109375" style="86" bestFit="1" customWidth="1"/>
    <col min="776" max="777" width="11.5703125" style="86" customWidth="1"/>
    <col min="778" max="1024" width="11.42578125" style="86"/>
    <col min="1025" max="1025" width="19.7109375" style="86" customWidth="1"/>
    <col min="1026" max="1026" width="11" style="86" customWidth="1"/>
    <col min="1027" max="1030" width="11.42578125" style="86"/>
    <col min="1031" max="1031" width="10.7109375" style="86" bestFit="1" customWidth="1"/>
    <col min="1032" max="1033" width="11.5703125" style="86" customWidth="1"/>
    <col min="1034" max="1280" width="11.42578125" style="86"/>
    <col min="1281" max="1281" width="19.7109375" style="86" customWidth="1"/>
    <col min="1282" max="1282" width="11" style="86" customWidth="1"/>
    <col min="1283" max="1286" width="11.42578125" style="86"/>
    <col min="1287" max="1287" width="10.7109375" style="86" bestFit="1" customWidth="1"/>
    <col min="1288" max="1289" width="11.5703125" style="86" customWidth="1"/>
    <col min="1290" max="1536" width="11.42578125" style="86"/>
    <col min="1537" max="1537" width="19.7109375" style="86" customWidth="1"/>
    <col min="1538" max="1538" width="11" style="86" customWidth="1"/>
    <col min="1539" max="1542" width="11.42578125" style="86"/>
    <col min="1543" max="1543" width="10.7109375" style="86" bestFit="1" customWidth="1"/>
    <col min="1544" max="1545" width="11.5703125" style="86" customWidth="1"/>
    <col min="1546" max="1792" width="11.42578125" style="86"/>
    <col min="1793" max="1793" width="19.7109375" style="86" customWidth="1"/>
    <col min="1794" max="1794" width="11" style="86" customWidth="1"/>
    <col min="1795" max="1798" width="11.42578125" style="86"/>
    <col min="1799" max="1799" width="10.7109375" style="86" bestFit="1" customWidth="1"/>
    <col min="1800" max="1801" width="11.5703125" style="86" customWidth="1"/>
    <col min="1802" max="2048" width="11.42578125" style="86"/>
    <col min="2049" max="2049" width="19.7109375" style="86" customWidth="1"/>
    <col min="2050" max="2050" width="11" style="86" customWidth="1"/>
    <col min="2051" max="2054" width="11.42578125" style="86"/>
    <col min="2055" max="2055" width="10.7109375" style="86" bestFit="1" customWidth="1"/>
    <col min="2056" max="2057" width="11.5703125" style="86" customWidth="1"/>
    <col min="2058" max="2304" width="11.42578125" style="86"/>
    <col min="2305" max="2305" width="19.7109375" style="86" customWidth="1"/>
    <col min="2306" max="2306" width="11" style="86" customWidth="1"/>
    <col min="2307" max="2310" width="11.42578125" style="86"/>
    <col min="2311" max="2311" width="10.7109375" style="86" bestFit="1" customWidth="1"/>
    <col min="2312" max="2313" width="11.5703125" style="86" customWidth="1"/>
    <col min="2314" max="2560" width="11.42578125" style="86"/>
    <col min="2561" max="2561" width="19.7109375" style="86" customWidth="1"/>
    <col min="2562" max="2562" width="11" style="86" customWidth="1"/>
    <col min="2563" max="2566" width="11.42578125" style="86"/>
    <col min="2567" max="2567" width="10.7109375" style="86" bestFit="1" customWidth="1"/>
    <col min="2568" max="2569" width="11.5703125" style="86" customWidth="1"/>
    <col min="2570" max="2816" width="11.42578125" style="86"/>
    <col min="2817" max="2817" width="19.7109375" style="86" customWidth="1"/>
    <col min="2818" max="2818" width="11" style="86" customWidth="1"/>
    <col min="2819" max="2822" width="11.42578125" style="86"/>
    <col min="2823" max="2823" width="10.7109375" style="86" bestFit="1" customWidth="1"/>
    <col min="2824" max="2825" width="11.5703125" style="86" customWidth="1"/>
    <col min="2826" max="3072" width="11.42578125" style="86"/>
    <col min="3073" max="3073" width="19.7109375" style="86" customWidth="1"/>
    <col min="3074" max="3074" width="11" style="86" customWidth="1"/>
    <col min="3075" max="3078" width="11.42578125" style="86"/>
    <col min="3079" max="3079" width="10.7109375" style="86" bestFit="1" customWidth="1"/>
    <col min="3080" max="3081" width="11.5703125" style="86" customWidth="1"/>
    <col min="3082" max="3328" width="11.42578125" style="86"/>
    <col min="3329" max="3329" width="19.7109375" style="86" customWidth="1"/>
    <col min="3330" max="3330" width="11" style="86" customWidth="1"/>
    <col min="3331" max="3334" width="11.42578125" style="86"/>
    <col min="3335" max="3335" width="10.7109375" style="86" bestFit="1" customWidth="1"/>
    <col min="3336" max="3337" width="11.5703125" style="86" customWidth="1"/>
    <col min="3338" max="3584" width="11.42578125" style="86"/>
    <col min="3585" max="3585" width="19.7109375" style="86" customWidth="1"/>
    <col min="3586" max="3586" width="11" style="86" customWidth="1"/>
    <col min="3587" max="3590" width="11.42578125" style="86"/>
    <col min="3591" max="3591" width="10.7109375" style="86" bestFit="1" customWidth="1"/>
    <col min="3592" max="3593" width="11.5703125" style="86" customWidth="1"/>
    <col min="3594" max="3840" width="11.42578125" style="86"/>
    <col min="3841" max="3841" width="19.7109375" style="86" customWidth="1"/>
    <col min="3842" max="3842" width="11" style="86" customWidth="1"/>
    <col min="3843" max="3846" width="11.42578125" style="86"/>
    <col min="3847" max="3847" width="10.7109375" style="86" bestFit="1" customWidth="1"/>
    <col min="3848" max="3849" width="11.5703125" style="86" customWidth="1"/>
    <col min="3850" max="4096" width="11.42578125" style="86"/>
    <col min="4097" max="4097" width="19.7109375" style="86" customWidth="1"/>
    <col min="4098" max="4098" width="11" style="86" customWidth="1"/>
    <col min="4099" max="4102" width="11.42578125" style="86"/>
    <col min="4103" max="4103" width="10.7109375" style="86" bestFit="1" customWidth="1"/>
    <col min="4104" max="4105" width="11.5703125" style="86" customWidth="1"/>
    <col min="4106" max="4352" width="11.42578125" style="86"/>
    <col min="4353" max="4353" width="19.7109375" style="86" customWidth="1"/>
    <col min="4354" max="4354" width="11" style="86" customWidth="1"/>
    <col min="4355" max="4358" width="11.42578125" style="86"/>
    <col min="4359" max="4359" width="10.7109375" style="86" bestFit="1" customWidth="1"/>
    <col min="4360" max="4361" width="11.5703125" style="86" customWidth="1"/>
    <col min="4362" max="4608" width="11.42578125" style="86"/>
    <col min="4609" max="4609" width="19.7109375" style="86" customWidth="1"/>
    <col min="4610" max="4610" width="11" style="86" customWidth="1"/>
    <col min="4611" max="4614" width="11.42578125" style="86"/>
    <col min="4615" max="4615" width="10.7109375" style="86" bestFit="1" customWidth="1"/>
    <col min="4616" max="4617" width="11.5703125" style="86" customWidth="1"/>
    <col min="4618" max="4864" width="11.42578125" style="86"/>
    <col min="4865" max="4865" width="19.7109375" style="86" customWidth="1"/>
    <col min="4866" max="4866" width="11" style="86" customWidth="1"/>
    <col min="4867" max="4870" width="11.42578125" style="86"/>
    <col min="4871" max="4871" width="10.7109375" style="86" bestFit="1" customWidth="1"/>
    <col min="4872" max="4873" width="11.5703125" style="86" customWidth="1"/>
    <col min="4874" max="5120" width="11.42578125" style="86"/>
    <col min="5121" max="5121" width="19.7109375" style="86" customWidth="1"/>
    <col min="5122" max="5122" width="11" style="86" customWidth="1"/>
    <col min="5123" max="5126" width="11.42578125" style="86"/>
    <col min="5127" max="5127" width="10.7109375" style="86" bestFit="1" customWidth="1"/>
    <col min="5128" max="5129" width="11.5703125" style="86" customWidth="1"/>
    <col min="5130" max="5376" width="11.42578125" style="86"/>
    <col min="5377" max="5377" width="19.7109375" style="86" customWidth="1"/>
    <col min="5378" max="5378" width="11" style="86" customWidth="1"/>
    <col min="5379" max="5382" width="11.42578125" style="86"/>
    <col min="5383" max="5383" width="10.7109375" style="86" bestFit="1" customWidth="1"/>
    <col min="5384" max="5385" width="11.5703125" style="86" customWidth="1"/>
    <col min="5386" max="5632" width="11.42578125" style="86"/>
    <col min="5633" max="5633" width="19.7109375" style="86" customWidth="1"/>
    <col min="5634" max="5634" width="11" style="86" customWidth="1"/>
    <col min="5635" max="5638" width="11.42578125" style="86"/>
    <col min="5639" max="5639" width="10.7109375" style="86" bestFit="1" customWidth="1"/>
    <col min="5640" max="5641" width="11.5703125" style="86" customWidth="1"/>
    <col min="5642" max="5888" width="11.42578125" style="86"/>
    <col min="5889" max="5889" width="19.7109375" style="86" customWidth="1"/>
    <col min="5890" max="5890" width="11" style="86" customWidth="1"/>
    <col min="5891" max="5894" width="11.42578125" style="86"/>
    <col min="5895" max="5895" width="10.7109375" style="86" bestFit="1" customWidth="1"/>
    <col min="5896" max="5897" width="11.5703125" style="86" customWidth="1"/>
    <col min="5898" max="6144" width="11.42578125" style="86"/>
    <col min="6145" max="6145" width="19.7109375" style="86" customWidth="1"/>
    <col min="6146" max="6146" width="11" style="86" customWidth="1"/>
    <col min="6147" max="6150" width="11.42578125" style="86"/>
    <col min="6151" max="6151" width="10.7109375" style="86" bestFit="1" customWidth="1"/>
    <col min="6152" max="6153" width="11.5703125" style="86" customWidth="1"/>
    <col min="6154" max="6400" width="11.42578125" style="86"/>
    <col min="6401" max="6401" width="19.7109375" style="86" customWidth="1"/>
    <col min="6402" max="6402" width="11" style="86" customWidth="1"/>
    <col min="6403" max="6406" width="11.42578125" style="86"/>
    <col min="6407" max="6407" width="10.7109375" style="86" bestFit="1" customWidth="1"/>
    <col min="6408" max="6409" width="11.5703125" style="86" customWidth="1"/>
    <col min="6410" max="6656" width="11.42578125" style="86"/>
    <col min="6657" max="6657" width="19.7109375" style="86" customWidth="1"/>
    <col min="6658" max="6658" width="11" style="86" customWidth="1"/>
    <col min="6659" max="6662" width="11.42578125" style="86"/>
    <col min="6663" max="6663" width="10.7109375" style="86" bestFit="1" customWidth="1"/>
    <col min="6664" max="6665" width="11.5703125" style="86" customWidth="1"/>
    <col min="6666" max="6912" width="11.42578125" style="86"/>
    <col min="6913" max="6913" width="19.7109375" style="86" customWidth="1"/>
    <col min="6914" max="6914" width="11" style="86" customWidth="1"/>
    <col min="6915" max="6918" width="11.42578125" style="86"/>
    <col min="6919" max="6919" width="10.7109375" style="86" bestFit="1" customWidth="1"/>
    <col min="6920" max="6921" width="11.5703125" style="86" customWidth="1"/>
    <col min="6922" max="7168" width="11.42578125" style="86"/>
    <col min="7169" max="7169" width="19.7109375" style="86" customWidth="1"/>
    <col min="7170" max="7170" width="11" style="86" customWidth="1"/>
    <col min="7171" max="7174" width="11.42578125" style="86"/>
    <col min="7175" max="7175" width="10.7109375" style="86" bestFit="1" customWidth="1"/>
    <col min="7176" max="7177" width="11.5703125" style="86" customWidth="1"/>
    <col min="7178" max="7424" width="11.42578125" style="86"/>
    <col min="7425" max="7425" width="19.7109375" style="86" customWidth="1"/>
    <col min="7426" max="7426" width="11" style="86" customWidth="1"/>
    <col min="7427" max="7430" width="11.42578125" style="86"/>
    <col min="7431" max="7431" width="10.7109375" style="86" bestFit="1" customWidth="1"/>
    <col min="7432" max="7433" width="11.5703125" style="86" customWidth="1"/>
    <col min="7434" max="7680" width="11.42578125" style="86"/>
    <col min="7681" max="7681" width="19.7109375" style="86" customWidth="1"/>
    <col min="7682" max="7682" width="11" style="86" customWidth="1"/>
    <col min="7683" max="7686" width="11.42578125" style="86"/>
    <col min="7687" max="7687" width="10.7109375" style="86" bestFit="1" customWidth="1"/>
    <col min="7688" max="7689" width="11.5703125" style="86" customWidth="1"/>
    <col min="7690" max="7936" width="11.42578125" style="86"/>
    <col min="7937" max="7937" width="19.7109375" style="86" customWidth="1"/>
    <col min="7938" max="7938" width="11" style="86" customWidth="1"/>
    <col min="7939" max="7942" width="11.42578125" style="86"/>
    <col min="7943" max="7943" width="10.7109375" style="86" bestFit="1" customWidth="1"/>
    <col min="7944" max="7945" width="11.5703125" style="86" customWidth="1"/>
    <col min="7946" max="8192" width="11.42578125" style="86"/>
    <col min="8193" max="8193" width="19.7109375" style="86" customWidth="1"/>
    <col min="8194" max="8194" width="11" style="86" customWidth="1"/>
    <col min="8195" max="8198" width="11.42578125" style="86"/>
    <col min="8199" max="8199" width="10.7109375" style="86" bestFit="1" customWidth="1"/>
    <col min="8200" max="8201" width="11.5703125" style="86" customWidth="1"/>
    <col min="8202" max="8448" width="11.42578125" style="86"/>
    <col min="8449" max="8449" width="19.7109375" style="86" customWidth="1"/>
    <col min="8450" max="8450" width="11" style="86" customWidth="1"/>
    <col min="8451" max="8454" width="11.42578125" style="86"/>
    <col min="8455" max="8455" width="10.7109375" style="86" bestFit="1" customWidth="1"/>
    <col min="8456" max="8457" width="11.5703125" style="86" customWidth="1"/>
    <col min="8458" max="8704" width="11.42578125" style="86"/>
    <col min="8705" max="8705" width="19.7109375" style="86" customWidth="1"/>
    <col min="8706" max="8706" width="11" style="86" customWidth="1"/>
    <col min="8707" max="8710" width="11.42578125" style="86"/>
    <col min="8711" max="8711" width="10.7109375" style="86" bestFit="1" customWidth="1"/>
    <col min="8712" max="8713" width="11.5703125" style="86" customWidth="1"/>
    <col min="8714" max="8960" width="11.42578125" style="86"/>
    <col min="8961" max="8961" width="19.7109375" style="86" customWidth="1"/>
    <col min="8962" max="8962" width="11" style="86" customWidth="1"/>
    <col min="8963" max="8966" width="11.42578125" style="86"/>
    <col min="8967" max="8967" width="10.7109375" style="86" bestFit="1" customWidth="1"/>
    <col min="8968" max="8969" width="11.5703125" style="86" customWidth="1"/>
    <col min="8970" max="9216" width="11.42578125" style="86"/>
    <col min="9217" max="9217" width="19.7109375" style="86" customWidth="1"/>
    <col min="9218" max="9218" width="11" style="86" customWidth="1"/>
    <col min="9219" max="9222" width="11.42578125" style="86"/>
    <col min="9223" max="9223" width="10.7109375" style="86" bestFit="1" customWidth="1"/>
    <col min="9224" max="9225" width="11.5703125" style="86" customWidth="1"/>
    <col min="9226" max="9472" width="11.42578125" style="86"/>
    <col min="9473" max="9473" width="19.7109375" style="86" customWidth="1"/>
    <col min="9474" max="9474" width="11" style="86" customWidth="1"/>
    <col min="9475" max="9478" width="11.42578125" style="86"/>
    <col min="9479" max="9479" width="10.7109375" style="86" bestFit="1" customWidth="1"/>
    <col min="9480" max="9481" width="11.5703125" style="86" customWidth="1"/>
    <col min="9482" max="9728" width="11.42578125" style="86"/>
    <col min="9729" max="9729" width="19.7109375" style="86" customWidth="1"/>
    <col min="9730" max="9730" width="11" style="86" customWidth="1"/>
    <col min="9731" max="9734" width="11.42578125" style="86"/>
    <col min="9735" max="9735" width="10.7109375" style="86" bestFit="1" customWidth="1"/>
    <col min="9736" max="9737" width="11.5703125" style="86" customWidth="1"/>
    <col min="9738" max="9984" width="11.42578125" style="86"/>
    <col min="9985" max="9985" width="19.7109375" style="86" customWidth="1"/>
    <col min="9986" max="9986" width="11" style="86" customWidth="1"/>
    <col min="9987" max="9990" width="11.42578125" style="86"/>
    <col min="9991" max="9991" width="10.7109375" style="86" bestFit="1" customWidth="1"/>
    <col min="9992" max="9993" width="11.5703125" style="86" customWidth="1"/>
    <col min="9994" max="10240" width="11.42578125" style="86"/>
    <col min="10241" max="10241" width="19.7109375" style="86" customWidth="1"/>
    <col min="10242" max="10242" width="11" style="86" customWidth="1"/>
    <col min="10243" max="10246" width="11.42578125" style="86"/>
    <col min="10247" max="10247" width="10.7109375" style="86" bestFit="1" customWidth="1"/>
    <col min="10248" max="10249" width="11.5703125" style="86" customWidth="1"/>
    <col min="10250" max="10496" width="11.42578125" style="86"/>
    <col min="10497" max="10497" width="19.7109375" style="86" customWidth="1"/>
    <col min="10498" max="10498" width="11" style="86" customWidth="1"/>
    <col min="10499" max="10502" width="11.42578125" style="86"/>
    <col min="10503" max="10503" width="10.7109375" style="86" bestFit="1" customWidth="1"/>
    <col min="10504" max="10505" width="11.5703125" style="86" customWidth="1"/>
    <col min="10506" max="10752" width="11.42578125" style="86"/>
    <col min="10753" max="10753" width="19.7109375" style="86" customWidth="1"/>
    <col min="10754" max="10754" width="11" style="86" customWidth="1"/>
    <col min="10755" max="10758" width="11.42578125" style="86"/>
    <col min="10759" max="10759" width="10.7109375" style="86" bestFit="1" customWidth="1"/>
    <col min="10760" max="10761" width="11.5703125" style="86" customWidth="1"/>
    <col min="10762" max="11008" width="11.42578125" style="86"/>
    <col min="11009" max="11009" width="19.7109375" style="86" customWidth="1"/>
    <col min="11010" max="11010" width="11" style="86" customWidth="1"/>
    <col min="11011" max="11014" width="11.42578125" style="86"/>
    <col min="11015" max="11015" width="10.7109375" style="86" bestFit="1" customWidth="1"/>
    <col min="11016" max="11017" width="11.5703125" style="86" customWidth="1"/>
    <col min="11018" max="11264" width="11.42578125" style="86"/>
    <col min="11265" max="11265" width="19.7109375" style="86" customWidth="1"/>
    <col min="11266" max="11266" width="11" style="86" customWidth="1"/>
    <col min="11267" max="11270" width="11.42578125" style="86"/>
    <col min="11271" max="11271" width="10.7109375" style="86" bestFit="1" customWidth="1"/>
    <col min="11272" max="11273" width="11.5703125" style="86" customWidth="1"/>
    <col min="11274" max="11520" width="11.42578125" style="86"/>
    <col min="11521" max="11521" width="19.7109375" style="86" customWidth="1"/>
    <col min="11522" max="11522" width="11" style="86" customWidth="1"/>
    <col min="11523" max="11526" width="11.42578125" style="86"/>
    <col min="11527" max="11527" width="10.7109375" style="86" bestFit="1" customWidth="1"/>
    <col min="11528" max="11529" width="11.5703125" style="86" customWidth="1"/>
    <col min="11530" max="11776" width="11.42578125" style="86"/>
    <col min="11777" max="11777" width="19.7109375" style="86" customWidth="1"/>
    <col min="11778" max="11778" width="11" style="86" customWidth="1"/>
    <col min="11779" max="11782" width="11.42578125" style="86"/>
    <col min="11783" max="11783" width="10.7109375" style="86" bestFit="1" customWidth="1"/>
    <col min="11784" max="11785" width="11.5703125" style="86" customWidth="1"/>
    <col min="11786" max="12032" width="11.42578125" style="86"/>
    <col min="12033" max="12033" width="19.7109375" style="86" customWidth="1"/>
    <col min="12034" max="12034" width="11" style="86" customWidth="1"/>
    <col min="12035" max="12038" width="11.42578125" style="86"/>
    <col min="12039" max="12039" width="10.7109375" style="86" bestFit="1" customWidth="1"/>
    <col min="12040" max="12041" width="11.5703125" style="86" customWidth="1"/>
    <col min="12042" max="12288" width="11.42578125" style="86"/>
    <col min="12289" max="12289" width="19.7109375" style="86" customWidth="1"/>
    <col min="12290" max="12290" width="11" style="86" customWidth="1"/>
    <col min="12291" max="12294" width="11.42578125" style="86"/>
    <col min="12295" max="12295" width="10.7109375" style="86" bestFit="1" customWidth="1"/>
    <col min="12296" max="12297" width="11.5703125" style="86" customWidth="1"/>
    <col min="12298" max="12544" width="11.42578125" style="86"/>
    <col min="12545" max="12545" width="19.7109375" style="86" customWidth="1"/>
    <col min="12546" max="12546" width="11" style="86" customWidth="1"/>
    <col min="12547" max="12550" width="11.42578125" style="86"/>
    <col min="12551" max="12551" width="10.7109375" style="86" bestFit="1" customWidth="1"/>
    <col min="12552" max="12553" width="11.5703125" style="86" customWidth="1"/>
    <col min="12554" max="12800" width="11.42578125" style="86"/>
    <col min="12801" max="12801" width="19.7109375" style="86" customWidth="1"/>
    <col min="12802" max="12802" width="11" style="86" customWidth="1"/>
    <col min="12803" max="12806" width="11.42578125" style="86"/>
    <col min="12807" max="12807" width="10.7109375" style="86" bestFit="1" customWidth="1"/>
    <col min="12808" max="12809" width="11.5703125" style="86" customWidth="1"/>
    <col min="12810" max="13056" width="11.42578125" style="86"/>
    <col min="13057" max="13057" width="19.7109375" style="86" customWidth="1"/>
    <col min="13058" max="13058" width="11" style="86" customWidth="1"/>
    <col min="13059" max="13062" width="11.42578125" style="86"/>
    <col min="13063" max="13063" width="10.7109375" style="86" bestFit="1" customWidth="1"/>
    <col min="13064" max="13065" width="11.5703125" style="86" customWidth="1"/>
    <col min="13066" max="13312" width="11.42578125" style="86"/>
    <col min="13313" max="13313" width="19.7109375" style="86" customWidth="1"/>
    <col min="13314" max="13314" width="11" style="86" customWidth="1"/>
    <col min="13315" max="13318" width="11.42578125" style="86"/>
    <col min="13319" max="13319" width="10.7109375" style="86" bestFit="1" customWidth="1"/>
    <col min="13320" max="13321" width="11.5703125" style="86" customWidth="1"/>
    <col min="13322" max="13568" width="11.42578125" style="86"/>
    <col min="13569" max="13569" width="19.7109375" style="86" customWidth="1"/>
    <col min="13570" max="13570" width="11" style="86" customWidth="1"/>
    <col min="13571" max="13574" width="11.42578125" style="86"/>
    <col min="13575" max="13575" width="10.7109375" style="86" bestFit="1" customWidth="1"/>
    <col min="13576" max="13577" width="11.5703125" style="86" customWidth="1"/>
    <col min="13578" max="13824" width="11.42578125" style="86"/>
    <col min="13825" max="13825" width="19.7109375" style="86" customWidth="1"/>
    <col min="13826" max="13826" width="11" style="86" customWidth="1"/>
    <col min="13827" max="13830" width="11.42578125" style="86"/>
    <col min="13831" max="13831" width="10.7109375" style="86" bestFit="1" customWidth="1"/>
    <col min="13832" max="13833" width="11.5703125" style="86" customWidth="1"/>
    <col min="13834" max="14080" width="11.42578125" style="86"/>
    <col min="14081" max="14081" width="19.7109375" style="86" customWidth="1"/>
    <col min="14082" max="14082" width="11" style="86" customWidth="1"/>
    <col min="14083" max="14086" width="11.42578125" style="86"/>
    <col min="14087" max="14087" width="10.7109375" style="86" bestFit="1" customWidth="1"/>
    <col min="14088" max="14089" width="11.5703125" style="86" customWidth="1"/>
    <col min="14090" max="14336" width="11.42578125" style="86"/>
    <col min="14337" max="14337" width="19.7109375" style="86" customWidth="1"/>
    <col min="14338" max="14338" width="11" style="86" customWidth="1"/>
    <col min="14339" max="14342" width="11.42578125" style="86"/>
    <col min="14343" max="14343" width="10.7109375" style="86" bestFit="1" customWidth="1"/>
    <col min="14344" max="14345" width="11.5703125" style="86" customWidth="1"/>
    <col min="14346" max="14592" width="11.42578125" style="86"/>
    <col min="14593" max="14593" width="19.7109375" style="86" customWidth="1"/>
    <col min="14594" max="14594" width="11" style="86" customWidth="1"/>
    <col min="14595" max="14598" width="11.42578125" style="86"/>
    <col min="14599" max="14599" width="10.7109375" style="86" bestFit="1" customWidth="1"/>
    <col min="14600" max="14601" width="11.5703125" style="86" customWidth="1"/>
    <col min="14602" max="14848" width="11.42578125" style="86"/>
    <col min="14849" max="14849" width="19.7109375" style="86" customWidth="1"/>
    <col min="14850" max="14850" width="11" style="86" customWidth="1"/>
    <col min="14851" max="14854" width="11.42578125" style="86"/>
    <col min="14855" max="14855" width="10.7109375" style="86" bestFit="1" customWidth="1"/>
    <col min="14856" max="14857" width="11.5703125" style="86" customWidth="1"/>
    <col min="14858" max="15104" width="11.42578125" style="86"/>
    <col min="15105" max="15105" width="19.7109375" style="86" customWidth="1"/>
    <col min="15106" max="15106" width="11" style="86" customWidth="1"/>
    <col min="15107" max="15110" width="11.42578125" style="86"/>
    <col min="15111" max="15111" width="10.7109375" style="86" bestFit="1" customWidth="1"/>
    <col min="15112" max="15113" width="11.5703125" style="86" customWidth="1"/>
    <col min="15114" max="15360" width="11.42578125" style="86"/>
    <col min="15361" max="15361" width="19.7109375" style="86" customWidth="1"/>
    <col min="15362" max="15362" width="11" style="86" customWidth="1"/>
    <col min="15363" max="15366" width="11.42578125" style="86"/>
    <col min="15367" max="15367" width="10.7109375" style="86" bestFit="1" customWidth="1"/>
    <col min="15368" max="15369" width="11.5703125" style="86" customWidth="1"/>
    <col min="15370" max="15616" width="11.42578125" style="86"/>
    <col min="15617" max="15617" width="19.7109375" style="86" customWidth="1"/>
    <col min="15618" max="15618" width="11" style="86" customWidth="1"/>
    <col min="15619" max="15622" width="11.42578125" style="86"/>
    <col min="15623" max="15623" width="10.7109375" style="86" bestFit="1" customWidth="1"/>
    <col min="15624" max="15625" width="11.5703125" style="86" customWidth="1"/>
    <col min="15626" max="15872" width="11.42578125" style="86"/>
    <col min="15873" max="15873" width="19.7109375" style="86" customWidth="1"/>
    <col min="15874" max="15874" width="11" style="86" customWidth="1"/>
    <col min="15875" max="15878" width="11.42578125" style="86"/>
    <col min="15879" max="15879" width="10.7109375" style="86" bestFit="1" customWidth="1"/>
    <col min="15880" max="15881" width="11.5703125" style="86" customWidth="1"/>
    <col min="15882" max="16128" width="11.42578125" style="86"/>
    <col min="16129" max="16129" width="19.7109375" style="86" customWidth="1"/>
    <col min="16130" max="16130" width="11" style="86" customWidth="1"/>
    <col min="16131" max="16134" width="11.42578125" style="86"/>
    <col min="16135" max="16135" width="10.7109375" style="86" bestFit="1" customWidth="1"/>
    <col min="16136" max="16137" width="11.5703125" style="86" customWidth="1"/>
    <col min="16138" max="16384" width="11.42578125" style="86"/>
  </cols>
  <sheetData>
    <row r="1" spans="1:13">
      <c r="A1" s="85" t="s">
        <v>173</v>
      </c>
    </row>
    <row r="2" spans="1:13">
      <c r="A2" s="85" t="s">
        <v>174</v>
      </c>
    </row>
    <row r="3" spans="1:13">
      <c r="A3" s="85" t="s">
        <v>175</v>
      </c>
    </row>
    <row r="4" spans="1:13" ht="16.5" thickBot="1">
      <c r="A4" s="87"/>
    </row>
    <row r="5" spans="1:13" ht="24" customHeight="1" thickTop="1">
      <c r="A5" s="802" t="s">
        <v>176</v>
      </c>
      <c r="B5" s="803"/>
      <c r="C5" s="803"/>
      <c r="D5" s="803"/>
      <c r="E5" s="803"/>
      <c r="F5" s="803"/>
      <c r="G5" s="803"/>
      <c r="H5" s="803"/>
      <c r="I5" s="803"/>
      <c r="J5" s="803"/>
      <c r="K5" s="804"/>
    </row>
    <row r="6" spans="1:13" ht="21" customHeight="1">
      <c r="A6" s="805" t="s">
        <v>177</v>
      </c>
      <c r="B6" s="806"/>
      <c r="C6" s="806"/>
      <c r="D6" s="806"/>
      <c r="E6" s="806"/>
      <c r="F6" s="806"/>
      <c r="G6" s="806"/>
      <c r="H6" s="806"/>
      <c r="I6" s="806"/>
      <c r="J6" s="806"/>
      <c r="K6" s="807"/>
    </row>
    <row r="7" spans="1:13" ht="21.75" customHeight="1" thickBot="1">
      <c r="A7" s="808" t="s">
        <v>274</v>
      </c>
      <c r="B7" s="809"/>
      <c r="C7" s="809"/>
      <c r="D7" s="809"/>
      <c r="E7" s="809"/>
      <c r="F7" s="809"/>
      <c r="G7" s="809"/>
      <c r="H7" s="809"/>
      <c r="I7" s="809"/>
      <c r="J7" s="809"/>
      <c r="K7" s="810"/>
    </row>
    <row r="8" spans="1:13" ht="13.5" thickTop="1"/>
    <row r="9" spans="1:13" ht="13.5" thickBot="1">
      <c r="A9" s="86" t="s">
        <v>178</v>
      </c>
    </row>
    <row r="10" spans="1:13" ht="13.5" thickBot="1">
      <c r="A10" s="88"/>
      <c r="B10" s="88">
        <v>2010</v>
      </c>
      <c r="C10" s="88">
        <v>2011</v>
      </c>
      <c r="D10" s="88">
        <v>2012</v>
      </c>
      <c r="E10" s="88">
        <v>2013</v>
      </c>
      <c r="F10" s="88">
        <v>2014</v>
      </c>
      <c r="G10" s="88">
        <v>2015</v>
      </c>
      <c r="H10" s="88">
        <v>2016</v>
      </c>
      <c r="I10" s="88">
        <v>2017</v>
      </c>
      <c r="J10" s="88">
        <v>2018</v>
      </c>
      <c r="K10" s="88">
        <v>2019</v>
      </c>
    </row>
    <row r="11" spans="1:13">
      <c r="A11" s="85" t="s">
        <v>179</v>
      </c>
      <c r="B11" s="89">
        <f>SUM(B13:B24)</f>
        <v>4126784.1</v>
      </c>
      <c r="C11" s="89">
        <f t="shared" ref="C11:K11" si="0">SUM(C13:C24)</f>
        <v>4378032</v>
      </c>
      <c r="D11" s="89">
        <f t="shared" si="0"/>
        <v>4782728.7</v>
      </c>
      <c r="E11" s="89">
        <f t="shared" si="0"/>
        <v>5105189.0000000009</v>
      </c>
      <c r="F11" s="89">
        <f t="shared" si="0"/>
        <v>5544097.5999999987</v>
      </c>
      <c r="G11" s="89">
        <f t="shared" si="0"/>
        <v>6284977.8422000008</v>
      </c>
      <c r="H11" s="89">
        <f t="shared" si="0"/>
        <v>7159967.6000000015</v>
      </c>
      <c r="I11" s="89">
        <f t="shared" si="0"/>
        <v>8192213.0999999996</v>
      </c>
      <c r="J11" s="89">
        <f t="shared" si="0"/>
        <v>9287770.6999999993</v>
      </c>
      <c r="K11" s="89">
        <f t="shared" si="0"/>
        <v>10508307.399999999</v>
      </c>
      <c r="M11" s="89">
        <v>1095557.5999999996</v>
      </c>
    </row>
    <row r="12" spans="1:13">
      <c r="B12" s="90">
        <f>B11/1000</f>
        <v>4126.7840999999999</v>
      </c>
      <c r="C12" s="90">
        <f t="shared" ref="C12:K12" si="1">C11/1000</f>
        <v>4378.0320000000002</v>
      </c>
      <c r="D12" s="90">
        <f t="shared" si="1"/>
        <v>4782.7287000000006</v>
      </c>
      <c r="E12" s="90">
        <f t="shared" si="1"/>
        <v>5105.1890000000012</v>
      </c>
      <c r="F12" s="90">
        <f t="shared" si="1"/>
        <v>5544.0975999999991</v>
      </c>
      <c r="G12" s="90">
        <f t="shared" si="1"/>
        <v>6284.9778422000009</v>
      </c>
      <c r="H12" s="90">
        <f t="shared" si="1"/>
        <v>7159.9676000000018</v>
      </c>
      <c r="I12" s="90">
        <f t="shared" si="1"/>
        <v>8192.213099999999</v>
      </c>
      <c r="J12" s="90">
        <f t="shared" si="1"/>
        <v>9287.7706999999991</v>
      </c>
      <c r="K12" s="90">
        <f t="shared" si="1"/>
        <v>10508.307399999998</v>
      </c>
      <c r="M12" s="86">
        <v>0.13373157980961214</v>
      </c>
    </row>
    <row r="13" spans="1:13">
      <c r="A13" s="86" t="s">
        <v>161</v>
      </c>
      <c r="B13" s="402">
        <v>246129.3</v>
      </c>
      <c r="C13" s="402">
        <v>283348.09999999998</v>
      </c>
      <c r="D13" s="402">
        <v>305090.5</v>
      </c>
      <c r="E13" s="402">
        <v>357872.2</v>
      </c>
      <c r="F13" s="402">
        <v>394193.1</v>
      </c>
      <c r="G13" s="402">
        <v>407433.94219999999</v>
      </c>
      <c r="H13" s="402">
        <v>481961.4</v>
      </c>
      <c r="I13" s="402">
        <v>587634.1</v>
      </c>
      <c r="J13" s="402">
        <v>634581.80000000005</v>
      </c>
      <c r="K13" s="402">
        <v>688076.4</v>
      </c>
    </row>
    <row r="14" spans="1:13">
      <c r="A14" s="86" t="s">
        <v>162</v>
      </c>
      <c r="B14" s="403">
        <v>274512.7</v>
      </c>
      <c r="C14" s="403">
        <v>304621.2</v>
      </c>
      <c r="D14" s="403">
        <v>350387.4</v>
      </c>
      <c r="E14" s="403">
        <v>351169.1</v>
      </c>
      <c r="F14" s="403">
        <v>383939.7</v>
      </c>
      <c r="G14" s="403">
        <v>431979.9</v>
      </c>
      <c r="H14" s="403">
        <v>558037.9</v>
      </c>
      <c r="I14" s="403">
        <v>613901.5</v>
      </c>
      <c r="J14" s="403">
        <v>630102.69999999995</v>
      </c>
      <c r="K14" s="403">
        <v>690499.5</v>
      </c>
    </row>
    <row r="15" spans="1:13">
      <c r="A15" s="86" t="s">
        <v>163</v>
      </c>
      <c r="B15" s="403">
        <v>369953.3</v>
      </c>
      <c r="C15" s="403">
        <v>384120.4</v>
      </c>
      <c r="D15" s="403">
        <v>402127.6</v>
      </c>
      <c r="E15" s="403">
        <v>424053.2</v>
      </c>
      <c r="F15" s="403">
        <v>459229.1</v>
      </c>
      <c r="G15" s="403">
        <v>556476.5</v>
      </c>
      <c r="H15" s="403">
        <v>622985.5</v>
      </c>
      <c r="I15" s="403">
        <v>739817</v>
      </c>
      <c r="J15" s="403">
        <v>754485.1</v>
      </c>
      <c r="K15" s="403">
        <v>826713.7</v>
      </c>
    </row>
    <row r="16" spans="1:13">
      <c r="A16" s="86" t="s">
        <v>164</v>
      </c>
      <c r="B16" s="403">
        <v>344408.9</v>
      </c>
      <c r="C16" s="403">
        <v>371286.6</v>
      </c>
      <c r="D16" s="403">
        <v>418968.1</v>
      </c>
      <c r="E16" s="403">
        <v>451241.2</v>
      </c>
      <c r="F16" s="403">
        <v>490683.1</v>
      </c>
      <c r="G16" s="403">
        <v>503848.9</v>
      </c>
      <c r="H16" s="403">
        <v>609311.80000000005</v>
      </c>
      <c r="I16" s="403">
        <v>639881.19999999995</v>
      </c>
      <c r="J16" s="403">
        <v>769947.4</v>
      </c>
      <c r="K16" s="403">
        <v>865156.8</v>
      </c>
    </row>
    <row r="17" spans="1:11">
      <c r="A17" s="86" t="s">
        <v>165</v>
      </c>
      <c r="B17" s="403">
        <v>357017.2</v>
      </c>
      <c r="C17" s="403">
        <v>415324.7</v>
      </c>
      <c r="D17" s="403">
        <v>451558</v>
      </c>
      <c r="E17" s="403">
        <v>476990.3</v>
      </c>
      <c r="F17" s="403">
        <v>494058.8</v>
      </c>
      <c r="G17" s="403">
        <v>518952.8</v>
      </c>
      <c r="H17" s="403">
        <v>625300.4</v>
      </c>
      <c r="I17" s="403">
        <v>747425.9</v>
      </c>
      <c r="J17" s="403">
        <v>808546.3</v>
      </c>
      <c r="K17" s="403">
        <v>974465.9</v>
      </c>
    </row>
    <row r="18" spans="1:11">
      <c r="A18" s="86" t="s">
        <v>166</v>
      </c>
      <c r="B18" s="403">
        <v>394289.7</v>
      </c>
      <c r="C18" s="403">
        <v>416388.4</v>
      </c>
      <c r="D18" s="403">
        <v>432674.9</v>
      </c>
      <c r="E18" s="403">
        <v>417195.1</v>
      </c>
      <c r="F18" s="403">
        <v>481857.1</v>
      </c>
      <c r="G18" s="403">
        <v>536302.69999999995</v>
      </c>
      <c r="H18" s="403">
        <v>614661.80000000005</v>
      </c>
      <c r="I18" s="403">
        <v>723705.8</v>
      </c>
      <c r="J18" s="403">
        <v>801419.3</v>
      </c>
      <c r="K18" s="403">
        <v>882017.4</v>
      </c>
    </row>
    <row r="19" spans="1:11">
      <c r="A19" s="86" t="s">
        <v>167</v>
      </c>
      <c r="B19" s="403">
        <v>384612.4</v>
      </c>
      <c r="C19" s="403">
        <v>349829.6</v>
      </c>
      <c r="D19" s="403">
        <v>422088.8</v>
      </c>
      <c r="E19" s="403">
        <v>445758.5</v>
      </c>
      <c r="F19" s="403">
        <v>509730.1</v>
      </c>
      <c r="G19" s="403">
        <v>573714.5</v>
      </c>
      <c r="H19" s="403">
        <v>536124.69999999995</v>
      </c>
      <c r="I19" s="403">
        <v>664187.5</v>
      </c>
      <c r="J19" s="403">
        <v>818349</v>
      </c>
      <c r="K19" s="403">
        <v>947829.2</v>
      </c>
    </row>
    <row r="20" spans="1:11">
      <c r="A20" s="86" t="s">
        <v>168</v>
      </c>
      <c r="B20" s="403">
        <v>377358.3</v>
      </c>
      <c r="C20" s="403">
        <v>409558.4</v>
      </c>
      <c r="D20" s="403">
        <v>441401.2</v>
      </c>
      <c r="E20" s="403">
        <v>456338.7</v>
      </c>
      <c r="F20" s="403">
        <v>476792.8</v>
      </c>
      <c r="G20" s="403">
        <v>527340.1</v>
      </c>
      <c r="H20" s="403">
        <v>619225.4</v>
      </c>
      <c r="I20" s="403">
        <v>707841.6</v>
      </c>
      <c r="J20" s="403">
        <v>860427.3</v>
      </c>
      <c r="K20" s="403">
        <v>980570.5</v>
      </c>
    </row>
    <row r="21" spans="1:11">
      <c r="A21" s="86" t="s">
        <v>169</v>
      </c>
      <c r="B21" s="403">
        <v>359310.4</v>
      </c>
      <c r="C21" s="403">
        <v>364782.7</v>
      </c>
      <c r="D21" s="403">
        <v>365797.8</v>
      </c>
      <c r="E21" s="403">
        <v>420684.3</v>
      </c>
      <c r="F21" s="403">
        <v>458776.3</v>
      </c>
      <c r="G21" s="403">
        <v>538353.1</v>
      </c>
      <c r="H21" s="403">
        <v>607665.19999999995</v>
      </c>
      <c r="I21" s="403">
        <v>672939.4</v>
      </c>
      <c r="J21" s="403">
        <v>745975</v>
      </c>
      <c r="K21" s="403">
        <v>892293.5</v>
      </c>
    </row>
    <row r="22" spans="1:11">
      <c r="A22" s="86" t="s">
        <v>170</v>
      </c>
      <c r="B22" s="403">
        <v>339374.1</v>
      </c>
      <c r="C22" s="403">
        <v>356804.6</v>
      </c>
      <c r="D22" s="403">
        <v>415446.5</v>
      </c>
      <c r="E22" s="403">
        <v>480044.3</v>
      </c>
      <c r="F22" s="403">
        <v>500533.1</v>
      </c>
      <c r="G22" s="403">
        <v>583763.69999999995</v>
      </c>
      <c r="H22" s="403">
        <v>605940.4</v>
      </c>
      <c r="I22" s="403">
        <v>728273</v>
      </c>
      <c r="J22" s="403">
        <v>863521.4</v>
      </c>
      <c r="K22" s="403">
        <v>999957.4</v>
      </c>
    </row>
    <row r="23" spans="1:11">
      <c r="A23" s="86" t="s">
        <v>171</v>
      </c>
      <c r="B23" s="403">
        <v>331384.7</v>
      </c>
      <c r="C23" s="403">
        <v>343499.2</v>
      </c>
      <c r="D23" s="403">
        <v>367955.4</v>
      </c>
      <c r="E23" s="403">
        <v>376589.2</v>
      </c>
      <c r="F23" s="403">
        <v>398283.1</v>
      </c>
      <c r="G23" s="403">
        <v>508664.7</v>
      </c>
      <c r="H23" s="403">
        <v>600341.19999999995</v>
      </c>
      <c r="I23" s="403">
        <v>646301.1</v>
      </c>
      <c r="J23" s="403">
        <v>757079.7</v>
      </c>
      <c r="K23" s="403">
        <v>819925.2</v>
      </c>
    </row>
    <row r="24" spans="1:11" ht="13.5" thickBot="1">
      <c r="A24" s="404" t="s">
        <v>172</v>
      </c>
      <c r="B24" s="405">
        <v>348433.1</v>
      </c>
      <c r="C24" s="405">
        <v>378468.1</v>
      </c>
      <c r="D24" s="405">
        <v>409232.5</v>
      </c>
      <c r="E24" s="405">
        <v>447252.9</v>
      </c>
      <c r="F24" s="405">
        <v>496021.3</v>
      </c>
      <c r="G24" s="405">
        <v>598147</v>
      </c>
      <c r="H24" s="405">
        <v>678411.9</v>
      </c>
      <c r="I24" s="405">
        <v>720305</v>
      </c>
      <c r="J24" s="405">
        <v>843335.7</v>
      </c>
      <c r="K24" s="405">
        <v>940801.9</v>
      </c>
    </row>
    <row r="25" spans="1:11">
      <c r="A25" s="91"/>
      <c r="B25" s="92"/>
    </row>
    <row r="26" spans="1:11">
      <c r="A26" s="93" t="s">
        <v>180</v>
      </c>
      <c r="B26" s="92"/>
      <c r="J26" s="406" t="s">
        <v>178</v>
      </c>
    </row>
    <row r="27" spans="1:11">
      <c r="A27" s="93" t="s">
        <v>181</v>
      </c>
    </row>
  </sheetData>
  <mergeCells count="3">
    <mergeCell ref="A5:K5"/>
    <mergeCell ref="A6:K6"/>
    <mergeCell ref="A7:K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07"/>
  <sheetViews>
    <sheetView workbookViewId="0"/>
  </sheetViews>
  <sheetFormatPr baseColWidth="10" defaultRowHeight="12.75"/>
  <cols>
    <col min="1" max="1" width="1.42578125" style="86" customWidth="1"/>
    <col min="2" max="2" width="15.5703125" style="82" customWidth="1"/>
    <col min="3" max="3" width="16.140625" style="82" customWidth="1"/>
    <col min="4" max="256" width="11.42578125" style="82"/>
    <col min="257" max="257" width="1.42578125" style="82" customWidth="1"/>
    <col min="258" max="258" width="15.5703125" style="82" customWidth="1"/>
    <col min="259" max="259" width="16.140625" style="82" customWidth="1"/>
    <col min="260" max="512" width="11.42578125" style="82"/>
    <col min="513" max="513" width="1.42578125" style="82" customWidth="1"/>
    <col min="514" max="514" width="15.5703125" style="82" customWidth="1"/>
    <col min="515" max="515" width="16.140625" style="82" customWidth="1"/>
    <col min="516" max="768" width="11.42578125" style="82"/>
    <col min="769" max="769" width="1.42578125" style="82" customWidth="1"/>
    <col min="770" max="770" width="15.5703125" style="82" customWidth="1"/>
    <col min="771" max="771" width="16.140625" style="82" customWidth="1"/>
    <col min="772" max="1024" width="11.42578125" style="82"/>
    <col min="1025" max="1025" width="1.42578125" style="82" customWidth="1"/>
    <col min="1026" max="1026" width="15.5703125" style="82" customWidth="1"/>
    <col min="1027" max="1027" width="16.140625" style="82" customWidth="1"/>
    <col min="1028" max="1280" width="11.42578125" style="82"/>
    <col min="1281" max="1281" width="1.42578125" style="82" customWidth="1"/>
    <col min="1282" max="1282" width="15.5703125" style="82" customWidth="1"/>
    <col min="1283" max="1283" width="16.140625" style="82" customWidth="1"/>
    <col min="1284" max="1536" width="11.42578125" style="82"/>
    <col min="1537" max="1537" width="1.42578125" style="82" customWidth="1"/>
    <col min="1538" max="1538" width="15.5703125" style="82" customWidth="1"/>
    <col min="1539" max="1539" width="16.140625" style="82" customWidth="1"/>
    <col min="1540" max="1792" width="11.42578125" style="82"/>
    <col min="1793" max="1793" width="1.42578125" style="82" customWidth="1"/>
    <col min="1794" max="1794" width="15.5703125" style="82" customWidth="1"/>
    <col min="1795" max="1795" width="16.140625" style="82" customWidth="1"/>
    <col min="1796" max="2048" width="11.42578125" style="82"/>
    <col min="2049" max="2049" width="1.42578125" style="82" customWidth="1"/>
    <col min="2050" max="2050" width="15.5703125" style="82" customWidth="1"/>
    <col min="2051" max="2051" width="16.140625" style="82" customWidth="1"/>
    <col min="2052" max="2304" width="11.42578125" style="82"/>
    <col min="2305" max="2305" width="1.42578125" style="82" customWidth="1"/>
    <col min="2306" max="2306" width="15.5703125" style="82" customWidth="1"/>
    <col min="2307" max="2307" width="16.140625" style="82" customWidth="1"/>
    <col min="2308" max="2560" width="11.42578125" style="82"/>
    <col min="2561" max="2561" width="1.42578125" style="82" customWidth="1"/>
    <col min="2562" max="2562" width="15.5703125" style="82" customWidth="1"/>
    <col min="2563" max="2563" width="16.140625" style="82" customWidth="1"/>
    <col min="2564" max="2816" width="11.42578125" style="82"/>
    <col min="2817" max="2817" width="1.42578125" style="82" customWidth="1"/>
    <col min="2818" max="2818" width="15.5703125" style="82" customWidth="1"/>
    <col min="2819" max="2819" width="16.140625" style="82" customWidth="1"/>
    <col min="2820" max="3072" width="11.42578125" style="82"/>
    <col min="3073" max="3073" width="1.42578125" style="82" customWidth="1"/>
    <col min="3074" max="3074" width="15.5703125" style="82" customWidth="1"/>
    <col min="3075" max="3075" width="16.140625" style="82" customWidth="1"/>
    <col min="3076" max="3328" width="11.42578125" style="82"/>
    <col min="3329" max="3329" width="1.42578125" style="82" customWidth="1"/>
    <col min="3330" max="3330" width="15.5703125" style="82" customWidth="1"/>
    <col min="3331" max="3331" width="16.140625" style="82" customWidth="1"/>
    <col min="3332" max="3584" width="11.42578125" style="82"/>
    <col min="3585" max="3585" width="1.42578125" style="82" customWidth="1"/>
    <col min="3586" max="3586" width="15.5703125" style="82" customWidth="1"/>
    <col min="3587" max="3587" width="16.140625" style="82" customWidth="1"/>
    <col min="3588" max="3840" width="11.42578125" style="82"/>
    <col min="3841" max="3841" width="1.42578125" style="82" customWidth="1"/>
    <col min="3842" max="3842" width="15.5703125" style="82" customWidth="1"/>
    <col min="3843" max="3843" width="16.140625" style="82" customWidth="1"/>
    <col min="3844" max="4096" width="11.42578125" style="82"/>
    <col min="4097" max="4097" width="1.42578125" style="82" customWidth="1"/>
    <col min="4098" max="4098" width="15.5703125" style="82" customWidth="1"/>
    <col min="4099" max="4099" width="16.140625" style="82" customWidth="1"/>
    <col min="4100" max="4352" width="11.42578125" style="82"/>
    <col min="4353" max="4353" width="1.42578125" style="82" customWidth="1"/>
    <col min="4354" max="4354" width="15.5703125" style="82" customWidth="1"/>
    <col min="4355" max="4355" width="16.140625" style="82" customWidth="1"/>
    <col min="4356" max="4608" width="11.42578125" style="82"/>
    <col min="4609" max="4609" width="1.42578125" style="82" customWidth="1"/>
    <col min="4610" max="4610" width="15.5703125" style="82" customWidth="1"/>
    <col min="4611" max="4611" width="16.140625" style="82" customWidth="1"/>
    <col min="4612" max="4864" width="11.42578125" style="82"/>
    <col min="4865" max="4865" width="1.42578125" style="82" customWidth="1"/>
    <col min="4866" max="4866" width="15.5703125" style="82" customWidth="1"/>
    <col min="4867" max="4867" width="16.140625" style="82" customWidth="1"/>
    <col min="4868" max="5120" width="11.42578125" style="82"/>
    <col min="5121" max="5121" width="1.42578125" style="82" customWidth="1"/>
    <col min="5122" max="5122" width="15.5703125" style="82" customWidth="1"/>
    <col min="5123" max="5123" width="16.140625" style="82" customWidth="1"/>
    <col min="5124" max="5376" width="11.42578125" style="82"/>
    <col min="5377" max="5377" width="1.42578125" style="82" customWidth="1"/>
    <col min="5378" max="5378" width="15.5703125" style="82" customWidth="1"/>
    <col min="5379" max="5379" width="16.140625" style="82" customWidth="1"/>
    <col min="5380" max="5632" width="11.42578125" style="82"/>
    <col min="5633" max="5633" width="1.42578125" style="82" customWidth="1"/>
    <col min="5634" max="5634" width="15.5703125" style="82" customWidth="1"/>
    <col min="5635" max="5635" width="16.140625" style="82" customWidth="1"/>
    <col min="5636" max="5888" width="11.42578125" style="82"/>
    <col min="5889" max="5889" width="1.42578125" style="82" customWidth="1"/>
    <col min="5890" max="5890" width="15.5703125" style="82" customWidth="1"/>
    <col min="5891" max="5891" width="16.140625" style="82" customWidth="1"/>
    <col min="5892" max="6144" width="11.42578125" style="82"/>
    <col min="6145" max="6145" width="1.42578125" style="82" customWidth="1"/>
    <col min="6146" max="6146" width="15.5703125" style="82" customWidth="1"/>
    <col min="6147" max="6147" width="16.140625" style="82" customWidth="1"/>
    <col min="6148" max="6400" width="11.42578125" style="82"/>
    <col min="6401" max="6401" width="1.42578125" style="82" customWidth="1"/>
    <col min="6402" max="6402" width="15.5703125" style="82" customWidth="1"/>
    <col min="6403" max="6403" width="16.140625" style="82" customWidth="1"/>
    <col min="6404" max="6656" width="11.42578125" style="82"/>
    <col min="6657" max="6657" width="1.42578125" style="82" customWidth="1"/>
    <col min="6658" max="6658" width="15.5703125" style="82" customWidth="1"/>
    <col min="6659" max="6659" width="16.140625" style="82" customWidth="1"/>
    <col min="6660" max="6912" width="11.42578125" style="82"/>
    <col min="6913" max="6913" width="1.42578125" style="82" customWidth="1"/>
    <col min="6914" max="6914" width="15.5703125" style="82" customWidth="1"/>
    <col min="6915" max="6915" width="16.140625" style="82" customWidth="1"/>
    <col min="6916" max="7168" width="11.42578125" style="82"/>
    <col min="7169" max="7169" width="1.42578125" style="82" customWidth="1"/>
    <col min="7170" max="7170" width="15.5703125" style="82" customWidth="1"/>
    <col min="7171" max="7171" width="16.140625" style="82" customWidth="1"/>
    <col min="7172" max="7424" width="11.42578125" style="82"/>
    <col min="7425" max="7425" width="1.42578125" style="82" customWidth="1"/>
    <col min="7426" max="7426" width="15.5703125" style="82" customWidth="1"/>
    <col min="7427" max="7427" width="16.140625" style="82" customWidth="1"/>
    <col min="7428" max="7680" width="11.42578125" style="82"/>
    <col min="7681" max="7681" width="1.42578125" style="82" customWidth="1"/>
    <col min="7682" max="7682" width="15.5703125" style="82" customWidth="1"/>
    <col min="7683" max="7683" width="16.140625" style="82" customWidth="1"/>
    <col min="7684" max="7936" width="11.42578125" style="82"/>
    <col min="7937" max="7937" width="1.42578125" style="82" customWidth="1"/>
    <col min="7938" max="7938" width="15.5703125" style="82" customWidth="1"/>
    <col min="7939" max="7939" width="16.140625" style="82" customWidth="1"/>
    <col min="7940" max="8192" width="11.42578125" style="82"/>
    <col min="8193" max="8193" width="1.42578125" style="82" customWidth="1"/>
    <col min="8194" max="8194" width="15.5703125" style="82" customWidth="1"/>
    <col min="8195" max="8195" width="16.140625" style="82" customWidth="1"/>
    <col min="8196" max="8448" width="11.42578125" style="82"/>
    <col min="8449" max="8449" width="1.42578125" style="82" customWidth="1"/>
    <col min="8450" max="8450" width="15.5703125" style="82" customWidth="1"/>
    <col min="8451" max="8451" width="16.140625" style="82" customWidth="1"/>
    <col min="8452" max="8704" width="11.42578125" style="82"/>
    <col min="8705" max="8705" width="1.42578125" style="82" customWidth="1"/>
    <col min="8706" max="8706" width="15.5703125" style="82" customWidth="1"/>
    <col min="8707" max="8707" width="16.140625" style="82" customWidth="1"/>
    <col min="8708" max="8960" width="11.42578125" style="82"/>
    <col min="8961" max="8961" width="1.42578125" style="82" customWidth="1"/>
    <col min="8962" max="8962" width="15.5703125" style="82" customWidth="1"/>
    <col min="8963" max="8963" width="16.140625" style="82" customWidth="1"/>
    <col min="8964" max="9216" width="11.42578125" style="82"/>
    <col min="9217" max="9217" width="1.42578125" style="82" customWidth="1"/>
    <col min="9218" max="9218" width="15.5703125" style="82" customWidth="1"/>
    <col min="9219" max="9219" width="16.140625" style="82" customWidth="1"/>
    <col min="9220" max="9472" width="11.42578125" style="82"/>
    <col min="9473" max="9473" width="1.42578125" style="82" customWidth="1"/>
    <col min="9474" max="9474" width="15.5703125" style="82" customWidth="1"/>
    <col min="9475" max="9475" width="16.140625" style="82" customWidth="1"/>
    <col min="9476" max="9728" width="11.42578125" style="82"/>
    <col min="9729" max="9729" width="1.42578125" style="82" customWidth="1"/>
    <col min="9730" max="9730" width="15.5703125" style="82" customWidth="1"/>
    <col min="9731" max="9731" width="16.140625" style="82" customWidth="1"/>
    <col min="9732" max="9984" width="11.42578125" style="82"/>
    <col min="9985" max="9985" width="1.42578125" style="82" customWidth="1"/>
    <col min="9986" max="9986" width="15.5703125" style="82" customWidth="1"/>
    <col min="9987" max="9987" width="16.140625" style="82" customWidth="1"/>
    <col min="9988" max="10240" width="11.42578125" style="82"/>
    <col min="10241" max="10241" width="1.42578125" style="82" customWidth="1"/>
    <col min="10242" max="10242" width="15.5703125" style="82" customWidth="1"/>
    <col min="10243" max="10243" width="16.140625" style="82" customWidth="1"/>
    <col min="10244" max="10496" width="11.42578125" style="82"/>
    <col min="10497" max="10497" width="1.42578125" style="82" customWidth="1"/>
    <col min="10498" max="10498" width="15.5703125" style="82" customWidth="1"/>
    <col min="10499" max="10499" width="16.140625" style="82" customWidth="1"/>
    <col min="10500" max="10752" width="11.42578125" style="82"/>
    <col min="10753" max="10753" width="1.42578125" style="82" customWidth="1"/>
    <col min="10754" max="10754" width="15.5703125" style="82" customWidth="1"/>
    <col min="10755" max="10755" width="16.140625" style="82" customWidth="1"/>
    <col min="10756" max="11008" width="11.42578125" style="82"/>
    <col min="11009" max="11009" width="1.42578125" style="82" customWidth="1"/>
    <col min="11010" max="11010" width="15.5703125" style="82" customWidth="1"/>
    <col min="11011" max="11011" width="16.140625" style="82" customWidth="1"/>
    <col min="11012" max="11264" width="11.42578125" style="82"/>
    <col min="11265" max="11265" width="1.42578125" style="82" customWidth="1"/>
    <col min="11266" max="11266" width="15.5703125" style="82" customWidth="1"/>
    <col min="11267" max="11267" width="16.140625" style="82" customWidth="1"/>
    <col min="11268" max="11520" width="11.42578125" style="82"/>
    <col min="11521" max="11521" width="1.42578125" style="82" customWidth="1"/>
    <col min="11522" max="11522" width="15.5703125" style="82" customWidth="1"/>
    <col min="11523" max="11523" width="16.140625" style="82" customWidth="1"/>
    <col min="11524" max="11776" width="11.42578125" style="82"/>
    <col min="11777" max="11777" width="1.42578125" style="82" customWidth="1"/>
    <col min="11778" max="11778" width="15.5703125" style="82" customWidth="1"/>
    <col min="11779" max="11779" width="16.140625" style="82" customWidth="1"/>
    <col min="11780" max="12032" width="11.42578125" style="82"/>
    <col min="12033" max="12033" width="1.42578125" style="82" customWidth="1"/>
    <col min="12034" max="12034" width="15.5703125" style="82" customWidth="1"/>
    <col min="12035" max="12035" width="16.140625" style="82" customWidth="1"/>
    <col min="12036" max="12288" width="11.42578125" style="82"/>
    <col min="12289" max="12289" width="1.42578125" style="82" customWidth="1"/>
    <col min="12290" max="12290" width="15.5703125" style="82" customWidth="1"/>
    <col min="12291" max="12291" width="16.140625" style="82" customWidth="1"/>
    <col min="12292" max="12544" width="11.42578125" style="82"/>
    <col min="12545" max="12545" width="1.42578125" style="82" customWidth="1"/>
    <col min="12546" max="12546" width="15.5703125" style="82" customWidth="1"/>
    <col min="12547" max="12547" width="16.140625" style="82" customWidth="1"/>
    <col min="12548" max="12800" width="11.42578125" style="82"/>
    <col min="12801" max="12801" width="1.42578125" style="82" customWidth="1"/>
    <col min="12802" max="12802" width="15.5703125" style="82" customWidth="1"/>
    <col min="12803" max="12803" width="16.140625" style="82" customWidth="1"/>
    <col min="12804" max="13056" width="11.42578125" style="82"/>
    <col min="13057" max="13057" width="1.42578125" style="82" customWidth="1"/>
    <col min="13058" max="13058" width="15.5703125" style="82" customWidth="1"/>
    <col min="13059" max="13059" width="16.140625" style="82" customWidth="1"/>
    <col min="13060" max="13312" width="11.42578125" style="82"/>
    <col min="13313" max="13313" width="1.42578125" style="82" customWidth="1"/>
    <col min="13314" max="13314" width="15.5703125" style="82" customWidth="1"/>
    <col min="13315" max="13315" width="16.140625" style="82" customWidth="1"/>
    <col min="13316" max="13568" width="11.42578125" style="82"/>
    <col min="13569" max="13569" width="1.42578125" style="82" customWidth="1"/>
    <col min="13570" max="13570" width="15.5703125" style="82" customWidth="1"/>
    <col min="13571" max="13571" width="16.140625" style="82" customWidth="1"/>
    <col min="13572" max="13824" width="11.42578125" style="82"/>
    <col min="13825" max="13825" width="1.42578125" style="82" customWidth="1"/>
    <col min="13826" max="13826" width="15.5703125" style="82" customWidth="1"/>
    <col min="13827" max="13827" width="16.140625" style="82" customWidth="1"/>
    <col min="13828" max="14080" width="11.42578125" style="82"/>
    <col min="14081" max="14081" width="1.42578125" style="82" customWidth="1"/>
    <col min="14082" max="14082" width="15.5703125" style="82" customWidth="1"/>
    <col min="14083" max="14083" width="16.140625" style="82" customWidth="1"/>
    <col min="14084" max="14336" width="11.42578125" style="82"/>
    <col min="14337" max="14337" width="1.42578125" style="82" customWidth="1"/>
    <col min="14338" max="14338" width="15.5703125" style="82" customWidth="1"/>
    <col min="14339" max="14339" width="16.140625" style="82" customWidth="1"/>
    <col min="14340" max="14592" width="11.42578125" style="82"/>
    <col min="14593" max="14593" width="1.42578125" style="82" customWidth="1"/>
    <col min="14594" max="14594" width="15.5703125" style="82" customWidth="1"/>
    <col min="14595" max="14595" width="16.140625" style="82" customWidth="1"/>
    <col min="14596" max="14848" width="11.42578125" style="82"/>
    <col min="14849" max="14849" width="1.42578125" style="82" customWidth="1"/>
    <col min="14850" max="14850" width="15.5703125" style="82" customWidth="1"/>
    <col min="14851" max="14851" width="16.140625" style="82" customWidth="1"/>
    <col min="14852" max="15104" width="11.42578125" style="82"/>
    <col min="15105" max="15105" width="1.42578125" style="82" customWidth="1"/>
    <col min="15106" max="15106" width="15.5703125" style="82" customWidth="1"/>
    <col min="15107" max="15107" width="16.140625" style="82" customWidth="1"/>
    <col min="15108" max="15360" width="11.42578125" style="82"/>
    <col min="15361" max="15361" width="1.42578125" style="82" customWidth="1"/>
    <col min="15362" max="15362" width="15.5703125" style="82" customWidth="1"/>
    <col min="15363" max="15363" width="16.140625" style="82" customWidth="1"/>
    <col min="15364" max="15616" width="11.42578125" style="82"/>
    <col min="15617" max="15617" width="1.42578125" style="82" customWidth="1"/>
    <col min="15618" max="15618" width="15.5703125" style="82" customWidth="1"/>
    <col min="15619" max="15619" width="16.140625" style="82" customWidth="1"/>
    <col min="15620" max="15872" width="11.42578125" style="82"/>
    <col min="15873" max="15873" width="1.42578125" style="82" customWidth="1"/>
    <col min="15874" max="15874" width="15.5703125" style="82" customWidth="1"/>
    <col min="15875" max="15875" width="16.140625" style="82" customWidth="1"/>
    <col min="15876" max="16128" width="11.42578125" style="82"/>
    <col min="16129" max="16129" width="1.42578125" style="82" customWidth="1"/>
    <col min="16130" max="16130" width="15.5703125" style="82" customWidth="1"/>
    <col min="16131" max="16131" width="16.140625" style="82" customWidth="1"/>
    <col min="16132" max="16384" width="11.42578125" style="82"/>
  </cols>
  <sheetData>
    <row r="1" spans="2:14" ht="15">
      <c r="B1" s="811" t="s">
        <v>182</v>
      </c>
      <c r="C1" s="811"/>
    </row>
    <row r="2" spans="2:14" ht="15.75" thickBot="1">
      <c r="B2" s="811" t="s">
        <v>183</v>
      </c>
      <c r="C2" s="811"/>
    </row>
    <row r="3" spans="2:14" ht="29.25" customHeight="1" thickTop="1" thickBot="1">
      <c r="B3" s="811" t="s">
        <v>184</v>
      </c>
      <c r="C3" s="811"/>
      <c r="E3" s="812" t="s">
        <v>275</v>
      </c>
      <c r="F3" s="813"/>
      <c r="G3" s="813"/>
      <c r="H3" s="813"/>
      <c r="I3" s="813"/>
      <c r="J3" s="813"/>
      <c r="K3" s="813"/>
      <c r="L3" s="813"/>
      <c r="M3" s="813"/>
      <c r="N3" s="814"/>
    </row>
    <row r="4" spans="2:14" ht="15.75" thickTop="1">
      <c r="B4" s="815" t="s">
        <v>185</v>
      </c>
      <c r="C4" s="815"/>
    </row>
    <row r="5" spans="2:14" ht="17.25" customHeight="1">
      <c r="B5" s="407" t="s">
        <v>145</v>
      </c>
      <c r="C5" s="407" t="s">
        <v>186</v>
      </c>
      <c r="D5" s="94"/>
    </row>
    <row r="6" spans="2:14">
      <c r="B6" s="408" t="s">
        <v>187</v>
      </c>
      <c r="C6" s="409" t="s">
        <v>188</v>
      </c>
      <c r="D6" s="94"/>
    </row>
    <row r="7" spans="2:14">
      <c r="B7" s="410" t="s">
        <v>189</v>
      </c>
      <c r="C7" s="411" t="s">
        <v>188</v>
      </c>
      <c r="D7" s="94"/>
    </row>
    <row r="8" spans="2:14">
      <c r="B8" s="410" t="s">
        <v>190</v>
      </c>
      <c r="C8" s="411" t="s">
        <v>188</v>
      </c>
      <c r="D8" s="94"/>
    </row>
    <row r="9" spans="2:14">
      <c r="B9" s="410" t="s">
        <v>191</v>
      </c>
      <c r="C9" s="411" t="s">
        <v>188</v>
      </c>
      <c r="D9" s="94"/>
    </row>
    <row r="10" spans="2:14">
      <c r="B10" s="410" t="s">
        <v>192</v>
      </c>
      <c r="C10" s="412">
        <v>286.89999999999998</v>
      </c>
      <c r="D10" s="94"/>
    </row>
    <row r="11" spans="2:14">
      <c r="B11" s="410" t="s">
        <v>193</v>
      </c>
      <c r="C11" s="412">
        <v>288.89999999999998</v>
      </c>
      <c r="D11" s="94"/>
    </row>
    <row r="12" spans="2:14">
      <c r="B12" s="410" t="s">
        <v>194</v>
      </c>
      <c r="C12" s="412">
        <v>277.3</v>
      </c>
      <c r="D12" s="94"/>
    </row>
    <row r="13" spans="2:14">
      <c r="B13" s="410" t="s">
        <v>195</v>
      </c>
      <c r="C13" s="412">
        <v>169.8</v>
      </c>
      <c r="D13" s="94"/>
    </row>
    <row r="14" spans="2:14">
      <c r="B14" s="410" t="s">
        <v>196</v>
      </c>
      <c r="C14" s="412">
        <v>121.8</v>
      </c>
      <c r="D14" s="94"/>
    </row>
    <row r="15" spans="2:14">
      <c r="B15" s="410" t="s">
        <v>197</v>
      </c>
      <c r="C15" s="412">
        <v>-72.400000000000006</v>
      </c>
      <c r="D15" s="94"/>
    </row>
    <row r="16" spans="2:14">
      <c r="B16" s="410" t="s">
        <v>198</v>
      </c>
      <c r="C16" s="412">
        <v>24.7</v>
      </c>
      <c r="D16" s="94"/>
    </row>
    <row r="17" spans="2:4">
      <c r="B17" s="410" t="s">
        <v>199</v>
      </c>
      <c r="C17" s="413">
        <v>556.20000000000005</v>
      </c>
      <c r="D17" s="94"/>
    </row>
    <row r="18" spans="2:4">
      <c r="B18" s="410" t="s">
        <v>200</v>
      </c>
      <c r="C18" s="413">
        <v>531</v>
      </c>
      <c r="D18" s="94"/>
    </row>
    <row r="19" spans="2:4">
      <c r="B19" s="410" t="s">
        <v>201</v>
      </c>
      <c r="C19" s="412">
        <v>736.6</v>
      </c>
      <c r="D19" s="94"/>
    </row>
    <row r="20" spans="2:4">
      <c r="B20" s="410" t="s">
        <v>202</v>
      </c>
      <c r="C20" s="412">
        <v>796.4</v>
      </c>
      <c r="D20" s="94"/>
    </row>
    <row r="21" spans="2:4">
      <c r="B21" s="410" t="s">
        <v>203</v>
      </c>
      <c r="C21" s="412">
        <v>639.1</v>
      </c>
      <c r="D21" s="94"/>
    </row>
    <row r="22" spans="2:4">
      <c r="B22" s="410" t="s">
        <v>204</v>
      </c>
      <c r="C22" s="414">
        <v>815.5</v>
      </c>
      <c r="D22" s="94"/>
    </row>
    <row r="23" spans="2:4">
      <c r="B23" s="410">
        <v>1997</v>
      </c>
      <c r="C23" s="414">
        <v>1102.5</v>
      </c>
      <c r="D23" s="94"/>
    </row>
    <row r="24" spans="2:4">
      <c r="B24" s="410">
        <v>1998</v>
      </c>
      <c r="C24" s="414">
        <v>1345.1</v>
      </c>
      <c r="D24" s="94"/>
    </row>
    <row r="25" spans="2:4">
      <c r="B25" s="410">
        <v>1999</v>
      </c>
      <c r="C25" s="414">
        <v>1219.7</v>
      </c>
      <c r="D25" s="94"/>
    </row>
    <row r="26" spans="2:4">
      <c r="B26" s="410">
        <v>2000</v>
      </c>
      <c r="C26" s="414">
        <v>1874.1</v>
      </c>
      <c r="D26" s="94"/>
    </row>
    <row r="27" spans="2:4">
      <c r="B27" s="410">
        <v>2001</v>
      </c>
      <c r="C27" s="414">
        <v>2347.9</v>
      </c>
      <c r="D27" s="94"/>
    </row>
    <row r="28" spans="2:4">
      <c r="B28" s="410">
        <v>2002</v>
      </c>
      <c r="C28" s="414">
        <v>2369.6</v>
      </c>
      <c r="D28" s="94"/>
    </row>
    <row r="29" spans="2:4">
      <c r="B29" s="415">
        <v>2003</v>
      </c>
      <c r="C29" s="414">
        <v>2919.3</v>
      </c>
      <c r="D29" s="94"/>
    </row>
    <row r="30" spans="2:4">
      <c r="B30" s="410">
        <v>2004</v>
      </c>
      <c r="C30" s="414">
        <v>3528</v>
      </c>
      <c r="D30" s="94"/>
    </row>
    <row r="31" spans="2:4" ht="13.5" customHeight="1">
      <c r="B31" s="410">
        <v>2005</v>
      </c>
      <c r="C31" s="414">
        <v>3782.4</v>
      </c>
      <c r="D31" s="94"/>
    </row>
    <row r="32" spans="2:4" ht="13.5" customHeight="1">
      <c r="B32" s="410">
        <v>2006</v>
      </c>
      <c r="C32" s="414">
        <v>4061.1</v>
      </c>
      <c r="D32" s="94"/>
    </row>
    <row r="33" spans="2:4" ht="13.5" customHeight="1">
      <c r="B33" s="410">
        <v>2007</v>
      </c>
      <c r="C33" s="414">
        <v>4320.3</v>
      </c>
      <c r="D33" s="94"/>
    </row>
    <row r="34" spans="2:4" ht="13.5" customHeight="1">
      <c r="B34" s="410">
        <v>2008</v>
      </c>
      <c r="C34" s="414">
        <v>4658.8</v>
      </c>
      <c r="D34" s="94"/>
    </row>
    <row r="35" spans="2:4" ht="13.5" customHeight="1">
      <c r="B35" s="410">
        <v>2009</v>
      </c>
      <c r="C35" s="414">
        <v>5212.6000000000004</v>
      </c>
      <c r="D35" s="94"/>
    </row>
    <row r="36" spans="2:4" ht="13.5" customHeight="1">
      <c r="B36" s="410">
        <v>2010</v>
      </c>
      <c r="C36" s="414">
        <v>5953.8</v>
      </c>
      <c r="D36" s="94"/>
    </row>
    <row r="37" spans="2:4" ht="13.5" customHeight="1">
      <c r="B37" s="410">
        <v>2011</v>
      </c>
      <c r="C37" s="414">
        <v>6187.9</v>
      </c>
      <c r="D37" s="94"/>
    </row>
    <row r="38" spans="2:4" ht="13.5" customHeight="1">
      <c r="B38" s="410">
        <v>2012</v>
      </c>
      <c r="C38" s="414">
        <v>6693.8</v>
      </c>
      <c r="D38" s="94"/>
    </row>
    <row r="39" spans="2:4" ht="13.5" customHeight="1">
      <c r="B39" s="410">
        <v>2013</v>
      </c>
      <c r="C39" s="414">
        <v>7272.6</v>
      </c>
      <c r="D39" s="94"/>
    </row>
    <row r="40" spans="2:4" ht="13.5" customHeight="1">
      <c r="B40" s="410">
        <v>2014</v>
      </c>
      <c r="C40" s="414">
        <v>7333.4</v>
      </c>
      <c r="D40" s="94"/>
    </row>
    <row r="41" spans="2:4" ht="13.5" customHeight="1">
      <c r="B41" s="410">
        <v>2015</v>
      </c>
      <c r="C41" s="414">
        <v>7751.2</v>
      </c>
      <c r="D41" s="94"/>
    </row>
    <row r="42" spans="2:4" ht="13.5" customHeight="1">
      <c r="B42" s="410">
        <v>2016</v>
      </c>
      <c r="C42" s="414">
        <v>9160.4</v>
      </c>
      <c r="D42" s="94"/>
    </row>
    <row r="43" spans="2:4" ht="13.5" customHeight="1">
      <c r="B43" s="410">
        <v>2017</v>
      </c>
      <c r="C43" s="414">
        <v>11769.5</v>
      </c>
      <c r="D43" s="94"/>
    </row>
    <row r="44" spans="2:4" ht="13.5" customHeight="1">
      <c r="B44" s="410">
        <v>2018</v>
      </c>
      <c r="C44" s="414">
        <v>12755.6</v>
      </c>
      <c r="D44" s="94"/>
    </row>
    <row r="45" spans="2:4" ht="18.75" customHeight="1">
      <c r="B45" s="416">
        <v>2019</v>
      </c>
      <c r="C45" s="417">
        <v>14789</v>
      </c>
      <c r="D45" s="94"/>
    </row>
    <row r="46" spans="2:4" ht="18.75" customHeight="1">
      <c r="B46" s="95"/>
      <c r="C46" s="96"/>
      <c r="D46" s="94"/>
    </row>
    <row r="47" spans="2:4" ht="18.75" customHeight="1">
      <c r="B47" s="95"/>
      <c r="C47" s="96"/>
      <c r="D47" s="94"/>
    </row>
    <row r="48" spans="2:4" ht="18.75" customHeight="1">
      <c r="B48" s="95"/>
      <c r="C48" s="96"/>
      <c r="D48" s="94"/>
    </row>
    <row r="49" spans="2:5">
      <c r="B49" s="816" t="s">
        <v>205</v>
      </c>
      <c r="C49" s="816"/>
      <c r="D49" s="94"/>
    </row>
    <row r="50" spans="2:5" ht="14.25">
      <c r="B50" s="94"/>
      <c r="C50" s="94"/>
      <c r="D50" s="97">
        <v>986.10000000000036</v>
      </c>
    </row>
    <row r="51" spans="2:5" ht="14.25">
      <c r="B51" s="98" t="s">
        <v>206</v>
      </c>
      <c r="C51" s="94"/>
      <c r="D51" s="99">
        <v>8.3784357874166382E-2</v>
      </c>
      <c r="E51" s="100"/>
    </row>
    <row r="52" spans="2:5">
      <c r="B52" s="94"/>
      <c r="C52" s="94"/>
      <c r="D52" s="94"/>
    </row>
    <row r="53" spans="2:5">
      <c r="B53" s="94"/>
      <c r="C53" s="94"/>
      <c r="D53" s="94"/>
    </row>
    <row r="54" spans="2:5">
      <c r="B54" s="94"/>
      <c r="C54" s="94"/>
      <c r="D54" s="94"/>
    </row>
    <row r="55" spans="2:5">
      <c r="B55" s="94"/>
      <c r="C55" s="94"/>
      <c r="D55" s="94"/>
    </row>
    <row r="56" spans="2:5">
      <c r="B56" s="94"/>
      <c r="C56" s="94"/>
      <c r="D56" s="94"/>
    </row>
    <row r="57" spans="2:5">
      <c r="B57" s="94"/>
      <c r="C57" s="94"/>
      <c r="D57" s="94"/>
    </row>
    <row r="58" spans="2:5">
      <c r="B58" s="94"/>
      <c r="C58" s="94"/>
      <c r="D58" s="94"/>
    </row>
    <row r="59" spans="2:5">
      <c r="B59" s="94"/>
      <c r="C59" s="94"/>
      <c r="D59" s="94"/>
    </row>
    <row r="60" spans="2:5">
      <c r="B60" s="94"/>
      <c r="C60" s="94"/>
      <c r="D60" s="94"/>
    </row>
    <row r="61" spans="2:5">
      <c r="B61" s="94"/>
      <c r="C61" s="94"/>
      <c r="D61" s="94"/>
    </row>
    <row r="62" spans="2:5">
      <c r="B62" s="94"/>
      <c r="C62" s="94"/>
      <c r="D62" s="94"/>
    </row>
    <row r="63" spans="2:5">
      <c r="B63" s="94"/>
      <c r="C63" s="94"/>
      <c r="D63" s="94"/>
    </row>
    <row r="64" spans="2:5">
      <c r="B64" s="94"/>
      <c r="C64" s="94"/>
      <c r="D64" s="94"/>
    </row>
    <row r="65" spans="2:4">
      <c r="B65" s="94"/>
      <c r="C65" s="94"/>
      <c r="D65" s="94"/>
    </row>
    <row r="66" spans="2:4">
      <c r="B66" s="94"/>
      <c r="C66" s="94"/>
      <c r="D66" s="94"/>
    </row>
    <row r="67" spans="2:4">
      <c r="B67" s="94"/>
      <c r="C67" s="94"/>
      <c r="D67" s="94"/>
    </row>
    <row r="68" spans="2:4">
      <c r="B68" s="94"/>
      <c r="C68" s="94"/>
      <c r="D68" s="94"/>
    </row>
    <row r="69" spans="2:4">
      <c r="B69" s="94"/>
      <c r="C69" s="94"/>
      <c r="D69" s="94"/>
    </row>
    <row r="70" spans="2:4">
      <c r="B70" s="94"/>
      <c r="C70" s="94"/>
      <c r="D70" s="94"/>
    </row>
    <row r="71" spans="2:4">
      <c r="B71" s="94"/>
      <c r="C71" s="94"/>
      <c r="D71" s="94"/>
    </row>
    <row r="72" spans="2:4">
      <c r="B72" s="94"/>
      <c r="C72" s="94"/>
      <c r="D72" s="94"/>
    </row>
    <row r="73" spans="2:4">
      <c r="B73" s="94"/>
      <c r="C73" s="94"/>
      <c r="D73" s="94"/>
    </row>
    <row r="74" spans="2:4">
      <c r="B74" s="94"/>
      <c r="C74" s="94"/>
      <c r="D74" s="94"/>
    </row>
    <row r="75" spans="2:4">
      <c r="B75" s="94"/>
      <c r="C75" s="94"/>
      <c r="D75" s="94"/>
    </row>
    <row r="76" spans="2:4">
      <c r="B76" s="94"/>
      <c r="C76" s="94"/>
      <c r="D76" s="94"/>
    </row>
    <row r="77" spans="2:4">
      <c r="B77" s="94"/>
      <c r="C77" s="94"/>
      <c r="D77" s="94"/>
    </row>
    <row r="78" spans="2:4">
      <c r="B78" s="94"/>
      <c r="C78" s="94"/>
      <c r="D78" s="94"/>
    </row>
    <row r="79" spans="2:4">
      <c r="B79" s="94"/>
      <c r="C79" s="94"/>
      <c r="D79" s="94"/>
    </row>
    <row r="80" spans="2:4">
      <c r="B80" s="94"/>
      <c r="C80" s="94"/>
      <c r="D80" s="94"/>
    </row>
    <row r="81" spans="2:4">
      <c r="B81" s="94"/>
      <c r="C81" s="94"/>
      <c r="D81" s="94"/>
    </row>
    <row r="82" spans="2:4">
      <c r="B82" s="94"/>
      <c r="C82" s="94"/>
      <c r="D82" s="94"/>
    </row>
    <row r="83" spans="2:4">
      <c r="B83" s="94"/>
      <c r="C83" s="94"/>
      <c r="D83" s="94"/>
    </row>
    <row r="84" spans="2:4">
      <c r="B84" s="94"/>
      <c r="C84" s="94"/>
      <c r="D84" s="94"/>
    </row>
    <row r="85" spans="2:4">
      <c r="B85" s="94"/>
      <c r="C85" s="94"/>
      <c r="D85" s="94"/>
    </row>
    <row r="86" spans="2:4">
      <c r="B86" s="94"/>
      <c r="C86" s="94"/>
      <c r="D86" s="94"/>
    </row>
    <row r="87" spans="2:4">
      <c r="B87" s="94"/>
      <c r="C87" s="94"/>
      <c r="D87" s="94"/>
    </row>
    <row r="88" spans="2:4">
      <c r="B88" s="94"/>
      <c r="C88" s="94"/>
      <c r="D88" s="94"/>
    </row>
    <row r="89" spans="2:4">
      <c r="B89" s="94"/>
      <c r="C89" s="94"/>
      <c r="D89" s="94"/>
    </row>
    <row r="90" spans="2:4">
      <c r="B90" s="94"/>
      <c r="C90" s="94"/>
      <c r="D90" s="94"/>
    </row>
    <row r="91" spans="2:4">
      <c r="B91" s="94"/>
      <c r="C91" s="94"/>
      <c r="D91" s="94"/>
    </row>
    <row r="92" spans="2:4">
      <c r="B92" s="94"/>
      <c r="C92" s="94"/>
      <c r="D92" s="94"/>
    </row>
    <row r="93" spans="2:4">
      <c r="B93" s="94"/>
      <c r="C93" s="94"/>
      <c r="D93" s="94"/>
    </row>
    <row r="94" spans="2:4">
      <c r="B94" s="94"/>
      <c r="C94" s="94"/>
      <c r="D94" s="94"/>
    </row>
    <row r="95" spans="2:4">
      <c r="B95" s="94"/>
      <c r="C95" s="94"/>
      <c r="D95" s="94"/>
    </row>
    <row r="96" spans="2:4">
      <c r="B96" s="94"/>
      <c r="C96" s="94"/>
      <c r="D96" s="94"/>
    </row>
    <row r="97" spans="2:4">
      <c r="B97" s="94"/>
      <c r="C97" s="94"/>
      <c r="D97" s="94"/>
    </row>
    <row r="98" spans="2:4">
      <c r="B98" s="94"/>
      <c r="C98" s="94"/>
      <c r="D98" s="94"/>
    </row>
    <row r="99" spans="2:4">
      <c r="B99" s="94"/>
      <c r="C99" s="94"/>
      <c r="D99" s="94"/>
    </row>
    <row r="100" spans="2:4">
      <c r="B100" s="94"/>
      <c r="C100" s="94"/>
      <c r="D100" s="94"/>
    </row>
    <row r="101" spans="2:4">
      <c r="B101" s="94"/>
      <c r="C101" s="94"/>
      <c r="D101" s="94"/>
    </row>
    <row r="102" spans="2:4">
      <c r="B102" s="94"/>
      <c r="C102" s="94"/>
      <c r="D102" s="94"/>
    </row>
    <row r="103" spans="2:4">
      <c r="B103" s="94"/>
      <c r="C103" s="94"/>
      <c r="D103" s="94"/>
    </row>
    <row r="104" spans="2:4">
      <c r="B104" s="94"/>
      <c r="C104" s="94"/>
      <c r="D104" s="94"/>
    </row>
    <row r="105" spans="2:4">
      <c r="B105" s="94"/>
      <c r="C105" s="94"/>
      <c r="D105" s="94"/>
    </row>
    <row r="106" spans="2:4">
      <c r="B106" s="94"/>
      <c r="C106" s="94"/>
      <c r="D106" s="94"/>
    </row>
    <row r="107" spans="2:4">
      <c r="B107" s="94"/>
      <c r="C107" s="94"/>
      <c r="D107" s="94"/>
    </row>
    <row r="108" spans="2:4">
      <c r="B108" s="94"/>
      <c r="C108" s="94"/>
      <c r="D108" s="94"/>
    </row>
    <row r="109" spans="2:4">
      <c r="B109" s="94"/>
      <c r="C109" s="94"/>
      <c r="D109" s="94"/>
    </row>
    <row r="110" spans="2:4">
      <c r="B110" s="94"/>
      <c r="C110" s="94"/>
      <c r="D110" s="94"/>
    </row>
    <row r="111" spans="2:4">
      <c r="B111" s="94"/>
      <c r="C111" s="94"/>
      <c r="D111" s="94"/>
    </row>
    <row r="112" spans="2:4">
      <c r="B112" s="94"/>
      <c r="C112" s="94"/>
      <c r="D112" s="94"/>
    </row>
    <row r="113" spans="2:4">
      <c r="B113" s="94"/>
      <c r="C113" s="94"/>
      <c r="D113" s="94"/>
    </row>
    <row r="114" spans="2:4">
      <c r="B114" s="94"/>
      <c r="C114" s="94"/>
      <c r="D114" s="94"/>
    </row>
    <row r="115" spans="2:4">
      <c r="B115" s="94"/>
      <c r="C115" s="94"/>
      <c r="D115" s="94"/>
    </row>
    <row r="116" spans="2:4">
      <c r="B116" s="94"/>
      <c r="C116" s="94"/>
      <c r="D116" s="94"/>
    </row>
    <row r="117" spans="2:4">
      <c r="B117" s="94"/>
      <c r="C117" s="94"/>
      <c r="D117" s="94"/>
    </row>
    <row r="118" spans="2:4">
      <c r="B118" s="94"/>
      <c r="C118" s="94"/>
      <c r="D118" s="94"/>
    </row>
    <row r="119" spans="2:4">
      <c r="B119" s="94"/>
      <c r="C119" s="94"/>
      <c r="D119" s="94"/>
    </row>
    <row r="120" spans="2:4">
      <c r="B120" s="94"/>
      <c r="C120" s="94"/>
      <c r="D120" s="94"/>
    </row>
    <row r="121" spans="2:4">
      <c r="B121" s="94"/>
      <c r="C121" s="94"/>
      <c r="D121" s="94"/>
    </row>
    <row r="122" spans="2:4">
      <c r="B122" s="94"/>
      <c r="C122" s="94"/>
      <c r="D122" s="94"/>
    </row>
    <row r="123" spans="2:4">
      <c r="B123" s="94"/>
      <c r="C123" s="94"/>
      <c r="D123" s="94"/>
    </row>
    <row r="124" spans="2:4">
      <c r="B124" s="94"/>
      <c r="C124" s="94"/>
      <c r="D124" s="94"/>
    </row>
    <row r="125" spans="2:4">
      <c r="B125" s="94"/>
      <c r="C125" s="94"/>
      <c r="D125" s="94"/>
    </row>
    <row r="126" spans="2:4">
      <c r="B126" s="94"/>
      <c r="C126" s="94"/>
      <c r="D126" s="94"/>
    </row>
    <row r="127" spans="2:4">
      <c r="B127" s="94"/>
      <c r="C127" s="94"/>
      <c r="D127" s="94"/>
    </row>
    <row r="128" spans="2:4">
      <c r="B128" s="94"/>
      <c r="C128" s="94"/>
      <c r="D128" s="94"/>
    </row>
    <row r="129" spans="2:4">
      <c r="B129" s="94"/>
      <c r="C129" s="94"/>
      <c r="D129" s="94"/>
    </row>
    <row r="130" spans="2:4">
      <c r="B130" s="94"/>
      <c r="C130" s="94"/>
      <c r="D130" s="94"/>
    </row>
    <row r="131" spans="2:4">
      <c r="B131" s="94"/>
      <c r="C131" s="94"/>
      <c r="D131" s="94"/>
    </row>
    <row r="132" spans="2:4">
      <c r="B132" s="94"/>
      <c r="C132" s="94"/>
      <c r="D132" s="94"/>
    </row>
    <row r="133" spans="2:4">
      <c r="B133" s="94"/>
      <c r="C133" s="94"/>
      <c r="D133" s="94"/>
    </row>
    <row r="134" spans="2:4">
      <c r="B134" s="94"/>
      <c r="C134" s="94"/>
      <c r="D134" s="94"/>
    </row>
    <row r="135" spans="2:4">
      <c r="B135" s="94"/>
      <c r="C135" s="94"/>
      <c r="D135" s="94"/>
    </row>
    <row r="136" spans="2:4">
      <c r="B136" s="94"/>
      <c r="C136" s="94"/>
      <c r="D136" s="94"/>
    </row>
    <row r="137" spans="2:4">
      <c r="B137" s="94"/>
      <c r="C137" s="94"/>
      <c r="D137" s="94"/>
    </row>
    <row r="138" spans="2:4">
      <c r="B138" s="94"/>
      <c r="C138" s="94"/>
      <c r="D138" s="94"/>
    </row>
    <row r="139" spans="2:4">
      <c r="B139" s="94"/>
      <c r="C139" s="94"/>
      <c r="D139" s="94"/>
    </row>
    <row r="140" spans="2:4">
      <c r="B140" s="94"/>
      <c r="C140" s="94"/>
      <c r="D140" s="94"/>
    </row>
    <row r="141" spans="2:4">
      <c r="B141" s="94"/>
      <c r="C141" s="94"/>
      <c r="D141" s="94"/>
    </row>
    <row r="142" spans="2:4">
      <c r="B142" s="94"/>
      <c r="C142" s="94"/>
      <c r="D142" s="94"/>
    </row>
    <row r="143" spans="2:4">
      <c r="B143" s="94"/>
      <c r="C143" s="94"/>
      <c r="D143" s="94"/>
    </row>
    <row r="144" spans="2:4">
      <c r="B144" s="94"/>
      <c r="C144" s="94"/>
      <c r="D144" s="94"/>
    </row>
    <row r="145" spans="2:4">
      <c r="B145" s="94"/>
      <c r="C145" s="94"/>
      <c r="D145" s="94"/>
    </row>
    <row r="146" spans="2:4">
      <c r="B146" s="94"/>
      <c r="C146" s="94"/>
      <c r="D146" s="94"/>
    </row>
    <row r="147" spans="2:4">
      <c r="B147" s="94"/>
      <c r="C147" s="94"/>
      <c r="D147" s="94"/>
    </row>
    <row r="148" spans="2:4">
      <c r="B148" s="94"/>
      <c r="C148" s="94"/>
      <c r="D148" s="94"/>
    </row>
    <row r="149" spans="2:4">
      <c r="B149" s="94"/>
      <c r="C149" s="94"/>
      <c r="D149" s="94"/>
    </row>
    <row r="150" spans="2:4">
      <c r="B150" s="94"/>
      <c r="C150" s="94"/>
      <c r="D150" s="94"/>
    </row>
    <row r="151" spans="2:4">
      <c r="B151" s="94"/>
      <c r="C151" s="94"/>
      <c r="D151" s="94"/>
    </row>
    <row r="152" spans="2:4">
      <c r="B152" s="94"/>
      <c r="C152" s="94"/>
      <c r="D152" s="94"/>
    </row>
    <row r="153" spans="2:4">
      <c r="B153" s="94"/>
      <c r="C153" s="94"/>
      <c r="D153" s="94"/>
    </row>
    <row r="154" spans="2:4">
      <c r="B154" s="94"/>
      <c r="C154" s="94"/>
      <c r="D154" s="94"/>
    </row>
    <row r="155" spans="2:4">
      <c r="B155" s="94"/>
      <c r="C155" s="94"/>
      <c r="D155" s="94"/>
    </row>
    <row r="156" spans="2:4">
      <c r="B156" s="94"/>
      <c r="C156" s="94"/>
      <c r="D156" s="94"/>
    </row>
    <row r="157" spans="2:4">
      <c r="B157" s="94"/>
      <c r="C157" s="94"/>
      <c r="D157" s="94"/>
    </row>
    <row r="158" spans="2:4">
      <c r="B158" s="94"/>
      <c r="C158" s="94"/>
      <c r="D158" s="94"/>
    </row>
    <row r="159" spans="2:4">
      <c r="B159" s="94"/>
      <c r="C159" s="94"/>
      <c r="D159" s="94"/>
    </row>
    <row r="160" spans="2:4">
      <c r="B160" s="94"/>
      <c r="C160" s="94"/>
      <c r="D160" s="94"/>
    </row>
    <row r="161" spans="2:4">
      <c r="B161" s="94"/>
      <c r="C161" s="94"/>
      <c r="D161" s="94"/>
    </row>
    <row r="162" spans="2:4">
      <c r="B162" s="94"/>
      <c r="C162" s="94"/>
      <c r="D162" s="94"/>
    </row>
    <row r="163" spans="2:4">
      <c r="B163" s="94"/>
      <c r="C163" s="94"/>
      <c r="D163" s="94"/>
    </row>
    <row r="164" spans="2:4">
      <c r="B164" s="94"/>
      <c r="C164" s="94"/>
      <c r="D164" s="94"/>
    </row>
    <row r="165" spans="2:4">
      <c r="B165" s="94"/>
      <c r="C165" s="94"/>
      <c r="D165" s="94"/>
    </row>
    <row r="166" spans="2:4">
      <c r="B166" s="94"/>
      <c r="C166" s="94"/>
      <c r="D166" s="94"/>
    </row>
    <row r="167" spans="2:4">
      <c r="B167" s="94"/>
      <c r="C167" s="94"/>
      <c r="D167" s="94"/>
    </row>
    <row r="168" spans="2:4">
      <c r="B168" s="94"/>
      <c r="C168" s="94"/>
      <c r="D168" s="94"/>
    </row>
    <row r="169" spans="2:4">
      <c r="B169" s="94"/>
      <c r="C169" s="94"/>
      <c r="D169" s="94"/>
    </row>
    <row r="170" spans="2:4">
      <c r="B170" s="94"/>
      <c r="C170" s="94"/>
      <c r="D170" s="94"/>
    </row>
    <row r="171" spans="2:4">
      <c r="B171" s="94"/>
      <c r="C171" s="94"/>
      <c r="D171" s="94"/>
    </row>
    <row r="172" spans="2:4">
      <c r="B172" s="94"/>
      <c r="C172" s="94"/>
      <c r="D172" s="94"/>
    </row>
    <row r="173" spans="2:4">
      <c r="B173" s="94"/>
      <c r="C173" s="94"/>
      <c r="D173" s="94"/>
    </row>
    <row r="174" spans="2:4">
      <c r="B174" s="94"/>
      <c r="C174" s="94"/>
      <c r="D174" s="94"/>
    </row>
    <row r="175" spans="2:4">
      <c r="B175" s="94"/>
      <c r="C175" s="94"/>
      <c r="D175" s="94"/>
    </row>
    <row r="176" spans="2:4">
      <c r="B176" s="94"/>
      <c r="C176" s="94"/>
      <c r="D176" s="94"/>
    </row>
    <row r="177" spans="2:4">
      <c r="B177" s="94"/>
      <c r="C177" s="94"/>
      <c r="D177" s="94"/>
    </row>
    <row r="178" spans="2:4">
      <c r="B178" s="94"/>
      <c r="C178" s="94"/>
      <c r="D178" s="94"/>
    </row>
    <row r="179" spans="2:4">
      <c r="B179" s="94"/>
      <c r="C179" s="94"/>
      <c r="D179" s="94"/>
    </row>
    <row r="180" spans="2:4">
      <c r="B180" s="94"/>
      <c r="C180" s="94"/>
      <c r="D180" s="94"/>
    </row>
    <row r="181" spans="2:4">
      <c r="B181" s="94"/>
      <c r="C181" s="94"/>
      <c r="D181" s="94"/>
    </row>
    <row r="182" spans="2:4">
      <c r="B182" s="94"/>
      <c r="C182" s="94"/>
      <c r="D182" s="94"/>
    </row>
    <row r="183" spans="2:4">
      <c r="B183" s="94"/>
      <c r="C183" s="94"/>
      <c r="D183" s="94"/>
    </row>
    <row r="184" spans="2:4">
      <c r="B184" s="94"/>
      <c r="C184" s="94"/>
      <c r="D184" s="94"/>
    </row>
    <row r="185" spans="2:4">
      <c r="B185" s="94"/>
      <c r="C185" s="94"/>
      <c r="D185" s="94"/>
    </row>
    <row r="186" spans="2:4">
      <c r="B186" s="94"/>
      <c r="C186" s="94"/>
      <c r="D186" s="94"/>
    </row>
    <row r="187" spans="2:4">
      <c r="B187" s="94"/>
      <c r="C187" s="94"/>
      <c r="D187" s="94"/>
    </row>
    <row r="188" spans="2:4">
      <c r="B188" s="94"/>
      <c r="C188" s="94"/>
      <c r="D188" s="94"/>
    </row>
    <row r="189" spans="2:4">
      <c r="B189" s="94"/>
      <c r="C189" s="94"/>
      <c r="D189" s="94"/>
    </row>
    <row r="190" spans="2:4">
      <c r="B190" s="94"/>
      <c r="C190" s="94"/>
      <c r="D190" s="94"/>
    </row>
    <row r="191" spans="2:4">
      <c r="B191" s="94"/>
      <c r="C191" s="94"/>
      <c r="D191" s="94"/>
    </row>
    <row r="192" spans="2:4">
      <c r="B192" s="94"/>
      <c r="C192" s="94"/>
      <c r="D192" s="94"/>
    </row>
    <row r="193" spans="2:4">
      <c r="B193" s="94"/>
      <c r="C193" s="94"/>
      <c r="D193" s="94"/>
    </row>
    <row r="194" spans="2:4">
      <c r="B194" s="94"/>
      <c r="C194" s="94"/>
      <c r="D194" s="94"/>
    </row>
    <row r="195" spans="2:4">
      <c r="B195" s="94"/>
      <c r="C195" s="94"/>
      <c r="D195" s="94"/>
    </row>
    <row r="196" spans="2:4">
      <c r="B196" s="94"/>
      <c r="C196" s="94"/>
      <c r="D196" s="94"/>
    </row>
    <row r="197" spans="2:4">
      <c r="B197" s="94"/>
      <c r="C197" s="94"/>
      <c r="D197" s="94"/>
    </row>
    <row r="198" spans="2:4">
      <c r="B198" s="94"/>
      <c r="C198" s="94"/>
      <c r="D198" s="94"/>
    </row>
    <row r="199" spans="2:4">
      <c r="B199" s="94"/>
      <c r="C199" s="94"/>
      <c r="D199" s="94"/>
    </row>
    <row r="200" spans="2:4">
      <c r="B200" s="94"/>
      <c r="C200" s="94"/>
      <c r="D200" s="94"/>
    </row>
    <row r="201" spans="2:4">
      <c r="B201" s="94"/>
      <c r="C201" s="94"/>
      <c r="D201" s="94"/>
    </row>
    <row r="202" spans="2:4">
      <c r="B202" s="94"/>
      <c r="C202" s="94"/>
      <c r="D202" s="94"/>
    </row>
    <row r="203" spans="2:4">
      <c r="B203" s="94"/>
      <c r="C203" s="94"/>
      <c r="D203" s="94"/>
    </row>
    <row r="204" spans="2:4">
      <c r="B204" s="94"/>
      <c r="C204" s="94"/>
      <c r="D204" s="94"/>
    </row>
    <row r="205" spans="2:4">
      <c r="B205" s="94"/>
      <c r="C205" s="94"/>
      <c r="D205" s="94"/>
    </row>
    <row r="206" spans="2:4">
      <c r="B206" s="94"/>
      <c r="C206" s="94"/>
      <c r="D206" s="94"/>
    </row>
    <row r="207" spans="2:4">
      <c r="B207" s="94"/>
      <c r="C207" s="94"/>
      <c r="D207" s="94"/>
    </row>
    <row r="208" spans="2:4">
      <c r="B208" s="94"/>
      <c r="C208" s="94"/>
      <c r="D208" s="94"/>
    </row>
    <row r="209" spans="2:4">
      <c r="B209" s="94"/>
      <c r="C209" s="94"/>
      <c r="D209" s="94"/>
    </row>
    <row r="210" spans="2:4">
      <c r="B210" s="94"/>
      <c r="C210" s="94"/>
      <c r="D210" s="94"/>
    </row>
    <row r="211" spans="2:4">
      <c r="B211" s="94"/>
      <c r="C211" s="94"/>
      <c r="D211" s="94"/>
    </row>
    <row r="212" spans="2:4">
      <c r="B212" s="94"/>
      <c r="C212" s="94"/>
      <c r="D212" s="94"/>
    </row>
    <row r="213" spans="2:4">
      <c r="B213" s="94"/>
      <c r="C213" s="94"/>
      <c r="D213" s="94"/>
    </row>
    <row r="214" spans="2:4">
      <c r="B214" s="94"/>
      <c r="C214" s="94"/>
      <c r="D214" s="94"/>
    </row>
    <row r="215" spans="2:4">
      <c r="B215" s="94"/>
      <c r="C215" s="94"/>
      <c r="D215" s="94"/>
    </row>
    <row r="216" spans="2:4">
      <c r="B216" s="94"/>
      <c r="C216" s="94"/>
      <c r="D216" s="94"/>
    </row>
    <row r="217" spans="2:4">
      <c r="B217" s="94"/>
      <c r="C217" s="94"/>
      <c r="D217" s="94"/>
    </row>
    <row r="218" spans="2:4">
      <c r="B218" s="94"/>
      <c r="C218" s="94"/>
      <c r="D218" s="94"/>
    </row>
    <row r="219" spans="2:4">
      <c r="B219" s="94"/>
      <c r="C219" s="94"/>
      <c r="D219" s="94"/>
    </row>
    <row r="220" spans="2:4">
      <c r="B220" s="94"/>
      <c r="C220" s="94"/>
      <c r="D220" s="94"/>
    </row>
    <row r="221" spans="2:4">
      <c r="B221" s="94"/>
      <c r="C221" s="94"/>
      <c r="D221" s="94"/>
    </row>
    <row r="222" spans="2:4">
      <c r="B222" s="94"/>
      <c r="C222" s="94"/>
      <c r="D222" s="94"/>
    </row>
    <row r="223" spans="2:4">
      <c r="B223" s="94"/>
      <c r="C223" s="94"/>
      <c r="D223" s="94"/>
    </row>
    <row r="224" spans="2:4">
      <c r="B224" s="94"/>
      <c r="C224" s="94"/>
      <c r="D224" s="94"/>
    </row>
    <row r="225" spans="2:4">
      <c r="B225" s="94"/>
      <c r="C225" s="94"/>
      <c r="D225" s="94"/>
    </row>
    <row r="226" spans="2:4">
      <c r="B226" s="94"/>
      <c r="C226" s="94"/>
      <c r="D226" s="94"/>
    </row>
    <row r="227" spans="2:4">
      <c r="B227" s="94"/>
      <c r="C227" s="94"/>
      <c r="D227" s="94"/>
    </row>
    <row r="228" spans="2:4">
      <c r="B228" s="94"/>
      <c r="C228" s="94"/>
      <c r="D228" s="94"/>
    </row>
    <row r="229" spans="2:4">
      <c r="B229" s="94"/>
      <c r="C229" s="94"/>
      <c r="D229" s="94"/>
    </row>
    <row r="230" spans="2:4">
      <c r="B230" s="94"/>
      <c r="C230" s="94"/>
      <c r="D230" s="94"/>
    </row>
    <row r="231" spans="2:4">
      <c r="B231" s="94"/>
      <c r="C231" s="94"/>
      <c r="D231" s="94"/>
    </row>
    <row r="232" spans="2:4">
      <c r="B232" s="94"/>
      <c r="C232" s="94"/>
      <c r="D232" s="94"/>
    </row>
    <row r="233" spans="2:4">
      <c r="B233" s="94"/>
      <c r="C233" s="94"/>
      <c r="D233" s="94"/>
    </row>
    <row r="234" spans="2:4">
      <c r="B234" s="94"/>
      <c r="C234" s="94"/>
      <c r="D234" s="94"/>
    </row>
    <row r="235" spans="2:4">
      <c r="B235" s="94"/>
      <c r="C235" s="94"/>
      <c r="D235" s="94"/>
    </row>
    <row r="236" spans="2:4">
      <c r="B236" s="94"/>
      <c r="C236" s="94"/>
      <c r="D236" s="94"/>
    </row>
    <row r="237" spans="2:4">
      <c r="B237" s="94"/>
      <c r="C237" s="94"/>
      <c r="D237" s="94"/>
    </row>
    <row r="238" spans="2:4">
      <c r="B238" s="94"/>
      <c r="C238" s="94"/>
      <c r="D238" s="94"/>
    </row>
    <row r="239" spans="2:4">
      <c r="B239" s="94"/>
      <c r="C239" s="94"/>
      <c r="D239" s="94"/>
    </row>
    <row r="240" spans="2:4">
      <c r="B240" s="94"/>
      <c r="C240" s="94"/>
      <c r="D240" s="94"/>
    </row>
    <row r="241" spans="2:4">
      <c r="B241" s="94"/>
      <c r="C241" s="94"/>
      <c r="D241" s="94"/>
    </row>
    <row r="242" spans="2:4">
      <c r="B242" s="94"/>
      <c r="C242" s="94"/>
      <c r="D242" s="94"/>
    </row>
    <row r="243" spans="2:4">
      <c r="B243" s="94"/>
      <c r="C243" s="94"/>
      <c r="D243" s="94"/>
    </row>
    <row r="244" spans="2:4">
      <c r="B244" s="94"/>
      <c r="C244" s="94"/>
      <c r="D244" s="94"/>
    </row>
    <row r="245" spans="2:4">
      <c r="B245" s="94"/>
      <c r="C245" s="94"/>
      <c r="D245" s="94"/>
    </row>
    <row r="246" spans="2:4">
      <c r="B246" s="94"/>
      <c r="C246" s="94"/>
      <c r="D246" s="94"/>
    </row>
    <row r="247" spans="2:4">
      <c r="B247" s="94"/>
      <c r="C247" s="94"/>
      <c r="D247" s="94"/>
    </row>
    <row r="248" spans="2:4">
      <c r="B248" s="94"/>
      <c r="C248" s="94"/>
      <c r="D248" s="94"/>
    </row>
    <row r="249" spans="2:4">
      <c r="B249" s="94"/>
      <c r="C249" s="94"/>
      <c r="D249" s="94"/>
    </row>
    <row r="250" spans="2:4">
      <c r="B250" s="94"/>
      <c r="C250" s="94"/>
      <c r="D250" s="94"/>
    </row>
    <row r="251" spans="2:4">
      <c r="B251" s="94"/>
      <c r="C251" s="94"/>
      <c r="D251" s="94"/>
    </row>
    <row r="252" spans="2:4">
      <c r="B252" s="94"/>
      <c r="C252" s="94"/>
      <c r="D252" s="94"/>
    </row>
    <row r="253" spans="2:4">
      <c r="B253" s="94"/>
      <c r="C253" s="94"/>
      <c r="D253" s="94"/>
    </row>
    <row r="254" spans="2:4">
      <c r="B254" s="94"/>
      <c r="C254" s="94"/>
      <c r="D254" s="94"/>
    </row>
    <row r="255" spans="2:4">
      <c r="B255" s="94"/>
      <c r="C255" s="94"/>
      <c r="D255" s="94"/>
    </row>
    <row r="256" spans="2:4">
      <c r="B256" s="94"/>
      <c r="C256" s="94"/>
      <c r="D256" s="94"/>
    </row>
    <row r="257" spans="2:4">
      <c r="B257" s="94"/>
      <c r="C257" s="94"/>
      <c r="D257" s="94"/>
    </row>
    <row r="258" spans="2:4">
      <c r="B258" s="94"/>
      <c r="C258" s="94"/>
      <c r="D258" s="94"/>
    </row>
    <row r="259" spans="2:4">
      <c r="B259" s="94"/>
      <c r="C259" s="94"/>
      <c r="D259" s="94"/>
    </row>
    <row r="260" spans="2:4">
      <c r="B260" s="94"/>
      <c r="C260" s="94"/>
      <c r="D260" s="94"/>
    </row>
    <row r="261" spans="2:4">
      <c r="B261" s="94"/>
      <c r="C261" s="94"/>
      <c r="D261" s="94"/>
    </row>
    <row r="262" spans="2:4">
      <c r="B262" s="94"/>
      <c r="C262" s="94"/>
      <c r="D262" s="94"/>
    </row>
    <row r="263" spans="2:4">
      <c r="B263" s="94"/>
      <c r="C263" s="94"/>
      <c r="D263" s="94"/>
    </row>
    <row r="264" spans="2:4">
      <c r="B264" s="94"/>
      <c r="C264" s="94"/>
      <c r="D264" s="94"/>
    </row>
    <row r="265" spans="2:4">
      <c r="B265" s="94"/>
      <c r="C265" s="94"/>
      <c r="D265" s="94"/>
    </row>
    <row r="266" spans="2:4">
      <c r="B266" s="94"/>
      <c r="C266" s="94"/>
      <c r="D266" s="94"/>
    </row>
    <row r="267" spans="2:4">
      <c r="B267" s="94"/>
      <c r="C267" s="94"/>
      <c r="D267" s="94"/>
    </row>
    <row r="268" spans="2:4">
      <c r="B268" s="94"/>
      <c r="C268" s="94"/>
      <c r="D268" s="94"/>
    </row>
    <row r="269" spans="2:4">
      <c r="B269" s="94"/>
      <c r="C269" s="94"/>
      <c r="D269" s="94"/>
    </row>
    <row r="270" spans="2:4">
      <c r="B270" s="94"/>
      <c r="C270" s="94"/>
      <c r="D270" s="94"/>
    </row>
    <row r="271" spans="2:4">
      <c r="B271" s="94"/>
      <c r="C271" s="94"/>
      <c r="D271" s="94"/>
    </row>
    <row r="272" spans="2:4">
      <c r="B272" s="94"/>
      <c r="C272" s="94"/>
      <c r="D272" s="94"/>
    </row>
    <row r="273" spans="2:4">
      <c r="B273" s="94"/>
      <c r="C273" s="94"/>
      <c r="D273" s="94"/>
    </row>
    <row r="274" spans="2:4">
      <c r="B274" s="94"/>
      <c r="C274" s="94"/>
      <c r="D274" s="94"/>
    </row>
    <row r="275" spans="2:4">
      <c r="B275" s="94"/>
      <c r="C275" s="94"/>
      <c r="D275" s="94"/>
    </row>
    <row r="276" spans="2:4">
      <c r="B276" s="94"/>
      <c r="C276" s="94"/>
      <c r="D276" s="94"/>
    </row>
    <row r="277" spans="2:4">
      <c r="B277" s="94"/>
      <c r="C277" s="94"/>
      <c r="D277" s="94"/>
    </row>
    <row r="278" spans="2:4">
      <c r="B278" s="94"/>
      <c r="C278" s="94"/>
      <c r="D278" s="94"/>
    </row>
    <row r="279" spans="2:4">
      <c r="B279" s="94"/>
      <c r="C279" s="94"/>
      <c r="D279" s="94"/>
    </row>
    <row r="280" spans="2:4">
      <c r="B280" s="94"/>
      <c r="C280" s="94"/>
      <c r="D280" s="94"/>
    </row>
    <row r="281" spans="2:4">
      <c r="B281" s="94"/>
      <c r="C281" s="94"/>
      <c r="D281" s="94"/>
    </row>
    <row r="282" spans="2:4">
      <c r="B282" s="94"/>
      <c r="C282" s="94"/>
      <c r="D282" s="94"/>
    </row>
    <row r="283" spans="2:4">
      <c r="B283" s="94"/>
      <c r="C283" s="94"/>
      <c r="D283" s="94"/>
    </row>
    <row r="284" spans="2:4">
      <c r="B284" s="94"/>
      <c r="C284" s="94"/>
      <c r="D284" s="94"/>
    </row>
    <row r="285" spans="2:4">
      <c r="B285" s="94"/>
      <c r="C285" s="94"/>
      <c r="D285" s="94"/>
    </row>
    <row r="286" spans="2:4">
      <c r="B286" s="94"/>
      <c r="C286" s="94"/>
      <c r="D286" s="94"/>
    </row>
    <row r="287" spans="2:4">
      <c r="B287" s="94"/>
      <c r="C287" s="94"/>
      <c r="D287" s="94"/>
    </row>
    <row r="288" spans="2:4">
      <c r="B288" s="94"/>
      <c r="C288" s="94"/>
      <c r="D288" s="94"/>
    </row>
    <row r="289" spans="2:4">
      <c r="B289" s="94"/>
      <c r="C289" s="94"/>
      <c r="D289" s="94"/>
    </row>
    <row r="290" spans="2:4">
      <c r="B290" s="94"/>
      <c r="C290" s="94"/>
      <c r="D290" s="94"/>
    </row>
    <row r="291" spans="2:4">
      <c r="B291" s="94"/>
      <c r="C291" s="94"/>
      <c r="D291" s="94"/>
    </row>
    <row r="292" spans="2:4">
      <c r="B292" s="94"/>
      <c r="C292" s="94"/>
      <c r="D292" s="94"/>
    </row>
    <row r="293" spans="2:4">
      <c r="B293" s="94"/>
      <c r="C293" s="94"/>
      <c r="D293" s="94"/>
    </row>
    <row r="294" spans="2:4">
      <c r="B294" s="94"/>
      <c r="C294" s="94"/>
      <c r="D294" s="94"/>
    </row>
    <row r="295" spans="2:4">
      <c r="B295" s="94"/>
      <c r="C295" s="94"/>
      <c r="D295" s="94"/>
    </row>
    <row r="296" spans="2:4">
      <c r="B296" s="94"/>
      <c r="C296" s="94"/>
      <c r="D296" s="94"/>
    </row>
    <row r="297" spans="2:4">
      <c r="B297" s="94"/>
      <c r="C297" s="94"/>
      <c r="D297" s="94"/>
    </row>
    <row r="298" spans="2:4">
      <c r="B298" s="94"/>
      <c r="C298" s="94"/>
      <c r="D298" s="94"/>
    </row>
    <row r="299" spans="2:4">
      <c r="B299" s="94"/>
      <c r="C299" s="94"/>
      <c r="D299" s="94"/>
    </row>
    <row r="300" spans="2:4">
      <c r="B300" s="94"/>
      <c r="C300" s="94"/>
      <c r="D300" s="94"/>
    </row>
    <row r="301" spans="2:4">
      <c r="B301" s="94"/>
      <c r="C301" s="94"/>
      <c r="D301" s="94"/>
    </row>
    <row r="302" spans="2:4">
      <c r="B302" s="94"/>
      <c r="C302" s="94"/>
      <c r="D302" s="94"/>
    </row>
    <row r="303" spans="2:4">
      <c r="B303" s="94"/>
      <c r="C303" s="94"/>
      <c r="D303" s="94"/>
    </row>
    <row r="304" spans="2:4">
      <c r="B304" s="94"/>
      <c r="C304" s="94"/>
      <c r="D304" s="94"/>
    </row>
    <row r="305" spans="2:4">
      <c r="B305" s="94"/>
      <c r="C305" s="94"/>
      <c r="D305" s="94"/>
    </row>
    <row r="306" spans="2:4">
      <c r="B306" s="94"/>
      <c r="C306" s="94"/>
      <c r="D306" s="94"/>
    </row>
    <row r="307" spans="2:4">
      <c r="B307" s="94"/>
      <c r="C307" s="94"/>
      <c r="D307" s="94"/>
    </row>
  </sheetData>
  <mergeCells count="6">
    <mergeCell ref="B49:C49"/>
    <mergeCell ref="B1:C1"/>
    <mergeCell ref="B2:C2"/>
    <mergeCell ref="B3:C3"/>
    <mergeCell ref="E3:N3"/>
    <mergeCell ref="B4:C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149"/>
  <sheetViews>
    <sheetView workbookViewId="0"/>
  </sheetViews>
  <sheetFormatPr baseColWidth="10" defaultRowHeight="15"/>
  <cols>
    <col min="1" max="1" width="11.42578125" style="102"/>
    <col min="2" max="2" width="11.42578125" style="101"/>
    <col min="3" max="16384" width="11.42578125" style="102"/>
  </cols>
  <sheetData>
    <row r="2" spans="2:18" ht="15.75" thickBot="1"/>
    <row r="3" spans="2:18" ht="33" thickTop="1" thickBot="1">
      <c r="C3" s="167"/>
      <c r="D3" s="167"/>
      <c r="E3" s="167"/>
      <c r="F3" s="817" t="s">
        <v>277</v>
      </c>
      <c r="G3" s="818"/>
      <c r="H3" s="818"/>
      <c r="I3" s="818"/>
      <c r="J3" s="818"/>
      <c r="K3" s="818"/>
      <c r="L3" s="818"/>
      <c r="M3" s="818"/>
      <c r="N3" s="818"/>
      <c r="O3" s="818"/>
      <c r="P3" s="818"/>
      <c r="Q3" s="818"/>
      <c r="R3" s="819"/>
    </row>
    <row r="4" spans="2:18" ht="15.75" thickTop="1"/>
    <row r="6" spans="2:18">
      <c r="B6" s="103">
        <v>39448</v>
      </c>
      <c r="C6" s="104">
        <v>6.5</v>
      </c>
    </row>
    <row r="7" spans="2:18">
      <c r="B7" s="105">
        <v>39479</v>
      </c>
      <c r="C7" s="106">
        <v>6.5</v>
      </c>
    </row>
    <row r="8" spans="2:18">
      <c r="B8" s="103">
        <v>39508</v>
      </c>
      <c r="C8" s="104">
        <v>6.75</v>
      </c>
    </row>
    <row r="9" spans="2:18">
      <c r="B9" s="105">
        <v>39539</v>
      </c>
      <c r="C9" s="106">
        <v>6.75</v>
      </c>
    </row>
    <row r="10" spans="2:18">
      <c r="B10" s="103">
        <v>39569</v>
      </c>
      <c r="C10" s="106">
        <v>6.75</v>
      </c>
    </row>
    <row r="11" spans="2:18">
      <c r="B11" s="105">
        <v>39600</v>
      </c>
      <c r="C11" s="106">
        <v>6.75</v>
      </c>
    </row>
    <row r="12" spans="2:18">
      <c r="B12" s="103">
        <v>39630</v>
      </c>
      <c r="C12" s="104">
        <v>7.25</v>
      </c>
    </row>
    <row r="13" spans="2:18">
      <c r="B13" s="105">
        <v>39661</v>
      </c>
      <c r="C13" s="106">
        <v>7.25</v>
      </c>
    </row>
    <row r="14" spans="2:18">
      <c r="B14" s="103">
        <v>39692</v>
      </c>
      <c r="C14" s="106">
        <v>7.25</v>
      </c>
    </row>
    <row r="15" spans="2:18">
      <c r="B15" s="105">
        <v>39722</v>
      </c>
      <c r="C15" s="106">
        <v>7.25</v>
      </c>
    </row>
    <row r="16" spans="2:18">
      <c r="B16" s="103">
        <v>39753</v>
      </c>
      <c r="C16" s="106">
        <v>7.25</v>
      </c>
    </row>
    <row r="17" spans="2:3">
      <c r="B17" s="105">
        <v>39783</v>
      </c>
      <c r="C17" s="106">
        <v>7.25</v>
      </c>
    </row>
    <row r="18" spans="2:3">
      <c r="B18" s="103">
        <v>39814</v>
      </c>
      <c r="C18" s="104">
        <v>7</v>
      </c>
    </row>
    <row r="19" spans="2:3">
      <c r="B19" s="105">
        <v>39845</v>
      </c>
      <c r="C19" s="104">
        <v>6.5</v>
      </c>
    </row>
    <row r="20" spans="2:3">
      <c r="B20" s="103">
        <v>39873</v>
      </c>
      <c r="C20" s="104">
        <v>6.25</v>
      </c>
    </row>
    <row r="21" spans="2:3">
      <c r="B21" s="105">
        <v>39904</v>
      </c>
      <c r="C21" s="104">
        <v>5.75</v>
      </c>
    </row>
    <row r="22" spans="2:3">
      <c r="B22" s="103">
        <v>39934</v>
      </c>
      <c r="C22" s="106">
        <v>5.75</v>
      </c>
    </row>
    <row r="23" spans="2:3">
      <c r="B23" s="105">
        <v>39965</v>
      </c>
      <c r="C23" s="106">
        <v>5.25</v>
      </c>
    </row>
    <row r="24" spans="2:3">
      <c r="B24" s="103">
        <v>39995</v>
      </c>
      <c r="C24" s="104">
        <v>4.75</v>
      </c>
    </row>
    <row r="25" spans="2:3">
      <c r="B25" s="105">
        <v>40026</v>
      </c>
      <c r="C25" s="106">
        <v>4.75</v>
      </c>
    </row>
    <row r="26" spans="2:3">
      <c r="B26" s="103">
        <v>40057</v>
      </c>
      <c r="C26" s="104">
        <v>4.5</v>
      </c>
    </row>
    <row r="27" spans="2:3">
      <c r="B27" s="105">
        <v>40087</v>
      </c>
      <c r="C27" s="106">
        <v>4.5</v>
      </c>
    </row>
    <row r="28" spans="2:3">
      <c r="B28" s="103">
        <v>40118</v>
      </c>
      <c r="C28" s="106">
        <v>4.5</v>
      </c>
    </row>
    <row r="29" spans="2:3">
      <c r="B29" s="105">
        <v>40148</v>
      </c>
      <c r="C29" s="106">
        <v>4.5</v>
      </c>
    </row>
    <row r="30" spans="2:3">
      <c r="B30" s="103">
        <v>40179</v>
      </c>
      <c r="C30" s="106">
        <v>4.5</v>
      </c>
    </row>
    <row r="31" spans="2:3">
      <c r="B31" s="105">
        <v>40210</v>
      </c>
      <c r="C31" s="106">
        <v>4.5</v>
      </c>
    </row>
    <row r="32" spans="2:3">
      <c r="B32" s="103">
        <v>40238</v>
      </c>
      <c r="C32" s="106">
        <v>4.5</v>
      </c>
    </row>
    <row r="33" spans="2:3">
      <c r="B33" s="105">
        <v>40269</v>
      </c>
      <c r="C33" s="106">
        <v>4.5</v>
      </c>
    </row>
    <row r="34" spans="2:3">
      <c r="B34" s="103">
        <v>40299</v>
      </c>
      <c r="C34" s="106">
        <v>4.5</v>
      </c>
    </row>
    <row r="35" spans="2:3">
      <c r="B35" s="105">
        <v>40330</v>
      </c>
      <c r="C35" s="106">
        <v>4.5</v>
      </c>
    </row>
    <row r="36" spans="2:3">
      <c r="B36" s="103">
        <v>40360</v>
      </c>
      <c r="C36" s="106">
        <v>4.5</v>
      </c>
    </row>
    <row r="37" spans="2:3">
      <c r="B37" s="105">
        <v>40391</v>
      </c>
      <c r="C37" s="106">
        <v>4.5</v>
      </c>
    </row>
    <row r="38" spans="2:3">
      <c r="B38" s="103">
        <v>40422</v>
      </c>
      <c r="C38" s="106">
        <v>4.5</v>
      </c>
    </row>
    <row r="39" spans="2:3">
      <c r="B39" s="105">
        <v>40452</v>
      </c>
      <c r="C39" s="106">
        <v>4.5</v>
      </c>
    </row>
    <row r="40" spans="2:3">
      <c r="B40" s="103">
        <v>40483</v>
      </c>
      <c r="C40" s="106">
        <v>4.5</v>
      </c>
    </row>
    <row r="41" spans="2:3">
      <c r="B41" s="105">
        <v>40513</v>
      </c>
      <c r="C41" s="106">
        <v>4.5</v>
      </c>
    </row>
    <row r="42" spans="2:3">
      <c r="B42" s="103">
        <v>40544</v>
      </c>
      <c r="C42" s="106">
        <v>4.5</v>
      </c>
    </row>
    <row r="43" spans="2:3">
      <c r="B43" s="105">
        <v>40575</v>
      </c>
      <c r="C43" s="106">
        <v>4.5</v>
      </c>
    </row>
    <row r="44" spans="2:3">
      <c r="B44" s="103">
        <v>40603</v>
      </c>
      <c r="C44" s="104">
        <v>4.75</v>
      </c>
    </row>
    <row r="45" spans="2:3">
      <c r="B45" s="105">
        <v>40634</v>
      </c>
      <c r="C45" s="106">
        <v>4.75</v>
      </c>
    </row>
    <row r="46" spans="2:3">
      <c r="B46" s="103">
        <v>40664</v>
      </c>
      <c r="C46" s="106">
        <v>4.75</v>
      </c>
    </row>
    <row r="47" spans="2:3">
      <c r="B47" s="105">
        <v>40695</v>
      </c>
      <c r="C47" s="106">
        <v>4.75</v>
      </c>
    </row>
    <row r="48" spans="2:3">
      <c r="B48" s="103">
        <v>40725</v>
      </c>
      <c r="C48" s="104">
        <v>5</v>
      </c>
    </row>
    <row r="49" spans="2:3">
      <c r="B49" s="105">
        <v>40756</v>
      </c>
      <c r="C49" s="106">
        <v>5</v>
      </c>
    </row>
    <row r="50" spans="2:3">
      <c r="B50" s="103">
        <v>40787</v>
      </c>
      <c r="C50" s="104">
        <v>5.5</v>
      </c>
    </row>
    <row r="51" spans="2:3">
      <c r="B51" s="105">
        <v>40817</v>
      </c>
      <c r="C51" s="106">
        <v>5.5</v>
      </c>
    </row>
    <row r="52" spans="2:3">
      <c r="B52" s="103">
        <v>40848</v>
      </c>
      <c r="C52" s="106">
        <v>5.5</v>
      </c>
    </row>
    <row r="53" spans="2:3">
      <c r="B53" s="105">
        <v>40878</v>
      </c>
      <c r="C53" s="106">
        <v>5.5</v>
      </c>
    </row>
    <row r="54" spans="2:3">
      <c r="B54" s="103">
        <v>40909</v>
      </c>
      <c r="C54" s="106">
        <v>5.5</v>
      </c>
    </row>
    <row r="55" spans="2:3">
      <c r="B55" s="105">
        <v>40940</v>
      </c>
      <c r="C55" s="106">
        <v>5.5</v>
      </c>
    </row>
    <row r="56" spans="2:3">
      <c r="B56" s="103">
        <v>40969</v>
      </c>
      <c r="C56" s="106">
        <v>5.5</v>
      </c>
    </row>
    <row r="57" spans="2:3">
      <c r="B57" s="105">
        <v>41000</v>
      </c>
      <c r="C57" s="106">
        <v>5.5</v>
      </c>
    </row>
    <row r="58" spans="2:3">
      <c r="B58" s="103">
        <v>41030</v>
      </c>
      <c r="C58" s="106">
        <v>5.5</v>
      </c>
    </row>
    <row r="59" spans="2:3">
      <c r="B59" s="105">
        <v>41061</v>
      </c>
      <c r="C59" s="104">
        <v>5</v>
      </c>
    </row>
    <row r="60" spans="2:3">
      <c r="B60" s="103">
        <v>41091</v>
      </c>
      <c r="C60" s="106">
        <v>5</v>
      </c>
    </row>
    <row r="61" spans="2:3">
      <c r="B61" s="105">
        <v>41122</v>
      </c>
      <c r="C61" s="106">
        <v>5</v>
      </c>
    </row>
    <row r="62" spans="2:3">
      <c r="B62" s="103">
        <v>41153</v>
      </c>
      <c r="C62" s="106">
        <v>5</v>
      </c>
    </row>
    <row r="63" spans="2:3">
      <c r="B63" s="105">
        <v>41183</v>
      </c>
      <c r="C63" s="106">
        <v>5</v>
      </c>
    </row>
    <row r="64" spans="2:3">
      <c r="B64" s="103">
        <v>41214</v>
      </c>
      <c r="C64" s="106">
        <v>5</v>
      </c>
    </row>
    <row r="65" spans="2:3">
      <c r="B65" s="105">
        <v>41244</v>
      </c>
      <c r="C65" s="106">
        <v>5</v>
      </c>
    </row>
    <row r="66" spans="2:3">
      <c r="B66" s="103">
        <v>41275</v>
      </c>
      <c r="C66" s="106">
        <v>5</v>
      </c>
    </row>
    <row r="67" spans="2:3">
      <c r="B67" s="105">
        <v>41306</v>
      </c>
      <c r="C67" s="106">
        <v>5</v>
      </c>
    </row>
    <row r="68" spans="2:3">
      <c r="B68" s="103">
        <v>41334</v>
      </c>
      <c r="C68" s="106">
        <v>5</v>
      </c>
    </row>
    <row r="69" spans="2:3">
      <c r="B69" s="105">
        <v>41365</v>
      </c>
      <c r="C69" s="104">
        <v>5.25</v>
      </c>
    </row>
    <row r="70" spans="2:3">
      <c r="B70" s="103">
        <v>41395</v>
      </c>
      <c r="C70" s="106">
        <v>5.25</v>
      </c>
    </row>
    <row r="71" spans="2:3">
      <c r="B71" s="105">
        <v>41426</v>
      </c>
      <c r="C71" s="106">
        <v>5.25</v>
      </c>
    </row>
    <row r="72" spans="2:3">
      <c r="B72" s="103">
        <v>41456</v>
      </c>
      <c r="C72" s="106">
        <v>5.25</v>
      </c>
    </row>
    <row r="73" spans="2:3">
      <c r="B73" s="105">
        <v>41487</v>
      </c>
      <c r="C73" s="106">
        <v>5.25</v>
      </c>
    </row>
    <row r="74" spans="2:3">
      <c r="B74" s="103">
        <v>41518</v>
      </c>
      <c r="C74" s="106">
        <v>5.25</v>
      </c>
    </row>
    <row r="75" spans="2:3">
      <c r="B75" s="105">
        <v>41548</v>
      </c>
      <c r="C75" s="106">
        <v>5</v>
      </c>
    </row>
    <row r="76" spans="2:3">
      <c r="B76" s="103">
        <v>41579</v>
      </c>
      <c r="C76" s="106">
        <v>5</v>
      </c>
    </row>
    <row r="77" spans="2:3">
      <c r="B77" s="105">
        <v>41609</v>
      </c>
      <c r="C77" s="106">
        <v>5</v>
      </c>
    </row>
    <row r="78" spans="2:3">
      <c r="B78" s="103">
        <v>41640</v>
      </c>
      <c r="C78" s="106">
        <v>5</v>
      </c>
    </row>
    <row r="79" spans="2:3">
      <c r="B79" s="105">
        <v>41671</v>
      </c>
      <c r="C79" s="106">
        <v>5</v>
      </c>
    </row>
    <row r="80" spans="2:3">
      <c r="B80" s="103">
        <v>41699</v>
      </c>
      <c r="C80" s="106">
        <v>5</v>
      </c>
    </row>
    <row r="81" spans="2:3">
      <c r="B81" s="105">
        <v>41730</v>
      </c>
      <c r="C81" s="102">
        <v>5</v>
      </c>
    </row>
    <row r="82" spans="2:3">
      <c r="B82" s="103">
        <v>41760</v>
      </c>
      <c r="C82" s="102">
        <v>4.75</v>
      </c>
    </row>
    <row r="83" spans="2:3">
      <c r="B83" s="105">
        <v>41791</v>
      </c>
      <c r="C83" s="102">
        <v>4.75</v>
      </c>
    </row>
    <row r="84" spans="2:3">
      <c r="B84" s="103">
        <v>41821</v>
      </c>
      <c r="C84" s="102">
        <v>4.75</v>
      </c>
    </row>
    <row r="85" spans="2:3">
      <c r="B85" s="105">
        <v>41852</v>
      </c>
      <c r="C85" s="102">
        <v>4.5</v>
      </c>
    </row>
    <row r="86" spans="2:3">
      <c r="B86" s="103">
        <v>41883</v>
      </c>
      <c r="C86" s="102">
        <v>4.5</v>
      </c>
    </row>
    <row r="87" spans="2:3">
      <c r="B87" s="105">
        <v>41913</v>
      </c>
      <c r="C87" s="102">
        <v>4.5</v>
      </c>
    </row>
    <row r="88" spans="2:3">
      <c r="B88" s="103">
        <v>41944</v>
      </c>
      <c r="C88" s="102">
        <v>4</v>
      </c>
    </row>
    <row r="89" spans="2:3">
      <c r="B89" s="105">
        <v>41974</v>
      </c>
      <c r="C89" s="102">
        <v>4</v>
      </c>
    </row>
    <row r="90" spans="2:3">
      <c r="B90" s="103">
        <v>42005</v>
      </c>
      <c r="C90" s="102">
        <v>4</v>
      </c>
    </row>
    <row r="91" spans="2:3">
      <c r="B91" s="105">
        <v>42036</v>
      </c>
      <c r="C91" s="102">
        <v>4</v>
      </c>
    </row>
    <row r="92" spans="2:3">
      <c r="B92" s="103">
        <v>42064</v>
      </c>
      <c r="C92" s="102">
        <v>4</v>
      </c>
    </row>
    <row r="93" spans="2:3">
      <c r="B93" s="105">
        <v>42095</v>
      </c>
      <c r="C93" s="102">
        <v>4</v>
      </c>
    </row>
    <row r="94" spans="2:3">
      <c r="B94" s="103">
        <v>42125</v>
      </c>
      <c r="C94" s="102">
        <v>3.5</v>
      </c>
    </row>
    <row r="95" spans="2:3">
      <c r="B95" s="105">
        <v>42156</v>
      </c>
      <c r="C95" s="102">
        <v>3.5</v>
      </c>
    </row>
    <row r="96" spans="2:3">
      <c r="B96" s="103">
        <v>42186</v>
      </c>
      <c r="C96" s="102">
        <v>3.5</v>
      </c>
    </row>
    <row r="97" spans="2:3">
      <c r="B97" s="105">
        <v>42217</v>
      </c>
      <c r="C97" s="102">
        <v>3.25</v>
      </c>
    </row>
    <row r="98" spans="2:3">
      <c r="B98" s="103">
        <v>42248</v>
      </c>
      <c r="C98" s="102">
        <v>3.25</v>
      </c>
    </row>
    <row r="99" spans="2:3">
      <c r="B99" s="105">
        <v>42278</v>
      </c>
      <c r="C99" s="102">
        <v>3.25</v>
      </c>
    </row>
    <row r="100" spans="2:3">
      <c r="B100" s="103">
        <v>42309</v>
      </c>
      <c r="C100" s="102">
        <v>3</v>
      </c>
    </row>
    <row r="101" spans="2:3">
      <c r="B101" s="105">
        <v>42339</v>
      </c>
      <c r="C101" s="102">
        <v>3</v>
      </c>
    </row>
    <row r="102" spans="2:3">
      <c r="B102" s="103">
        <v>42370</v>
      </c>
      <c r="C102" s="102">
        <v>3</v>
      </c>
    </row>
    <row r="103" spans="2:3">
      <c r="B103" s="105">
        <v>42401</v>
      </c>
      <c r="C103" s="102">
        <v>3</v>
      </c>
    </row>
    <row r="104" spans="2:3">
      <c r="B104" s="103">
        <v>42430</v>
      </c>
      <c r="C104" s="102">
        <v>3</v>
      </c>
    </row>
    <row r="105" spans="2:3">
      <c r="B105" s="105">
        <v>42461</v>
      </c>
      <c r="C105" s="102">
        <v>3</v>
      </c>
    </row>
    <row r="106" spans="2:3">
      <c r="B106" s="103">
        <v>42491</v>
      </c>
      <c r="C106" s="102">
        <v>3</v>
      </c>
    </row>
    <row r="107" spans="2:3">
      <c r="B107" s="105">
        <v>42522</v>
      </c>
      <c r="C107" s="102">
        <v>3</v>
      </c>
    </row>
    <row r="108" spans="2:3">
      <c r="B108" s="103">
        <v>42552</v>
      </c>
      <c r="C108" s="102">
        <v>3</v>
      </c>
    </row>
    <row r="109" spans="2:3">
      <c r="B109" s="105">
        <v>42583</v>
      </c>
      <c r="C109" s="102">
        <v>3</v>
      </c>
    </row>
    <row r="110" spans="2:3">
      <c r="B110" s="103">
        <v>42614</v>
      </c>
      <c r="C110" s="102">
        <v>3</v>
      </c>
    </row>
    <row r="111" spans="2:3">
      <c r="B111" s="105">
        <v>42644</v>
      </c>
      <c r="C111" s="102">
        <v>3</v>
      </c>
    </row>
    <row r="112" spans="2:3">
      <c r="B112" s="103">
        <v>42675</v>
      </c>
      <c r="C112" s="102">
        <v>3</v>
      </c>
    </row>
    <row r="113" spans="2:3">
      <c r="B113" s="105">
        <v>42705</v>
      </c>
      <c r="C113" s="102">
        <v>3</v>
      </c>
    </row>
    <row r="114" spans="2:3">
      <c r="B114" s="103">
        <v>42736</v>
      </c>
      <c r="C114" s="102">
        <v>3</v>
      </c>
    </row>
    <row r="115" spans="2:3">
      <c r="B115" s="105">
        <v>42767</v>
      </c>
      <c r="C115" s="102">
        <v>3</v>
      </c>
    </row>
    <row r="116" spans="2:3">
      <c r="B116" s="103">
        <v>42795</v>
      </c>
      <c r="C116" s="102">
        <v>3</v>
      </c>
    </row>
    <row r="117" spans="2:3">
      <c r="B117" s="105">
        <v>42826</v>
      </c>
      <c r="C117" s="102">
        <v>3</v>
      </c>
    </row>
    <row r="118" spans="2:3">
      <c r="B118" s="103">
        <v>42856</v>
      </c>
      <c r="C118" s="102">
        <v>3</v>
      </c>
    </row>
    <row r="119" spans="2:3">
      <c r="B119" s="105">
        <v>42887</v>
      </c>
      <c r="C119" s="102">
        <v>3</v>
      </c>
    </row>
    <row r="120" spans="2:3">
      <c r="B120" s="103">
        <v>42917</v>
      </c>
      <c r="C120" s="102">
        <v>3</v>
      </c>
    </row>
    <row r="121" spans="2:3">
      <c r="B121" s="105">
        <v>42948</v>
      </c>
      <c r="C121" s="102">
        <v>3</v>
      </c>
    </row>
    <row r="122" spans="2:3">
      <c r="B122" s="103">
        <v>42979</v>
      </c>
      <c r="C122" s="102">
        <v>3</v>
      </c>
    </row>
    <row r="123" spans="2:3">
      <c r="B123" s="105">
        <v>43009</v>
      </c>
      <c r="C123" s="102">
        <v>2.75</v>
      </c>
    </row>
    <row r="124" spans="2:3">
      <c r="B124" s="103">
        <v>43040</v>
      </c>
      <c r="C124" s="102">
        <v>2.75</v>
      </c>
    </row>
    <row r="125" spans="2:3">
      <c r="B125" s="105">
        <v>43070</v>
      </c>
      <c r="C125" s="102">
        <v>2.75</v>
      </c>
    </row>
    <row r="126" spans="2:3">
      <c r="B126" s="103">
        <v>43101</v>
      </c>
      <c r="C126" s="102">
        <v>2.75</v>
      </c>
    </row>
    <row r="127" spans="2:3">
      <c r="B127" s="103">
        <v>43132</v>
      </c>
      <c r="C127" s="102">
        <v>2.75</v>
      </c>
    </row>
    <row r="128" spans="2:3">
      <c r="B128" s="103">
        <v>43160</v>
      </c>
      <c r="C128" s="102">
        <v>2.75</v>
      </c>
    </row>
    <row r="129" spans="2:3">
      <c r="B129" s="103">
        <v>43191</v>
      </c>
      <c r="C129" s="102">
        <v>2.75</v>
      </c>
    </row>
    <row r="130" spans="2:3">
      <c r="B130" s="103">
        <v>43221</v>
      </c>
      <c r="C130" s="102">
        <v>2.75</v>
      </c>
    </row>
    <row r="131" spans="2:3">
      <c r="B131" s="103">
        <v>43252</v>
      </c>
      <c r="C131" s="102">
        <v>2.75</v>
      </c>
    </row>
    <row r="132" spans="2:3">
      <c r="B132" s="103">
        <v>43282</v>
      </c>
      <c r="C132" s="102">
        <v>2.75</v>
      </c>
    </row>
    <row r="133" spans="2:3">
      <c r="B133" s="103">
        <v>43313</v>
      </c>
      <c r="C133" s="102">
        <v>2.75</v>
      </c>
    </row>
    <row r="134" spans="2:3">
      <c r="B134" s="103">
        <v>43344</v>
      </c>
      <c r="C134" s="102">
        <v>2.75</v>
      </c>
    </row>
    <row r="135" spans="2:3">
      <c r="B135" s="103">
        <v>43374</v>
      </c>
      <c r="C135" s="102">
        <v>2.75</v>
      </c>
    </row>
    <row r="136" spans="2:3">
      <c r="B136" s="103">
        <v>43405</v>
      </c>
      <c r="C136" s="102">
        <v>2.75</v>
      </c>
    </row>
    <row r="137" spans="2:3">
      <c r="B137" s="103">
        <v>43435</v>
      </c>
      <c r="C137" s="102">
        <v>2.75</v>
      </c>
    </row>
    <row r="138" spans="2:3">
      <c r="B138" s="103">
        <v>43466</v>
      </c>
      <c r="C138" s="102">
        <v>2.75</v>
      </c>
    </row>
    <row r="139" spans="2:3">
      <c r="B139" s="103">
        <v>43497</v>
      </c>
      <c r="C139" s="102">
        <v>2.75</v>
      </c>
    </row>
    <row r="140" spans="2:3">
      <c r="B140" s="103">
        <v>43525</v>
      </c>
      <c r="C140" s="102">
        <v>2.75</v>
      </c>
    </row>
    <row r="141" spans="2:3">
      <c r="B141" s="103">
        <v>43556</v>
      </c>
      <c r="C141" s="102">
        <v>2.75</v>
      </c>
    </row>
    <row r="142" spans="2:3">
      <c r="B142" s="103">
        <v>43586</v>
      </c>
      <c r="C142" s="102">
        <v>2.75</v>
      </c>
    </row>
    <row r="143" spans="2:3">
      <c r="B143" s="103">
        <v>43617</v>
      </c>
      <c r="C143" s="102">
        <v>2.75</v>
      </c>
    </row>
    <row r="144" spans="2:3">
      <c r="B144" s="103">
        <v>43647</v>
      </c>
      <c r="C144" s="102">
        <v>2.75</v>
      </c>
    </row>
    <row r="145" spans="2:3">
      <c r="B145" s="103">
        <v>43678</v>
      </c>
      <c r="C145" s="102">
        <v>2.75</v>
      </c>
    </row>
    <row r="146" spans="2:3">
      <c r="B146" s="103">
        <v>43709</v>
      </c>
      <c r="C146" s="102">
        <v>2.75</v>
      </c>
    </row>
    <row r="147" spans="2:3">
      <c r="B147" s="103">
        <v>43739</v>
      </c>
      <c r="C147" s="102">
        <v>2.75</v>
      </c>
    </row>
    <row r="148" spans="2:3">
      <c r="B148" s="103">
        <v>43770</v>
      </c>
      <c r="C148" s="102">
        <v>2.75</v>
      </c>
    </row>
    <row r="149" spans="2:3">
      <c r="B149" s="103">
        <v>43800</v>
      </c>
      <c r="C149" s="102">
        <v>2.75</v>
      </c>
    </row>
  </sheetData>
  <mergeCells count="1">
    <mergeCell ref="F3:R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147"/>
  <sheetViews>
    <sheetView zoomScale="115" zoomScaleNormal="115" workbookViewId="0">
      <selection sqref="A1:Y1"/>
    </sheetView>
  </sheetViews>
  <sheetFormatPr baseColWidth="10" defaultRowHeight="8.25"/>
  <cols>
    <col min="1" max="1" width="15.42578125" style="82" customWidth="1"/>
    <col min="2" max="3" width="10.140625" style="82" customWidth="1"/>
    <col min="4" max="4" width="12.28515625" style="82" customWidth="1"/>
    <col min="5" max="7" width="10.140625" style="82" hidden="1" customWidth="1"/>
    <col min="8" max="8" width="10.28515625" style="82" hidden="1" customWidth="1"/>
    <col min="9" max="13" width="10.140625" style="82" hidden="1" customWidth="1"/>
    <col min="14" max="14" width="8.7109375" style="82" hidden="1" customWidth="1"/>
    <col min="15" max="15" width="10" style="82" hidden="1" customWidth="1"/>
    <col min="16" max="16" width="9.7109375" style="82" hidden="1" customWidth="1"/>
    <col min="17" max="17" width="0" style="82" hidden="1" customWidth="1"/>
    <col min="18" max="26" width="15.85546875" style="82" customWidth="1"/>
    <col min="27" max="27" width="36.42578125" style="82" customWidth="1"/>
    <col min="28" max="256" width="11.42578125" style="82"/>
    <col min="257" max="257" width="15.42578125" style="82" customWidth="1"/>
    <col min="258" max="263" width="10.140625" style="82" customWidth="1"/>
    <col min="264" max="264" width="10.28515625" style="82" customWidth="1"/>
    <col min="265" max="269" width="10.140625" style="82" customWidth="1"/>
    <col min="270" max="270" width="8.7109375" style="82" customWidth="1"/>
    <col min="271" max="271" width="10" style="82" customWidth="1"/>
    <col min="272" max="272" width="9.7109375" style="82" customWidth="1"/>
    <col min="273" max="512" width="11.42578125" style="82"/>
    <col min="513" max="513" width="15.42578125" style="82" customWidth="1"/>
    <col min="514" max="519" width="10.140625" style="82" customWidth="1"/>
    <col min="520" max="520" width="10.28515625" style="82" customWidth="1"/>
    <col min="521" max="525" width="10.140625" style="82" customWidth="1"/>
    <col min="526" max="526" width="8.7109375" style="82" customWidth="1"/>
    <col min="527" max="527" width="10" style="82" customWidth="1"/>
    <col min="528" max="528" width="9.7109375" style="82" customWidth="1"/>
    <col min="529" max="768" width="11.42578125" style="82"/>
    <col min="769" max="769" width="15.42578125" style="82" customWidth="1"/>
    <col min="770" max="775" width="10.140625" style="82" customWidth="1"/>
    <col min="776" max="776" width="10.28515625" style="82" customWidth="1"/>
    <col min="777" max="781" width="10.140625" style="82" customWidth="1"/>
    <col min="782" max="782" width="8.7109375" style="82" customWidth="1"/>
    <col min="783" max="783" width="10" style="82" customWidth="1"/>
    <col min="784" max="784" width="9.7109375" style="82" customWidth="1"/>
    <col min="785" max="1024" width="11.42578125" style="82"/>
    <col min="1025" max="1025" width="15.42578125" style="82" customWidth="1"/>
    <col min="1026" max="1031" width="10.140625" style="82" customWidth="1"/>
    <col min="1032" max="1032" width="10.28515625" style="82" customWidth="1"/>
    <col min="1033" max="1037" width="10.140625" style="82" customWidth="1"/>
    <col min="1038" max="1038" width="8.7109375" style="82" customWidth="1"/>
    <col min="1039" max="1039" width="10" style="82" customWidth="1"/>
    <col min="1040" max="1040" width="9.7109375" style="82" customWidth="1"/>
    <col min="1041" max="1280" width="11.42578125" style="82"/>
    <col min="1281" max="1281" width="15.42578125" style="82" customWidth="1"/>
    <col min="1282" max="1287" width="10.140625" style="82" customWidth="1"/>
    <col min="1288" max="1288" width="10.28515625" style="82" customWidth="1"/>
    <col min="1289" max="1293" width="10.140625" style="82" customWidth="1"/>
    <col min="1294" max="1294" width="8.7109375" style="82" customWidth="1"/>
    <col min="1295" max="1295" width="10" style="82" customWidth="1"/>
    <col min="1296" max="1296" width="9.7109375" style="82" customWidth="1"/>
    <col min="1297" max="1536" width="11.42578125" style="82"/>
    <col min="1537" max="1537" width="15.42578125" style="82" customWidth="1"/>
    <col min="1538" max="1543" width="10.140625" style="82" customWidth="1"/>
    <col min="1544" max="1544" width="10.28515625" style="82" customWidth="1"/>
    <col min="1545" max="1549" width="10.140625" style="82" customWidth="1"/>
    <col min="1550" max="1550" width="8.7109375" style="82" customWidth="1"/>
    <col min="1551" max="1551" width="10" style="82" customWidth="1"/>
    <col min="1552" max="1552" width="9.7109375" style="82" customWidth="1"/>
    <col min="1553" max="1792" width="11.42578125" style="82"/>
    <col min="1793" max="1793" width="15.42578125" style="82" customWidth="1"/>
    <col min="1794" max="1799" width="10.140625" style="82" customWidth="1"/>
    <col min="1800" max="1800" width="10.28515625" style="82" customWidth="1"/>
    <col min="1801" max="1805" width="10.140625" style="82" customWidth="1"/>
    <col min="1806" max="1806" width="8.7109375" style="82" customWidth="1"/>
    <col min="1807" max="1807" width="10" style="82" customWidth="1"/>
    <col min="1808" max="1808" width="9.7109375" style="82" customWidth="1"/>
    <col min="1809" max="2048" width="11.42578125" style="82"/>
    <col min="2049" max="2049" width="15.42578125" style="82" customWidth="1"/>
    <col min="2050" max="2055" width="10.140625" style="82" customWidth="1"/>
    <col min="2056" max="2056" width="10.28515625" style="82" customWidth="1"/>
    <col min="2057" max="2061" width="10.140625" style="82" customWidth="1"/>
    <col min="2062" max="2062" width="8.7109375" style="82" customWidth="1"/>
    <col min="2063" max="2063" width="10" style="82" customWidth="1"/>
    <col min="2064" max="2064" width="9.7109375" style="82" customWidth="1"/>
    <col min="2065" max="2304" width="11.42578125" style="82"/>
    <col min="2305" max="2305" width="15.42578125" style="82" customWidth="1"/>
    <col min="2306" max="2311" width="10.140625" style="82" customWidth="1"/>
    <col min="2312" max="2312" width="10.28515625" style="82" customWidth="1"/>
    <col min="2313" max="2317" width="10.140625" style="82" customWidth="1"/>
    <col min="2318" max="2318" width="8.7109375" style="82" customWidth="1"/>
    <col min="2319" max="2319" width="10" style="82" customWidth="1"/>
    <col min="2320" max="2320" width="9.7109375" style="82" customWidth="1"/>
    <col min="2321" max="2560" width="11.42578125" style="82"/>
    <col min="2561" max="2561" width="15.42578125" style="82" customWidth="1"/>
    <col min="2562" max="2567" width="10.140625" style="82" customWidth="1"/>
    <col min="2568" max="2568" width="10.28515625" style="82" customWidth="1"/>
    <col min="2569" max="2573" width="10.140625" style="82" customWidth="1"/>
    <col min="2574" max="2574" width="8.7109375" style="82" customWidth="1"/>
    <col min="2575" max="2575" width="10" style="82" customWidth="1"/>
    <col min="2576" max="2576" width="9.7109375" style="82" customWidth="1"/>
    <col min="2577" max="2816" width="11.42578125" style="82"/>
    <col min="2817" max="2817" width="15.42578125" style="82" customWidth="1"/>
    <col min="2818" max="2823" width="10.140625" style="82" customWidth="1"/>
    <col min="2824" max="2824" width="10.28515625" style="82" customWidth="1"/>
    <col min="2825" max="2829" width="10.140625" style="82" customWidth="1"/>
    <col min="2830" max="2830" width="8.7109375" style="82" customWidth="1"/>
    <col min="2831" max="2831" width="10" style="82" customWidth="1"/>
    <col min="2832" max="2832" width="9.7109375" style="82" customWidth="1"/>
    <col min="2833" max="3072" width="11.42578125" style="82"/>
    <col min="3073" max="3073" width="15.42578125" style="82" customWidth="1"/>
    <col min="3074" max="3079" width="10.140625" style="82" customWidth="1"/>
    <col min="3080" max="3080" width="10.28515625" style="82" customWidth="1"/>
    <col min="3081" max="3085" width="10.140625" style="82" customWidth="1"/>
    <col min="3086" max="3086" width="8.7109375" style="82" customWidth="1"/>
    <col min="3087" max="3087" width="10" style="82" customWidth="1"/>
    <col min="3088" max="3088" width="9.7109375" style="82" customWidth="1"/>
    <col min="3089" max="3328" width="11.42578125" style="82"/>
    <col min="3329" max="3329" width="15.42578125" style="82" customWidth="1"/>
    <col min="3330" max="3335" width="10.140625" style="82" customWidth="1"/>
    <col min="3336" max="3336" width="10.28515625" style="82" customWidth="1"/>
    <col min="3337" max="3341" width="10.140625" style="82" customWidth="1"/>
    <col min="3342" max="3342" width="8.7109375" style="82" customWidth="1"/>
    <col min="3343" max="3343" width="10" style="82" customWidth="1"/>
    <col min="3344" max="3344" width="9.7109375" style="82" customWidth="1"/>
    <col min="3345" max="3584" width="11.42578125" style="82"/>
    <col min="3585" max="3585" width="15.42578125" style="82" customWidth="1"/>
    <col min="3586" max="3591" width="10.140625" style="82" customWidth="1"/>
    <col min="3592" max="3592" width="10.28515625" style="82" customWidth="1"/>
    <col min="3593" max="3597" width="10.140625" style="82" customWidth="1"/>
    <col min="3598" max="3598" width="8.7109375" style="82" customWidth="1"/>
    <col min="3599" max="3599" width="10" style="82" customWidth="1"/>
    <col min="3600" max="3600" width="9.7109375" style="82" customWidth="1"/>
    <col min="3601" max="3840" width="11.42578125" style="82"/>
    <col min="3841" max="3841" width="15.42578125" style="82" customWidth="1"/>
    <col min="3842" max="3847" width="10.140625" style="82" customWidth="1"/>
    <col min="3848" max="3848" width="10.28515625" style="82" customWidth="1"/>
    <col min="3849" max="3853" width="10.140625" style="82" customWidth="1"/>
    <col min="3854" max="3854" width="8.7109375" style="82" customWidth="1"/>
    <col min="3855" max="3855" width="10" style="82" customWidth="1"/>
    <col min="3856" max="3856" width="9.7109375" style="82" customWidth="1"/>
    <col min="3857" max="4096" width="11.42578125" style="82"/>
    <col min="4097" max="4097" width="15.42578125" style="82" customWidth="1"/>
    <col min="4098" max="4103" width="10.140625" style="82" customWidth="1"/>
    <col min="4104" max="4104" width="10.28515625" style="82" customWidth="1"/>
    <col min="4105" max="4109" width="10.140625" style="82" customWidth="1"/>
    <col min="4110" max="4110" width="8.7109375" style="82" customWidth="1"/>
    <col min="4111" max="4111" width="10" style="82" customWidth="1"/>
    <col min="4112" max="4112" width="9.7109375" style="82" customWidth="1"/>
    <col min="4113" max="4352" width="11.42578125" style="82"/>
    <col min="4353" max="4353" width="15.42578125" style="82" customWidth="1"/>
    <col min="4354" max="4359" width="10.140625" style="82" customWidth="1"/>
    <col min="4360" max="4360" width="10.28515625" style="82" customWidth="1"/>
    <col min="4361" max="4365" width="10.140625" style="82" customWidth="1"/>
    <col min="4366" max="4366" width="8.7109375" style="82" customWidth="1"/>
    <col min="4367" max="4367" width="10" style="82" customWidth="1"/>
    <col min="4368" max="4368" width="9.7109375" style="82" customWidth="1"/>
    <col min="4369" max="4608" width="11.42578125" style="82"/>
    <col min="4609" max="4609" width="15.42578125" style="82" customWidth="1"/>
    <col min="4610" max="4615" width="10.140625" style="82" customWidth="1"/>
    <col min="4616" max="4616" width="10.28515625" style="82" customWidth="1"/>
    <col min="4617" max="4621" width="10.140625" style="82" customWidth="1"/>
    <col min="4622" max="4622" width="8.7109375" style="82" customWidth="1"/>
    <col min="4623" max="4623" width="10" style="82" customWidth="1"/>
    <col min="4624" max="4624" width="9.7109375" style="82" customWidth="1"/>
    <col min="4625" max="4864" width="11.42578125" style="82"/>
    <col min="4865" max="4865" width="15.42578125" style="82" customWidth="1"/>
    <col min="4866" max="4871" width="10.140625" style="82" customWidth="1"/>
    <col min="4872" max="4872" width="10.28515625" style="82" customWidth="1"/>
    <col min="4873" max="4877" width="10.140625" style="82" customWidth="1"/>
    <col min="4878" max="4878" width="8.7109375" style="82" customWidth="1"/>
    <col min="4879" max="4879" width="10" style="82" customWidth="1"/>
    <col min="4880" max="4880" width="9.7109375" style="82" customWidth="1"/>
    <col min="4881" max="5120" width="11.42578125" style="82"/>
    <col min="5121" max="5121" width="15.42578125" style="82" customWidth="1"/>
    <col min="5122" max="5127" width="10.140625" style="82" customWidth="1"/>
    <col min="5128" max="5128" width="10.28515625" style="82" customWidth="1"/>
    <col min="5129" max="5133" width="10.140625" style="82" customWidth="1"/>
    <col min="5134" max="5134" width="8.7109375" style="82" customWidth="1"/>
    <col min="5135" max="5135" width="10" style="82" customWidth="1"/>
    <col min="5136" max="5136" width="9.7109375" style="82" customWidth="1"/>
    <col min="5137" max="5376" width="11.42578125" style="82"/>
    <col min="5377" max="5377" width="15.42578125" style="82" customWidth="1"/>
    <col min="5378" max="5383" width="10.140625" style="82" customWidth="1"/>
    <col min="5384" max="5384" width="10.28515625" style="82" customWidth="1"/>
    <col min="5385" max="5389" width="10.140625" style="82" customWidth="1"/>
    <col min="5390" max="5390" width="8.7109375" style="82" customWidth="1"/>
    <col min="5391" max="5391" width="10" style="82" customWidth="1"/>
    <col min="5392" max="5392" width="9.7109375" style="82" customWidth="1"/>
    <col min="5393" max="5632" width="11.42578125" style="82"/>
    <col min="5633" max="5633" width="15.42578125" style="82" customWidth="1"/>
    <col min="5634" max="5639" width="10.140625" style="82" customWidth="1"/>
    <col min="5640" max="5640" width="10.28515625" style="82" customWidth="1"/>
    <col min="5641" max="5645" width="10.140625" style="82" customWidth="1"/>
    <col min="5646" max="5646" width="8.7109375" style="82" customWidth="1"/>
    <col min="5647" max="5647" width="10" style="82" customWidth="1"/>
    <col min="5648" max="5648" width="9.7109375" style="82" customWidth="1"/>
    <col min="5649" max="5888" width="11.42578125" style="82"/>
    <col min="5889" max="5889" width="15.42578125" style="82" customWidth="1"/>
    <col min="5890" max="5895" width="10.140625" style="82" customWidth="1"/>
    <col min="5896" max="5896" width="10.28515625" style="82" customWidth="1"/>
    <col min="5897" max="5901" width="10.140625" style="82" customWidth="1"/>
    <col min="5902" max="5902" width="8.7109375" style="82" customWidth="1"/>
    <col min="5903" max="5903" width="10" style="82" customWidth="1"/>
    <col min="5904" max="5904" width="9.7109375" style="82" customWidth="1"/>
    <col min="5905" max="6144" width="11.42578125" style="82"/>
    <col min="6145" max="6145" width="15.42578125" style="82" customWidth="1"/>
    <col min="6146" max="6151" width="10.140625" style="82" customWidth="1"/>
    <col min="6152" max="6152" width="10.28515625" style="82" customWidth="1"/>
    <col min="6153" max="6157" width="10.140625" style="82" customWidth="1"/>
    <col min="6158" max="6158" width="8.7109375" style="82" customWidth="1"/>
    <col min="6159" max="6159" width="10" style="82" customWidth="1"/>
    <col min="6160" max="6160" width="9.7109375" style="82" customWidth="1"/>
    <col min="6161" max="6400" width="11.42578125" style="82"/>
    <col min="6401" max="6401" width="15.42578125" style="82" customWidth="1"/>
    <col min="6402" max="6407" width="10.140625" style="82" customWidth="1"/>
    <col min="6408" max="6408" width="10.28515625" style="82" customWidth="1"/>
    <col min="6409" max="6413" width="10.140625" style="82" customWidth="1"/>
    <col min="6414" max="6414" width="8.7109375" style="82" customWidth="1"/>
    <col min="6415" max="6415" width="10" style="82" customWidth="1"/>
    <col min="6416" max="6416" width="9.7109375" style="82" customWidth="1"/>
    <col min="6417" max="6656" width="11.42578125" style="82"/>
    <col min="6657" max="6657" width="15.42578125" style="82" customWidth="1"/>
    <col min="6658" max="6663" width="10.140625" style="82" customWidth="1"/>
    <col min="6664" max="6664" width="10.28515625" style="82" customWidth="1"/>
    <col min="6665" max="6669" width="10.140625" style="82" customWidth="1"/>
    <col min="6670" max="6670" width="8.7109375" style="82" customWidth="1"/>
    <col min="6671" max="6671" width="10" style="82" customWidth="1"/>
    <col min="6672" max="6672" width="9.7109375" style="82" customWidth="1"/>
    <col min="6673" max="6912" width="11.42578125" style="82"/>
    <col min="6913" max="6913" width="15.42578125" style="82" customWidth="1"/>
    <col min="6914" max="6919" width="10.140625" style="82" customWidth="1"/>
    <col min="6920" max="6920" width="10.28515625" style="82" customWidth="1"/>
    <col min="6921" max="6925" width="10.140625" style="82" customWidth="1"/>
    <col min="6926" max="6926" width="8.7109375" style="82" customWidth="1"/>
    <col min="6927" max="6927" width="10" style="82" customWidth="1"/>
    <col min="6928" max="6928" width="9.7109375" style="82" customWidth="1"/>
    <col min="6929" max="7168" width="11.42578125" style="82"/>
    <col min="7169" max="7169" width="15.42578125" style="82" customWidth="1"/>
    <col min="7170" max="7175" width="10.140625" style="82" customWidth="1"/>
    <col min="7176" max="7176" width="10.28515625" style="82" customWidth="1"/>
    <col min="7177" max="7181" width="10.140625" style="82" customWidth="1"/>
    <col min="7182" max="7182" width="8.7109375" style="82" customWidth="1"/>
    <col min="7183" max="7183" width="10" style="82" customWidth="1"/>
    <col min="7184" max="7184" width="9.7109375" style="82" customWidth="1"/>
    <col min="7185" max="7424" width="11.42578125" style="82"/>
    <col min="7425" max="7425" width="15.42578125" style="82" customWidth="1"/>
    <col min="7426" max="7431" width="10.140625" style="82" customWidth="1"/>
    <col min="7432" max="7432" width="10.28515625" style="82" customWidth="1"/>
    <col min="7433" max="7437" width="10.140625" style="82" customWidth="1"/>
    <col min="7438" max="7438" width="8.7109375" style="82" customWidth="1"/>
    <col min="7439" max="7439" width="10" style="82" customWidth="1"/>
    <col min="7440" max="7440" width="9.7109375" style="82" customWidth="1"/>
    <col min="7441" max="7680" width="11.42578125" style="82"/>
    <col min="7681" max="7681" width="15.42578125" style="82" customWidth="1"/>
    <col min="7682" max="7687" width="10.140625" style="82" customWidth="1"/>
    <col min="7688" max="7688" width="10.28515625" style="82" customWidth="1"/>
    <col min="7689" max="7693" width="10.140625" style="82" customWidth="1"/>
    <col min="7694" max="7694" width="8.7109375" style="82" customWidth="1"/>
    <col min="7695" max="7695" width="10" style="82" customWidth="1"/>
    <col min="7696" max="7696" width="9.7109375" style="82" customWidth="1"/>
    <col min="7697" max="7936" width="11.42578125" style="82"/>
    <col min="7937" max="7937" width="15.42578125" style="82" customWidth="1"/>
    <col min="7938" max="7943" width="10.140625" style="82" customWidth="1"/>
    <col min="7944" max="7944" width="10.28515625" style="82" customWidth="1"/>
    <col min="7945" max="7949" width="10.140625" style="82" customWidth="1"/>
    <col min="7950" max="7950" width="8.7109375" style="82" customWidth="1"/>
    <col min="7951" max="7951" width="10" style="82" customWidth="1"/>
    <col min="7952" max="7952" width="9.7109375" style="82" customWidth="1"/>
    <col min="7953" max="8192" width="11.42578125" style="82"/>
    <col min="8193" max="8193" width="15.42578125" style="82" customWidth="1"/>
    <col min="8194" max="8199" width="10.140625" style="82" customWidth="1"/>
    <col min="8200" max="8200" width="10.28515625" style="82" customWidth="1"/>
    <col min="8201" max="8205" width="10.140625" style="82" customWidth="1"/>
    <col min="8206" max="8206" width="8.7109375" style="82" customWidth="1"/>
    <col min="8207" max="8207" width="10" style="82" customWidth="1"/>
    <col min="8208" max="8208" width="9.7109375" style="82" customWidth="1"/>
    <col min="8209" max="8448" width="11.42578125" style="82"/>
    <col min="8449" max="8449" width="15.42578125" style="82" customWidth="1"/>
    <col min="8450" max="8455" width="10.140625" style="82" customWidth="1"/>
    <col min="8456" max="8456" width="10.28515625" style="82" customWidth="1"/>
    <col min="8457" max="8461" width="10.140625" style="82" customWidth="1"/>
    <col min="8462" max="8462" width="8.7109375" style="82" customWidth="1"/>
    <col min="8463" max="8463" width="10" style="82" customWidth="1"/>
    <col min="8464" max="8464" width="9.7109375" style="82" customWidth="1"/>
    <col min="8465" max="8704" width="11.42578125" style="82"/>
    <col min="8705" max="8705" width="15.42578125" style="82" customWidth="1"/>
    <col min="8706" max="8711" width="10.140625" style="82" customWidth="1"/>
    <col min="8712" max="8712" width="10.28515625" style="82" customWidth="1"/>
    <col min="8713" max="8717" width="10.140625" style="82" customWidth="1"/>
    <col min="8718" max="8718" width="8.7109375" style="82" customWidth="1"/>
    <col min="8719" max="8719" width="10" style="82" customWidth="1"/>
    <col min="8720" max="8720" width="9.7109375" style="82" customWidth="1"/>
    <col min="8721" max="8960" width="11.42578125" style="82"/>
    <col min="8961" max="8961" width="15.42578125" style="82" customWidth="1"/>
    <col min="8962" max="8967" width="10.140625" style="82" customWidth="1"/>
    <col min="8968" max="8968" width="10.28515625" style="82" customWidth="1"/>
    <col min="8969" max="8973" width="10.140625" style="82" customWidth="1"/>
    <col min="8974" max="8974" width="8.7109375" style="82" customWidth="1"/>
    <col min="8975" max="8975" width="10" style="82" customWidth="1"/>
    <col min="8976" max="8976" width="9.7109375" style="82" customWidth="1"/>
    <col min="8977" max="9216" width="11.42578125" style="82"/>
    <col min="9217" max="9217" width="15.42578125" style="82" customWidth="1"/>
    <col min="9218" max="9223" width="10.140625" style="82" customWidth="1"/>
    <col min="9224" max="9224" width="10.28515625" style="82" customWidth="1"/>
    <col min="9225" max="9229" width="10.140625" style="82" customWidth="1"/>
    <col min="9230" max="9230" width="8.7109375" style="82" customWidth="1"/>
    <col min="9231" max="9231" width="10" style="82" customWidth="1"/>
    <col min="9232" max="9232" width="9.7109375" style="82" customWidth="1"/>
    <col min="9233" max="9472" width="11.42578125" style="82"/>
    <col min="9473" max="9473" width="15.42578125" style="82" customWidth="1"/>
    <col min="9474" max="9479" width="10.140625" style="82" customWidth="1"/>
    <col min="9480" max="9480" width="10.28515625" style="82" customWidth="1"/>
    <col min="9481" max="9485" width="10.140625" style="82" customWidth="1"/>
    <col min="9486" max="9486" width="8.7109375" style="82" customWidth="1"/>
    <col min="9487" max="9487" width="10" style="82" customWidth="1"/>
    <col min="9488" max="9488" width="9.7109375" style="82" customWidth="1"/>
    <col min="9489" max="9728" width="11.42578125" style="82"/>
    <col min="9729" max="9729" width="15.42578125" style="82" customWidth="1"/>
    <col min="9730" max="9735" width="10.140625" style="82" customWidth="1"/>
    <col min="9736" max="9736" width="10.28515625" style="82" customWidth="1"/>
    <col min="9737" max="9741" width="10.140625" style="82" customWidth="1"/>
    <col min="9742" max="9742" width="8.7109375" style="82" customWidth="1"/>
    <col min="9743" max="9743" width="10" style="82" customWidth="1"/>
    <col min="9744" max="9744" width="9.7109375" style="82" customWidth="1"/>
    <col min="9745" max="9984" width="11.42578125" style="82"/>
    <col min="9985" max="9985" width="15.42578125" style="82" customWidth="1"/>
    <col min="9986" max="9991" width="10.140625" style="82" customWidth="1"/>
    <col min="9992" max="9992" width="10.28515625" style="82" customWidth="1"/>
    <col min="9993" max="9997" width="10.140625" style="82" customWidth="1"/>
    <col min="9998" max="9998" width="8.7109375" style="82" customWidth="1"/>
    <col min="9999" max="9999" width="10" style="82" customWidth="1"/>
    <col min="10000" max="10000" width="9.7109375" style="82" customWidth="1"/>
    <col min="10001" max="10240" width="11.42578125" style="82"/>
    <col min="10241" max="10241" width="15.42578125" style="82" customWidth="1"/>
    <col min="10242" max="10247" width="10.140625" style="82" customWidth="1"/>
    <col min="10248" max="10248" width="10.28515625" style="82" customWidth="1"/>
    <col min="10249" max="10253" width="10.140625" style="82" customWidth="1"/>
    <col min="10254" max="10254" width="8.7109375" style="82" customWidth="1"/>
    <col min="10255" max="10255" width="10" style="82" customWidth="1"/>
    <col min="10256" max="10256" width="9.7109375" style="82" customWidth="1"/>
    <col min="10257" max="10496" width="11.42578125" style="82"/>
    <col min="10497" max="10497" width="15.42578125" style="82" customWidth="1"/>
    <col min="10498" max="10503" width="10.140625" style="82" customWidth="1"/>
    <col min="10504" max="10504" width="10.28515625" style="82" customWidth="1"/>
    <col min="10505" max="10509" width="10.140625" style="82" customWidth="1"/>
    <col min="10510" max="10510" width="8.7109375" style="82" customWidth="1"/>
    <col min="10511" max="10511" width="10" style="82" customWidth="1"/>
    <col min="10512" max="10512" width="9.7109375" style="82" customWidth="1"/>
    <col min="10513" max="10752" width="11.42578125" style="82"/>
    <col min="10753" max="10753" width="15.42578125" style="82" customWidth="1"/>
    <col min="10754" max="10759" width="10.140625" style="82" customWidth="1"/>
    <col min="10760" max="10760" width="10.28515625" style="82" customWidth="1"/>
    <col min="10761" max="10765" width="10.140625" style="82" customWidth="1"/>
    <col min="10766" max="10766" width="8.7109375" style="82" customWidth="1"/>
    <col min="10767" max="10767" width="10" style="82" customWidth="1"/>
    <col min="10768" max="10768" width="9.7109375" style="82" customWidth="1"/>
    <col min="10769" max="11008" width="11.42578125" style="82"/>
    <col min="11009" max="11009" width="15.42578125" style="82" customWidth="1"/>
    <col min="11010" max="11015" width="10.140625" style="82" customWidth="1"/>
    <col min="11016" max="11016" width="10.28515625" style="82" customWidth="1"/>
    <col min="11017" max="11021" width="10.140625" style="82" customWidth="1"/>
    <col min="11022" max="11022" width="8.7109375" style="82" customWidth="1"/>
    <col min="11023" max="11023" width="10" style="82" customWidth="1"/>
    <col min="11024" max="11024" width="9.7109375" style="82" customWidth="1"/>
    <col min="11025" max="11264" width="11.42578125" style="82"/>
    <col min="11265" max="11265" width="15.42578125" style="82" customWidth="1"/>
    <col min="11266" max="11271" width="10.140625" style="82" customWidth="1"/>
    <col min="11272" max="11272" width="10.28515625" style="82" customWidth="1"/>
    <col min="11273" max="11277" width="10.140625" style="82" customWidth="1"/>
    <col min="11278" max="11278" width="8.7109375" style="82" customWidth="1"/>
    <col min="11279" max="11279" width="10" style="82" customWidth="1"/>
    <col min="11280" max="11280" width="9.7109375" style="82" customWidth="1"/>
    <col min="11281" max="11520" width="11.42578125" style="82"/>
    <col min="11521" max="11521" width="15.42578125" style="82" customWidth="1"/>
    <col min="11522" max="11527" width="10.140625" style="82" customWidth="1"/>
    <col min="11528" max="11528" width="10.28515625" style="82" customWidth="1"/>
    <col min="11529" max="11533" width="10.140625" style="82" customWidth="1"/>
    <col min="11534" max="11534" width="8.7109375" style="82" customWidth="1"/>
    <col min="11535" max="11535" width="10" style="82" customWidth="1"/>
    <col min="11536" max="11536" width="9.7109375" style="82" customWidth="1"/>
    <col min="11537" max="11776" width="11.42578125" style="82"/>
    <col min="11777" max="11777" width="15.42578125" style="82" customWidth="1"/>
    <col min="11778" max="11783" width="10.140625" style="82" customWidth="1"/>
    <col min="11784" max="11784" width="10.28515625" style="82" customWidth="1"/>
    <col min="11785" max="11789" width="10.140625" style="82" customWidth="1"/>
    <col min="11790" max="11790" width="8.7109375" style="82" customWidth="1"/>
    <col min="11791" max="11791" width="10" style="82" customWidth="1"/>
    <col min="11792" max="11792" width="9.7109375" style="82" customWidth="1"/>
    <col min="11793" max="12032" width="11.42578125" style="82"/>
    <col min="12033" max="12033" width="15.42578125" style="82" customWidth="1"/>
    <col min="12034" max="12039" width="10.140625" style="82" customWidth="1"/>
    <col min="12040" max="12040" width="10.28515625" style="82" customWidth="1"/>
    <col min="12041" max="12045" width="10.140625" style="82" customWidth="1"/>
    <col min="12046" max="12046" width="8.7109375" style="82" customWidth="1"/>
    <col min="12047" max="12047" width="10" style="82" customWidth="1"/>
    <col min="12048" max="12048" width="9.7109375" style="82" customWidth="1"/>
    <col min="12049" max="12288" width="11.42578125" style="82"/>
    <col min="12289" max="12289" width="15.42578125" style="82" customWidth="1"/>
    <col min="12290" max="12295" width="10.140625" style="82" customWidth="1"/>
    <col min="12296" max="12296" width="10.28515625" style="82" customWidth="1"/>
    <col min="12297" max="12301" width="10.140625" style="82" customWidth="1"/>
    <col min="12302" max="12302" width="8.7109375" style="82" customWidth="1"/>
    <col min="12303" max="12303" width="10" style="82" customWidth="1"/>
    <col min="12304" max="12304" width="9.7109375" style="82" customWidth="1"/>
    <col min="12305" max="12544" width="11.42578125" style="82"/>
    <col min="12545" max="12545" width="15.42578125" style="82" customWidth="1"/>
    <col min="12546" max="12551" width="10.140625" style="82" customWidth="1"/>
    <col min="12552" max="12552" width="10.28515625" style="82" customWidth="1"/>
    <col min="12553" max="12557" width="10.140625" style="82" customWidth="1"/>
    <col min="12558" max="12558" width="8.7109375" style="82" customWidth="1"/>
    <col min="12559" max="12559" width="10" style="82" customWidth="1"/>
    <col min="12560" max="12560" width="9.7109375" style="82" customWidth="1"/>
    <col min="12561" max="12800" width="11.42578125" style="82"/>
    <col min="12801" max="12801" width="15.42578125" style="82" customWidth="1"/>
    <col min="12802" max="12807" width="10.140625" style="82" customWidth="1"/>
    <col min="12808" max="12808" width="10.28515625" style="82" customWidth="1"/>
    <col min="12809" max="12813" width="10.140625" style="82" customWidth="1"/>
    <col min="12814" max="12814" width="8.7109375" style="82" customWidth="1"/>
    <col min="12815" max="12815" width="10" style="82" customWidth="1"/>
    <col min="12816" max="12816" width="9.7109375" style="82" customWidth="1"/>
    <col min="12817" max="13056" width="11.42578125" style="82"/>
    <col min="13057" max="13057" width="15.42578125" style="82" customWidth="1"/>
    <col min="13058" max="13063" width="10.140625" style="82" customWidth="1"/>
    <col min="13064" max="13064" width="10.28515625" style="82" customWidth="1"/>
    <col min="13065" max="13069" width="10.140625" style="82" customWidth="1"/>
    <col min="13070" max="13070" width="8.7109375" style="82" customWidth="1"/>
    <col min="13071" max="13071" width="10" style="82" customWidth="1"/>
    <col min="13072" max="13072" width="9.7109375" style="82" customWidth="1"/>
    <col min="13073" max="13312" width="11.42578125" style="82"/>
    <col min="13313" max="13313" width="15.42578125" style="82" customWidth="1"/>
    <col min="13314" max="13319" width="10.140625" style="82" customWidth="1"/>
    <col min="13320" max="13320" width="10.28515625" style="82" customWidth="1"/>
    <col min="13321" max="13325" width="10.140625" style="82" customWidth="1"/>
    <col min="13326" max="13326" width="8.7109375" style="82" customWidth="1"/>
    <col min="13327" max="13327" width="10" style="82" customWidth="1"/>
    <col min="13328" max="13328" width="9.7109375" style="82" customWidth="1"/>
    <col min="13329" max="13568" width="11.42578125" style="82"/>
    <col min="13569" max="13569" width="15.42578125" style="82" customWidth="1"/>
    <col min="13570" max="13575" width="10.140625" style="82" customWidth="1"/>
    <col min="13576" max="13576" width="10.28515625" style="82" customWidth="1"/>
    <col min="13577" max="13581" width="10.140625" style="82" customWidth="1"/>
    <col min="13582" max="13582" width="8.7109375" style="82" customWidth="1"/>
    <col min="13583" max="13583" width="10" style="82" customWidth="1"/>
    <col min="13584" max="13584" width="9.7109375" style="82" customWidth="1"/>
    <col min="13585" max="13824" width="11.42578125" style="82"/>
    <col min="13825" max="13825" width="15.42578125" style="82" customWidth="1"/>
    <col min="13826" max="13831" width="10.140625" style="82" customWidth="1"/>
    <col min="13832" max="13832" width="10.28515625" style="82" customWidth="1"/>
    <col min="13833" max="13837" width="10.140625" style="82" customWidth="1"/>
    <col min="13838" max="13838" width="8.7109375" style="82" customWidth="1"/>
    <col min="13839" max="13839" width="10" style="82" customWidth="1"/>
    <col min="13840" max="13840" width="9.7109375" style="82" customWidth="1"/>
    <col min="13841" max="14080" width="11.42578125" style="82"/>
    <col min="14081" max="14081" width="15.42578125" style="82" customWidth="1"/>
    <col min="14082" max="14087" width="10.140625" style="82" customWidth="1"/>
    <col min="14088" max="14088" width="10.28515625" style="82" customWidth="1"/>
    <col min="14089" max="14093" width="10.140625" style="82" customWidth="1"/>
    <col min="14094" max="14094" width="8.7109375" style="82" customWidth="1"/>
    <col min="14095" max="14095" width="10" style="82" customWidth="1"/>
    <col min="14096" max="14096" width="9.7109375" style="82" customWidth="1"/>
    <col min="14097" max="14336" width="11.42578125" style="82"/>
    <col min="14337" max="14337" width="15.42578125" style="82" customWidth="1"/>
    <col min="14338" max="14343" width="10.140625" style="82" customWidth="1"/>
    <col min="14344" max="14344" width="10.28515625" style="82" customWidth="1"/>
    <col min="14345" max="14349" width="10.140625" style="82" customWidth="1"/>
    <col min="14350" max="14350" width="8.7109375" style="82" customWidth="1"/>
    <col min="14351" max="14351" width="10" style="82" customWidth="1"/>
    <col min="14352" max="14352" width="9.7109375" style="82" customWidth="1"/>
    <col min="14353" max="14592" width="11.42578125" style="82"/>
    <col min="14593" max="14593" width="15.42578125" style="82" customWidth="1"/>
    <col min="14594" max="14599" width="10.140625" style="82" customWidth="1"/>
    <col min="14600" max="14600" width="10.28515625" style="82" customWidth="1"/>
    <col min="14601" max="14605" width="10.140625" style="82" customWidth="1"/>
    <col min="14606" max="14606" width="8.7109375" style="82" customWidth="1"/>
    <col min="14607" max="14607" width="10" style="82" customWidth="1"/>
    <col min="14608" max="14608" width="9.7109375" style="82" customWidth="1"/>
    <col min="14609" max="14848" width="11.42578125" style="82"/>
    <col min="14849" max="14849" width="15.42578125" style="82" customWidth="1"/>
    <col min="14850" max="14855" width="10.140625" style="82" customWidth="1"/>
    <col min="14856" max="14856" width="10.28515625" style="82" customWidth="1"/>
    <col min="14857" max="14861" width="10.140625" style="82" customWidth="1"/>
    <col min="14862" max="14862" width="8.7109375" style="82" customWidth="1"/>
    <col min="14863" max="14863" width="10" style="82" customWidth="1"/>
    <col min="14864" max="14864" width="9.7109375" style="82" customWidth="1"/>
    <col min="14865" max="15104" width="11.42578125" style="82"/>
    <col min="15105" max="15105" width="15.42578125" style="82" customWidth="1"/>
    <col min="15106" max="15111" width="10.140625" style="82" customWidth="1"/>
    <col min="15112" max="15112" width="10.28515625" style="82" customWidth="1"/>
    <col min="15113" max="15117" width="10.140625" style="82" customWidth="1"/>
    <col min="15118" max="15118" width="8.7109375" style="82" customWidth="1"/>
    <col min="15119" max="15119" width="10" style="82" customWidth="1"/>
    <col min="15120" max="15120" width="9.7109375" style="82" customWidth="1"/>
    <col min="15121" max="15360" width="11.42578125" style="82"/>
    <col min="15361" max="15361" width="15.42578125" style="82" customWidth="1"/>
    <col min="15362" max="15367" width="10.140625" style="82" customWidth="1"/>
    <col min="15368" max="15368" width="10.28515625" style="82" customWidth="1"/>
    <col min="15369" max="15373" width="10.140625" style="82" customWidth="1"/>
    <col min="15374" max="15374" width="8.7109375" style="82" customWidth="1"/>
    <col min="15375" max="15375" width="10" style="82" customWidth="1"/>
    <col min="15376" max="15376" width="9.7109375" style="82" customWidth="1"/>
    <col min="15377" max="15616" width="11.42578125" style="82"/>
    <col min="15617" max="15617" width="15.42578125" style="82" customWidth="1"/>
    <col min="15618" max="15623" width="10.140625" style="82" customWidth="1"/>
    <col min="15624" max="15624" width="10.28515625" style="82" customWidth="1"/>
    <col min="15625" max="15629" width="10.140625" style="82" customWidth="1"/>
    <col min="15630" max="15630" width="8.7109375" style="82" customWidth="1"/>
    <col min="15631" max="15631" width="10" style="82" customWidth="1"/>
    <col min="15632" max="15632" width="9.7109375" style="82" customWidth="1"/>
    <col min="15633" max="15872" width="11.42578125" style="82"/>
    <col min="15873" max="15873" width="15.42578125" style="82" customWidth="1"/>
    <col min="15874" max="15879" width="10.140625" style="82" customWidth="1"/>
    <col min="15880" max="15880" width="10.28515625" style="82" customWidth="1"/>
    <col min="15881" max="15885" width="10.140625" style="82" customWidth="1"/>
    <col min="15886" max="15886" width="8.7109375" style="82" customWidth="1"/>
    <col min="15887" max="15887" width="10" style="82" customWidth="1"/>
    <col min="15888" max="15888" width="9.7109375" style="82" customWidth="1"/>
    <col min="15889" max="16128" width="11.42578125" style="82"/>
    <col min="16129" max="16129" width="15.42578125" style="82" customWidth="1"/>
    <col min="16130" max="16135" width="10.140625" style="82" customWidth="1"/>
    <col min="16136" max="16136" width="10.28515625" style="82" customWidth="1"/>
    <col min="16137" max="16141" width="10.140625" style="82" customWidth="1"/>
    <col min="16142" max="16142" width="8.7109375" style="82" customWidth="1"/>
    <col min="16143" max="16143" width="10" style="82" customWidth="1"/>
    <col min="16144" max="16144" width="9.7109375" style="82" customWidth="1"/>
    <col min="16145" max="16384" width="11.42578125" style="82"/>
  </cols>
  <sheetData>
    <row r="1" spans="1:27" ht="18">
      <c r="A1" s="811" t="s">
        <v>207</v>
      </c>
      <c r="B1" s="811"/>
      <c r="C1" s="811"/>
      <c r="D1" s="811"/>
      <c r="E1" s="811"/>
      <c r="F1" s="811"/>
      <c r="G1" s="811"/>
      <c r="H1" s="811"/>
      <c r="I1" s="811"/>
      <c r="J1" s="811"/>
      <c r="K1" s="811"/>
      <c r="L1" s="811"/>
      <c r="M1" s="811"/>
      <c r="N1" s="811"/>
      <c r="O1" s="811"/>
      <c r="P1" s="811"/>
      <c r="Q1" s="811"/>
      <c r="R1" s="811"/>
      <c r="S1" s="811"/>
      <c r="T1" s="811"/>
      <c r="U1" s="811"/>
      <c r="V1" s="811"/>
      <c r="W1" s="811"/>
      <c r="X1" s="811"/>
      <c r="Y1" s="811"/>
    </row>
    <row r="2" spans="1:27" ht="15">
      <c r="A2" s="811" t="s">
        <v>208</v>
      </c>
      <c r="B2" s="811"/>
      <c r="C2" s="811"/>
      <c r="D2" s="811"/>
      <c r="E2" s="811"/>
      <c r="F2" s="811"/>
      <c r="G2" s="811"/>
      <c r="H2" s="811"/>
      <c r="I2" s="811"/>
      <c r="J2" s="811"/>
      <c r="K2" s="811"/>
      <c r="L2" s="811"/>
      <c r="M2" s="811"/>
      <c r="N2" s="811"/>
      <c r="O2" s="811"/>
      <c r="P2" s="811"/>
      <c r="Q2" s="811"/>
      <c r="R2" s="811"/>
      <c r="S2" s="811"/>
      <c r="T2" s="811"/>
      <c r="U2" s="811"/>
      <c r="V2" s="811"/>
      <c r="W2" s="811"/>
      <c r="X2" s="811"/>
      <c r="Y2" s="811"/>
    </row>
    <row r="3" spans="1:27" ht="15">
      <c r="A3" s="811" t="s">
        <v>209</v>
      </c>
      <c r="B3" s="811"/>
      <c r="C3" s="811"/>
      <c r="D3" s="811"/>
      <c r="E3" s="811"/>
      <c r="F3" s="811"/>
      <c r="G3" s="811"/>
      <c r="H3" s="811"/>
      <c r="I3" s="811"/>
      <c r="J3" s="811"/>
      <c r="K3" s="811"/>
      <c r="L3" s="811"/>
      <c r="M3" s="811"/>
      <c r="N3" s="811"/>
      <c r="O3" s="811"/>
      <c r="P3" s="811"/>
      <c r="Q3" s="811"/>
      <c r="R3" s="811"/>
      <c r="S3" s="811"/>
      <c r="T3" s="811"/>
      <c r="U3" s="811"/>
      <c r="V3" s="811"/>
      <c r="W3" s="811"/>
      <c r="X3" s="811"/>
      <c r="Y3" s="811"/>
    </row>
    <row r="4" spans="1:27" ht="15">
      <c r="A4" s="823" t="s">
        <v>210</v>
      </c>
      <c r="B4" s="823"/>
      <c r="C4" s="823"/>
      <c r="D4" s="823"/>
      <c r="E4" s="823"/>
      <c r="F4" s="823"/>
      <c r="G4" s="823"/>
      <c r="H4" s="823"/>
      <c r="I4" s="823"/>
      <c r="J4" s="823"/>
      <c r="K4" s="823"/>
      <c r="L4" s="823"/>
      <c r="M4" s="823"/>
      <c r="N4" s="823"/>
      <c r="O4" s="823"/>
      <c r="P4" s="823"/>
      <c r="Q4" s="823"/>
      <c r="R4" s="823"/>
      <c r="S4" s="823"/>
      <c r="T4" s="823"/>
      <c r="U4" s="823"/>
      <c r="V4" s="823"/>
      <c r="W4" s="823"/>
      <c r="X4" s="823"/>
      <c r="Y4" s="823"/>
    </row>
    <row r="5" spans="1:27" ht="15">
      <c r="A5" s="824"/>
      <c r="B5" s="824"/>
      <c r="C5" s="824"/>
      <c r="D5" s="824"/>
      <c r="E5" s="824"/>
      <c r="F5" s="824"/>
      <c r="G5" s="824"/>
      <c r="H5" s="824"/>
      <c r="I5" s="824"/>
      <c r="J5" s="824"/>
      <c r="K5" s="824"/>
      <c r="L5" s="824"/>
      <c r="M5" s="824"/>
      <c r="N5" s="824"/>
      <c r="O5" s="824"/>
      <c r="P5" s="824"/>
      <c r="Q5" s="824"/>
      <c r="R5" s="824"/>
      <c r="S5" s="824"/>
      <c r="T5" s="824"/>
      <c r="U5" s="824"/>
      <c r="V5" s="824"/>
      <c r="W5" s="824"/>
      <c r="X5" s="824"/>
      <c r="Y5" s="824"/>
    </row>
    <row r="6" spans="1:27" ht="12.75">
      <c r="A6" s="107" t="s">
        <v>211</v>
      </c>
      <c r="B6" s="418">
        <v>1995</v>
      </c>
      <c r="C6" s="418">
        <v>1996</v>
      </c>
      <c r="D6" s="418">
        <v>1997</v>
      </c>
      <c r="E6" s="418">
        <v>1998</v>
      </c>
      <c r="F6" s="418">
        <v>1999</v>
      </c>
      <c r="G6" s="418">
        <v>2000</v>
      </c>
      <c r="H6" s="418">
        <v>2001</v>
      </c>
      <c r="I6" s="418">
        <v>2002</v>
      </c>
      <c r="J6" s="418">
        <v>2003</v>
      </c>
      <c r="K6" s="418">
        <v>2004</v>
      </c>
      <c r="L6" s="418">
        <v>2005</v>
      </c>
      <c r="M6" s="418">
        <v>2006</v>
      </c>
      <c r="N6" s="418">
        <v>2007</v>
      </c>
      <c r="O6" s="418">
        <v>2008</v>
      </c>
      <c r="P6" s="418">
        <v>2009</v>
      </c>
      <c r="Q6" s="418">
        <v>2010</v>
      </c>
      <c r="R6" s="418">
        <v>2011</v>
      </c>
      <c r="S6" s="418">
        <v>2012</v>
      </c>
      <c r="T6" s="418">
        <v>2013</v>
      </c>
      <c r="U6" s="418">
        <v>2014</v>
      </c>
      <c r="V6" s="418">
        <v>2015</v>
      </c>
      <c r="W6" s="418">
        <v>2016</v>
      </c>
      <c r="X6" s="418">
        <v>2017</v>
      </c>
      <c r="Y6" s="418">
        <v>2018</v>
      </c>
      <c r="Z6" s="418">
        <v>2019</v>
      </c>
    </row>
    <row r="7" spans="1:27" ht="12.75">
      <c r="A7" s="108" t="s">
        <v>212</v>
      </c>
      <c r="B7" s="419">
        <v>5.72614</v>
      </c>
      <c r="C7" s="420">
        <v>6.0907</v>
      </c>
      <c r="D7" s="420">
        <v>6.0530400000000002</v>
      </c>
      <c r="E7" s="420">
        <v>6.2517399999999999</v>
      </c>
      <c r="F7" s="420">
        <v>6.97126</v>
      </c>
      <c r="G7" s="420">
        <v>7.8733199999999997</v>
      </c>
      <c r="H7" s="420">
        <v>7.7930599999999997</v>
      </c>
      <c r="I7" s="420">
        <v>8.0050299999999996</v>
      </c>
      <c r="J7" s="420">
        <v>7.7846500000000001</v>
      </c>
      <c r="K7" s="420">
        <v>8.0986893191686118</v>
      </c>
      <c r="L7" s="420">
        <v>7.75159435335335</v>
      </c>
      <c r="M7" s="420">
        <v>7.6114499999999996</v>
      </c>
      <c r="N7" s="420">
        <v>7.6694366576614392</v>
      </c>
      <c r="O7" s="420">
        <v>7.6950003532170266</v>
      </c>
      <c r="P7" s="420">
        <v>7.8455114061778559</v>
      </c>
      <c r="Q7" s="420">
        <v>8.3563405085440845</v>
      </c>
      <c r="R7" s="420">
        <v>7.9393789159906074</v>
      </c>
      <c r="S7" s="420">
        <v>7.7961150438286015</v>
      </c>
      <c r="T7" s="420">
        <v>7.8676223145967352</v>
      </c>
      <c r="U7" s="420">
        <v>7.8320838751031925</v>
      </c>
      <c r="V7" s="420">
        <v>7.6262052394466791</v>
      </c>
      <c r="W7" s="420">
        <v>7.6329725883384123</v>
      </c>
      <c r="X7" s="420">
        <v>7.4989221892102798</v>
      </c>
      <c r="Y7" s="420">
        <v>7.3250900000000003</v>
      </c>
      <c r="Z7" s="420">
        <v>7.7131499999999997</v>
      </c>
      <c r="AA7" s="109"/>
    </row>
    <row r="8" spans="1:27" ht="12.75">
      <c r="A8" s="110" t="s">
        <v>213</v>
      </c>
      <c r="B8" s="421">
        <v>5.70749</v>
      </c>
      <c r="C8" s="422">
        <v>6.1587199999999998</v>
      </c>
      <c r="D8" s="422">
        <v>6.0906799999999999</v>
      </c>
      <c r="E8" s="422">
        <v>6.2101300000000004</v>
      </c>
      <c r="F8" s="422">
        <v>6.8733700000000004</v>
      </c>
      <c r="G8" s="422">
        <v>7.7813499999999998</v>
      </c>
      <c r="H8" s="422">
        <v>7.72851</v>
      </c>
      <c r="I8" s="422">
        <v>7.9290200000000004</v>
      </c>
      <c r="J8" s="422">
        <v>7.8144195035860555</v>
      </c>
      <c r="K8" s="422">
        <v>8.0934811010188259</v>
      </c>
      <c r="L8" s="422">
        <v>7.7064161254685644</v>
      </c>
      <c r="M8" s="422">
        <v>7.5989500000000003</v>
      </c>
      <c r="N8" s="422">
        <v>7.6862978075113846</v>
      </c>
      <c r="O8" s="422">
        <v>7.713841628737506</v>
      </c>
      <c r="P8" s="422">
        <v>7.9324462749767868</v>
      </c>
      <c r="Q8" s="422">
        <v>8.1361262190342583</v>
      </c>
      <c r="R8" s="422">
        <v>7.7936763178312587</v>
      </c>
      <c r="S8" s="422">
        <v>7.7717156914712424</v>
      </c>
      <c r="T8" s="422">
        <v>7.8144026695091791</v>
      </c>
      <c r="U8" s="422">
        <v>7.7452676742437232</v>
      </c>
      <c r="V8" s="422">
        <v>7.6279381066262442</v>
      </c>
      <c r="W8" s="422">
        <v>7.6478810999684388</v>
      </c>
      <c r="X8" s="422">
        <v>7.3861050975818427</v>
      </c>
      <c r="Y8" s="422">
        <v>7.3437000000000001</v>
      </c>
      <c r="Z8" s="422">
        <v>7.7141200000000003</v>
      </c>
      <c r="AA8" s="109"/>
    </row>
    <row r="9" spans="1:27" ht="12.75">
      <c r="A9" s="110" t="s">
        <v>214</v>
      </c>
      <c r="B9" s="421">
        <v>5.6863099999999998</v>
      </c>
      <c r="C9" s="422">
        <v>6.1739800000000002</v>
      </c>
      <c r="D9" s="422">
        <v>5.9953900000000004</v>
      </c>
      <c r="E9" s="422">
        <v>6.2676499999999997</v>
      </c>
      <c r="F9" s="422">
        <v>6.9680299999999997</v>
      </c>
      <c r="G9" s="422">
        <v>7.7170800000000002</v>
      </c>
      <c r="H9" s="422">
        <v>7.6924799999999998</v>
      </c>
      <c r="I9" s="422">
        <v>7.9018699999999997</v>
      </c>
      <c r="J9" s="422">
        <v>7.8924453582842657</v>
      </c>
      <c r="K9" s="422">
        <v>8.0882595721606059</v>
      </c>
      <c r="L9" s="422">
        <v>7.6037378059271958</v>
      </c>
      <c r="M9" s="422">
        <v>7.6090799999999996</v>
      </c>
      <c r="N9" s="422">
        <v>7.6832715564276688</v>
      </c>
      <c r="O9" s="422">
        <v>7.6284180629053724</v>
      </c>
      <c r="P9" s="422">
        <v>8.0635843305283821</v>
      </c>
      <c r="Q9" s="422">
        <v>8.0103276904942504</v>
      </c>
      <c r="R9" s="422">
        <v>7.6911755581721719</v>
      </c>
      <c r="S9" s="422">
        <v>7.7114080377043663</v>
      </c>
      <c r="T9" s="422">
        <v>7.796449289985194</v>
      </c>
      <c r="U9" s="422">
        <v>7.716182521911791</v>
      </c>
      <c r="V9" s="422">
        <v>7.6119953593981231</v>
      </c>
      <c r="W9" s="422">
        <v>7.700474534516867</v>
      </c>
      <c r="X9" s="422">
        <v>7.34063</v>
      </c>
      <c r="Y9" s="422">
        <v>7.3760000000000003</v>
      </c>
      <c r="Z9" s="422">
        <v>7.6693800000000003</v>
      </c>
      <c r="AA9" s="109"/>
    </row>
    <row r="10" spans="1:27" ht="12.75">
      <c r="A10" s="110" t="s">
        <v>215</v>
      </c>
      <c r="B10" s="421">
        <v>5.7202200000000003</v>
      </c>
      <c r="C10" s="422">
        <v>6.1278199999999998</v>
      </c>
      <c r="D10" s="422">
        <v>5.9967699999999997</v>
      </c>
      <c r="E10" s="422">
        <v>6.2801299999999998</v>
      </c>
      <c r="F10" s="422">
        <v>7.0647000000000002</v>
      </c>
      <c r="G10" s="422">
        <v>7.7060899999999997</v>
      </c>
      <c r="H10" s="422">
        <v>7.7382400000000002</v>
      </c>
      <c r="I10" s="422">
        <v>7.8154700000000004</v>
      </c>
      <c r="J10" s="422">
        <v>7.8945656603165117</v>
      </c>
      <c r="K10" s="422">
        <v>8.0346942243765724</v>
      </c>
      <c r="L10" s="422">
        <v>7.5947899999999997</v>
      </c>
      <c r="M10" s="422">
        <v>7.5841099999999999</v>
      </c>
      <c r="N10" s="422">
        <v>7.6518585952864084</v>
      </c>
      <c r="O10" s="422">
        <v>7.5304171142075269</v>
      </c>
      <c r="P10" s="422">
        <v>8.0795614352258323</v>
      </c>
      <c r="Q10" s="422">
        <v>7.9928449678823039</v>
      </c>
      <c r="R10" s="422">
        <v>7.6033358616996631</v>
      </c>
      <c r="S10" s="422">
        <v>7.7361698654414432</v>
      </c>
      <c r="T10" s="422">
        <v>7.7833198003135866</v>
      </c>
      <c r="U10" s="422">
        <v>7.7358942457094715</v>
      </c>
      <c r="V10" s="422">
        <v>7.6911660585174326</v>
      </c>
      <c r="W10" s="422">
        <v>7.7148038979384106</v>
      </c>
      <c r="X10" s="422">
        <v>7.3209246234449914</v>
      </c>
      <c r="Y10" s="422">
        <v>7.3854699999999998</v>
      </c>
      <c r="Z10" s="422">
        <v>7.6245700000000003</v>
      </c>
      <c r="AA10" s="109"/>
    </row>
    <row r="11" spans="1:27" ht="12.75">
      <c r="A11" s="110" t="s">
        <v>216</v>
      </c>
      <c r="B11" s="421">
        <v>5.7286700000000002</v>
      </c>
      <c r="C11" s="422">
        <v>6.0805699999999998</v>
      </c>
      <c r="D11" s="422">
        <v>5.9756499999999999</v>
      </c>
      <c r="E11" s="422">
        <v>6.2756400000000001</v>
      </c>
      <c r="F11" s="422">
        <v>7.2618999999999998</v>
      </c>
      <c r="G11" s="422">
        <v>7.6951599999999996</v>
      </c>
      <c r="H11" s="422">
        <v>7.7602099999999998</v>
      </c>
      <c r="I11" s="422">
        <v>7.8587199999999999</v>
      </c>
      <c r="J11" s="422">
        <v>7.8905415893591684</v>
      </c>
      <c r="K11" s="422">
        <v>7.9736667428730872</v>
      </c>
      <c r="L11" s="422">
        <v>7.5822500000000002</v>
      </c>
      <c r="M11" s="422">
        <v>7.57491</v>
      </c>
      <c r="N11" s="422">
        <v>7.6344257260907797</v>
      </c>
      <c r="O11" s="422">
        <v>7.424087050067028</v>
      </c>
      <c r="P11" s="422">
        <v>8.0886278204663729</v>
      </c>
      <c r="Q11" s="422">
        <v>7.9879061949656069</v>
      </c>
      <c r="R11" s="422">
        <v>7.6475691703619599</v>
      </c>
      <c r="S11" s="422">
        <v>7.7713813450451523</v>
      </c>
      <c r="T11" s="422">
        <v>7.7759057149550967</v>
      </c>
      <c r="U11" s="422">
        <v>7.7238409151556899</v>
      </c>
      <c r="V11" s="422">
        <v>7.6641498560319503</v>
      </c>
      <c r="W11" s="422">
        <v>7.6298602603550076</v>
      </c>
      <c r="X11" s="422">
        <v>7.3227859561962889</v>
      </c>
      <c r="Y11" s="422">
        <v>7.4281600000000001</v>
      </c>
      <c r="Z11" s="422">
        <v>7.65238</v>
      </c>
      <c r="AA11" s="109"/>
    </row>
    <row r="12" spans="1:27" ht="12.75">
      <c r="A12" s="110" t="s">
        <v>217</v>
      </c>
      <c r="B12" s="422">
        <v>5.7468399999999997</v>
      </c>
      <c r="C12" s="422">
        <v>6.1228600000000002</v>
      </c>
      <c r="D12" s="422">
        <v>5.92258</v>
      </c>
      <c r="E12" s="422">
        <v>6.3063900000000004</v>
      </c>
      <c r="F12" s="422">
        <v>7.3519399999999999</v>
      </c>
      <c r="G12" s="422">
        <v>7.7240000000000002</v>
      </c>
      <c r="H12" s="422">
        <v>7.7891000000000004</v>
      </c>
      <c r="I12" s="422">
        <v>7.8892899999999999</v>
      </c>
      <c r="J12" s="422">
        <v>7.9082667515819551</v>
      </c>
      <c r="K12" s="422">
        <v>7.92679643756329</v>
      </c>
      <c r="L12" s="422">
        <v>7.60466</v>
      </c>
      <c r="M12" s="422">
        <v>7.6012399999999998</v>
      </c>
      <c r="N12" s="422">
        <v>7.6696159975856295</v>
      </c>
      <c r="O12" s="422">
        <v>7.4820833829284314</v>
      </c>
      <c r="P12" s="422">
        <v>8.1190835347620904</v>
      </c>
      <c r="Q12" s="422">
        <v>7.998232545050775</v>
      </c>
      <c r="R12" s="422">
        <v>7.7763413607187584</v>
      </c>
      <c r="S12" s="422">
        <v>7.8366949562429706</v>
      </c>
      <c r="T12" s="422">
        <v>7.8050829379452455</v>
      </c>
      <c r="U12" s="422">
        <v>7.794062106829351</v>
      </c>
      <c r="V12" s="422">
        <v>7.6322503878986696</v>
      </c>
      <c r="W12" s="422">
        <v>7.6243942616742704</v>
      </c>
      <c r="X12" s="422">
        <v>7.324765934062933</v>
      </c>
      <c r="Y12" s="422">
        <v>7.46997</v>
      </c>
      <c r="Z12" s="422">
        <v>7.6838300000000004</v>
      </c>
      <c r="AA12" s="109"/>
    </row>
    <row r="13" spans="1:27" ht="12.75">
      <c r="A13" s="110" t="s">
        <v>218</v>
      </c>
      <c r="B13" s="422">
        <v>5.75962</v>
      </c>
      <c r="C13" s="422">
        <v>6.08948</v>
      </c>
      <c r="D13" s="422">
        <v>5.9535099999999996</v>
      </c>
      <c r="E13" s="422">
        <v>6.34077</v>
      </c>
      <c r="F13" s="422">
        <v>7.3805899999999998</v>
      </c>
      <c r="G13" s="422">
        <v>7.7418899999999997</v>
      </c>
      <c r="H13" s="422">
        <v>7.7904200000000001</v>
      </c>
      <c r="I13" s="422">
        <v>7.8441799999999997</v>
      </c>
      <c r="J13" s="422">
        <v>7.9074443779329258</v>
      </c>
      <c r="K13" s="422">
        <v>7.8822715597168571</v>
      </c>
      <c r="L13" s="422">
        <v>7.5801600000000002</v>
      </c>
      <c r="M13" s="422">
        <v>7.5741199999999997</v>
      </c>
      <c r="N13" s="422">
        <v>7.6701455699710879</v>
      </c>
      <c r="O13" s="422">
        <v>7.4317652507534779</v>
      </c>
      <c r="P13" s="422">
        <v>8.1651316546808221</v>
      </c>
      <c r="Q13" s="422">
        <v>7.9928722644768317</v>
      </c>
      <c r="R13" s="422">
        <v>7.7444513189947068</v>
      </c>
      <c r="S13" s="422">
        <v>7.8116238113454335</v>
      </c>
      <c r="T13" s="422">
        <v>7.8101543267547084</v>
      </c>
      <c r="U13" s="422">
        <v>7.7608612600678732</v>
      </c>
      <c r="V13" s="422">
        <v>7.6319384831389447</v>
      </c>
      <c r="W13" s="422">
        <v>7.5793320893025617</v>
      </c>
      <c r="X13" s="422">
        <v>7.2821760166483491</v>
      </c>
      <c r="Y13" s="422">
        <v>7.4656900000000004</v>
      </c>
      <c r="Z13" s="422">
        <v>7.6551099999999996</v>
      </c>
      <c r="AA13" s="109"/>
    </row>
    <row r="14" spans="1:27" ht="12.75">
      <c r="A14" s="110" t="s">
        <v>219</v>
      </c>
      <c r="B14" s="422">
        <v>5.8017099999999999</v>
      </c>
      <c r="C14" s="422">
        <v>6.0686799999999996</v>
      </c>
      <c r="D14" s="422">
        <v>6.0721699999999998</v>
      </c>
      <c r="E14" s="422">
        <v>6.3963999999999999</v>
      </c>
      <c r="F14" s="422">
        <v>7.6613699999999998</v>
      </c>
      <c r="G14" s="422">
        <v>7.7401600000000004</v>
      </c>
      <c r="H14" s="422">
        <v>7.8394000000000004</v>
      </c>
      <c r="I14" s="422">
        <v>7.7598200000000004</v>
      </c>
      <c r="J14" s="422">
        <v>7.9105663751631816</v>
      </c>
      <c r="K14" s="422">
        <v>7.8972604530406718</v>
      </c>
      <c r="L14" s="422">
        <v>7.5792999999999999</v>
      </c>
      <c r="M14" s="422">
        <v>7.5738300000000001</v>
      </c>
      <c r="N14" s="422">
        <v>7.6542118275267548</v>
      </c>
      <c r="O14" s="422">
        <v>7.3971985268438409</v>
      </c>
      <c r="P14" s="422">
        <v>8.2493711388796154</v>
      </c>
      <c r="Q14" s="422">
        <v>8.0027188003323708</v>
      </c>
      <c r="R14" s="422">
        <v>7.814848411557044</v>
      </c>
      <c r="S14" s="422">
        <v>7.8730184642662957</v>
      </c>
      <c r="T14" s="422">
        <v>7.8872658086161449</v>
      </c>
      <c r="U14" s="422">
        <v>7.7919629649641315</v>
      </c>
      <c r="V14" s="422">
        <v>7.6324245517760358</v>
      </c>
      <c r="W14" s="422">
        <v>7.5175072133740928</v>
      </c>
      <c r="X14" s="422">
        <v>7.2567996715469407</v>
      </c>
      <c r="Y14" s="422">
        <v>7.49099</v>
      </c>
      <c r="Z14" s="422">
        <v>7.6528999999999998</v>
      </c>
      <c r="AA14" s="109"/>
    </row>
    <row r="15" spans="1:27" ht="12.75">
      <c r="A15" s="110" t="s">
        <v>220</v>
      </c>
      <c r="B15" s="422">
        <v>5.87913</v>
      </c>
      <c r="C15" s="422">
        <v>6.0430900000000003</v>
      </c>
      <c r="D15" s="422">
        <v>6.1045800000000003</v>
      </c>
      <c r="E15" s="422">
        <v>6.4817799999999997</v>
      </c>
      <c r="F15" s="422">
        <v>7.7744099999999996</v>
      </c>
      <c r="G15" s="422">
        <v>7.7925399999999998</v>
      </c>
      <c r="H15" s="422">
        <v>7.9433699999999998</v>
      </c>
      <c r="I15" s="422">
        <v>7.7714499999999997</v>
      </c>
      <c r="J15" s="422">
        <v>7.9707913572075713</v>
      </c>
      <c r="K15" s="422">
        <v>7.8872722338816059</v>
      </c>
      <c r="L15" s="422">
        <v>7.6124299999999998</v>
      </c>
      <c r="M15" s="422">
        <v>7.5976400000000002</v>
      </c>
      <c r="N15" s="422">
        <v>7.6902451506296448</v>
      </c>
      <c r="O15" s="422">
        <v>7.4503711040300944</v>
      </c>
      <c r="P15" s="422">
        <v>8.3031278533496931</v>
      </c>
      <c r="Q15" s="422">
        <v>8.0662812335430072</v>
      </c>
      <c r="R15" s="422">
        <v>7.8399072397037912</v>
      </c>
      <c r="S15" s="422">
        <v>7.9600809529215901</v>
      </c>
      <c r="T15" s="422">
        <v>7.9287701658764824</v>
      </c>
      <c r="U15" s="422">
        <v>7.7074095500672923</v>
      </c>
      <c r="V15" s="422">
        <v>7.673106284735578</v>
      </c>
      <c r="W15" s="422">
        <v>7.5067242537140029</v>
      </c>
      <c r="X15" s="422">
        <v>7.2866172843636399</v>
      </c>
      <c r="Y15" s="422">
        <v>7.6479100000000004</v>
      </c>
      <c r="Z15" s="422">
        <v>7.6917900000000001</v>
      </c>
      <c r="AA15" s="109"/>
    </row>
    <row r="16" spans="1:27" ht="12.75">
      <c r="A16" s="110" t="s">
        <v>221</v>
      </c>
      <c r="B16" s="422">
        <v>5.9458700000000002</v>
      </c>
      <c r="C16" s="422">
        <v>6.0505199999999997</v>
      </c>
      <c r="D16" s="422">
        <v>6.1467999999999998</v>
      </c>
      <c r="E16" s="422">
        <v>6.5621799999999997</v>
      </c>
      <c r="F16" s="422">
        <v>7.7969900000000001</v>
      </c>
      <c r="G16" s="422">
        <v>7.8104399999999998</v>
      </c>
      <c r="H16" s="422">
        <v>8.0989500000000003</v>
      </c>
      <c r="I16" s="422">
        <v>7.7172599999999996</v>
      </c>
      <c r="J16" s="422">
        <v>8.0821973929643907</v>
      </c>
      <c r="K16" s="422">
        <v>7.8180544549330753</v>
      </c>
      <c r="L16" s="422">
        <v>7.6658400000000002</v>
      </c>
      <c r="M16" s="422">
        <v>7.6049600000000002</v>
      </c>
      <c r="N16" s="422">
        <v>7.7108847036333996</v>
      </c>
      <c r="O16" s="422">
        <v>7.5129466599303756</v>
      </c>
      <c r="P16" s="422">
        <v>8.3356649668472524</v>
      </c>
      <c r="Q16" s="422">
        <v>8.0445928590314288</v>
      </c>
      <c r="R16" s="422">
        <v>7.8299174515732988</v>
      </c>
      <c r="S16" s="422">
        <v>7.8591272112229635</v>
      </c>
      <c r="T16" s="422">
        <v>7.9452553613637473</v>
      </c>
      <c r="U16" s="422">
        <v>7.6263306051233331</v>
      </c>
      <c r="V16" s="422">
        <v>7.6631081921590933</v>
      </c>
      <c r="W16" s="422">
        <v>7.4790989328577018</v>
      </c>
      <c r="X16" s="422">
        <v>7.32408950415142</v>
      </c>
      <c r="Y16" s="422">
        <v>7.70871</v>
      </c>
      <c r="Z16" s="422">
        <v>7.7392000000000003</v>
      </c>
      <c r="AA16" s="109"/>
    </row>
    <row r="17" spans="1:42" ht="12.75">
      <c r="A17" s="110" t="s">
        <v>222</v>
      </c>
      <c r="B17" s="422">
        <v>5.9872800000000002</v>
      </c>
      <c r="C17" s="422">
        <v>6.0066199999999998</v>
      </c>
      <c r="D17" s="422">
        <v>6.2105899999999998</v>
      </c>
      <c r="E17" s="422">
        <v>6.5590599999999997</v>
      </c>
      <c r="F17" s="422">
        <v>7.7574300000000003</v>
      </c>
      <c r="G17" s="422">
        <v>7.7614000000000001</v>
      </c>
      <c r="H17" s="422">
        <v>8.0732300000000006</v>
      </c>
      <c r="I17" s="422">
        <v>7.6006600000000004</v>
      </c>
      <c r="J17" s="422">
        <v>8.066397368832364</v>
      </c>
      <c r="K17" s="422">
        <v>7.7589499823664703</v>
      </c>
      <c r="L17" s="422">
        <v>7.6008100000000001</v>
      </c>
      <c r="M17" s="422">
        <v>7.5991299999999997</v>
      </c>
      <c r="N17" s="422">
        <v>7.6298724282510353</v>
      </c>
      <c r="O17" s="422">
        <v>7.6208658613064024</v>
      </c>
      <c r="P17" s="422">
        <v>8.2926075535514752</v>
      </c>
      <c r="Q17" s="422">
        <v>7.9917860671898957</v>
      </c>
      <c r="R17" s="422">
        <v>7.8008942040115947</v>
      </c>
      <c r="S17" s="422">
        <v>7.8577571624899534</v>
      </c>
      <c r="T17" s="422">
        <v>7.8807803315772027</v>
      </c>
      <c r="U17" s="422">
        <v>7.6028563856662057</v>
      </c>
      <c r="V17" s="422">
        <v>7.6253395894756046</v>
      </c>
      <c r="W17" s="422">
        <v>7.4871738948605904</v>
      </c>
      <c r="X17" s="422">
        <v>7.3119034597787502</v>
      </c>
      <c r="Y17" s="422">
        <v>7.67943</v>
      </c>
      <c r="Z17" s="422">
        <v>7.6848799999999997</v>
      </c>
      <c r="AA17" s="109"/>
    </row>
    <row r="18" spans="1:42" ht="12.75">
      <c r="A18" s="110" t="s">
        <v>223</v>
      </c>
      <c r="B18" s="422">
        <v>5.9245200000000002</v>
      </c>
      <c r="C18" s="422">
        <v>5.9946999999999999</v>
      </c>
      <c r="D18" s="422">
        <v>6.1818600000000004</v>
      </c>
      <c r="E18" s="422">
        <v>6.7195299999999998</v>
      </c>
      <c r="F18" s="422">
        <v>7.66364</v>
      </c>
      <c r="G18" s="422">
        <v>7.7229200000000002</v>
      </c>
      <c r="H18" s="422">
        <v>7.9464499999999996</v>
      </c>
      <c r="I18" s="422">
        <v>7.6367000000000003</v>
      </c>
      <c r="J18" s="422">
        <v>8.0174642486008079</v>
      </c>
      <c r="K18" s="422">
        <v>7.7658533524718401</v>
      </c>
      <c r="L18" s="422">
        <v>7.6023399999999999</v>
      </c>
      <c r="M18" s="422">
        <v>7.5950499999999996</v>
      </c>
      <c r="N18" s="422">
        <v>7.6145193141472056</v>
      </c>
      <c r="O18" s="422">
        <v>7.689267774777468</v>
      </c>
      <c r="P18" s="422">
        <v>8.3141321336488225</v>
      </c>
      <c r="Q18" s="422">
        <v>7.9644301855353854</v>
      </c>
      <c r="R18" s="422">
        <v>7.7856076542219848</v>
      </c>
      <c r="S18" s="422">
        <v>7.8760996804198387</v>
      </c>
      <c r="T18" s="422">
        <v>7.8470375175462435</v>
      </c>
      <c r="U18" s="422">
        <v>7.6081653145049968</v>
      </c>
      <c r="V18" s="422">
        <v>7.5988045101869481</v>
      </c>
      <c r="W18" s="422">
        <v>7.4869670540945377</v>
      </c>
      <c r="X18" s="422">
        <v>7.3228799999999996</v>
      </c>
      <c r="Y18" s="422">
        <v>7.71333</v>
      </c>
      <c r="Z18" s="422">
        <v>7.6698399999999998</v>
      </c>
    </row>
    <row r="19" spans="1:42" ht="12.75">
      <c r="A19" s="111" t="s">
        <v>224</v>
      </c>
      <c r="B19" s="423">
        <v>5.8011499999999998</v>
      </c>
      <c r="C19" s="423">
        <v>6.0839783333333335</v>
      </c>
      <c r="D19" s="423">
        <v>6.0586349999999998</v>
      </c>
      <c r="E19" s="423">
        <v>6.3876166666666663</v>
      </c>
      <c r="F19" s="423">
        <v>7.377135833333333</v>
      </c>
      <c r="G19" s="423">
        <v>7.7555291666666664</v>
      </c>
      <c r="H19" s="423">
        <v>7.849451666666666</v>
      </c>
      <c r="I19" s="423">
        <v>7.8107891666666669</v>
      </c>
      <c r="J19" s="423">
        <v>7.928312498652434</v>
      </c>
      <c r="K19" s="423">
        <v>7.9354374527976255</v>
      </c>
      <c r="L19" s="423">
        <v>7.6236940237290929</v>
      </c>
      <c r="M19" s="423">
        <v>7.5937058333333338</v>
      </c>
      <c r="N19" s="423">
        <v>7.6637321112268699</v>
      </c>
      <c r="O19" s="423">
        <v>7.5480218974753788</v>
      </c>
      <c r="P19" s="423">
        <v>8.1490708419245834</v>
      </c>
      <c r="Q19" s="423">
        <v>8.0453716280066825</v>
      </c>
      <c r="R19" s="423">
        <v>7.7722586220697378</v>
      </c>
      <c r="S19" s="423">
        <v>7.8217660185333209</v>
      </c>
      <c r="T19" s="423">
        <v>7.8451705199199635</v>
      </c>
      <c r="U19" s="423">
        <v>7.7204097849455868</v>
      </c>
      <c r="V19" s="423">
        <v>7.6398688849492737</v>
      </c>
      <c r="W19" s="423">
        <v>7.5839325067495738</v>
      </c>
      <c r="X19" s="423">
        <v>7.3315499780821192</v>
      </c>
      <c r="Y19" s="423">
        <v>7.5028708333333327</v>
      </c>
      <c r="Z19" s="423">
        <v>7.6792625000000001</v>
      </c>
    </row>
    <row r="20" spans="1:42" ht="12.75">
      <c r="A20" s="112"/>
      <c r="B20" s="113"/>
      <c r="C20" s="113"/>
      <c r="D20" s="113"/>
      <c r="E20" s="113"/>
      <c r="F20" s="113"/>
      <c r="G20" s="113"/>
      <c r="H20" s="113"/>
      <c r="I20" s="113"/>
      <c r="J20" s="113"/>
      <c r="K20" s="113"/>
      <c r="L20" s="113"/>
      <c r="M20" s="113"/>
      <c r="X20" s="109"/>
    </row>
    <row r="21" spans="1:42" s="114" customFormat="1"/>
    <row r="22" spans="1:42" s="114" customFormat="1" ht="13.5">
      <c r="A22" s="825" t="s">
        <v>225</v>
      </c>
      <c r="B22" s="825"/>
      <c r="C22" s="825"/>
      <c r="D22" s="825"/>
      <c r="E22" s="825"/>
      <c r="F22" s="825"/>
      <c r="G22" s="825"/>
      <c r="H22" s="825"/>
      <c r="I22" s="825"/>
      <c r="J22" s="825"/>
      <c r="K22" s="825"/>
      <c r="L22" s="825"/>
      <c r="M22" s="825"/>
      <c r="N22" s="825"/>
      <c r="O22" s="825"/>
      <c r="P22" s="825"/>
      <c r="Q22" s="825"/>
      <c r="Y22" s="115"/>
    </row>
    <row r="23" spans="1:42" s="114" customFormat="1" ht="12.75">
      <c r="A23" s="116"/>
    </row>
    <row r="24" spans="1:42" s="114" customFormat="1" ht="11.25" thickBot="1">
      <c r="A24" s="100"/>
      <c r="D24" s="100"/>
      <c r="R24" s="117"/>
      <c r="S24" s="117"/>
      <c r="T24" s="117"/>
      <c r="U24" s="117"/>
      <c r="V24" s="117"/>
      <c r="W24" s="117"/>
      <c r="X24" s="117"/>
    </row>
    <row r="25" spans="1:42" s="114" customFormat="1" ht="34.5" customHeight="1" thickTop="1" thickBot="1">
      <c r="A25" s="116"/>
      <c r="R25" s="820" t="s">
        <v>280</v>
      </c>
      <c r="S25" s="821"/>
      <c r="T25" s="821"/>
      <c r="U25" s="821"/>
      <c r="V25" s="821"/>
      <c r="W25" s="821"/>
      <c r="X25" s="821"/>
      <c r="Y25" s="821"/>
      <c r="Z25" s="821"/>
      <c r="AA25" s="822"/>
      <c r="AB25" s="164"/>
      <c r="AC25" s="164"/>
      <c r="AD25" s="164"/>
      <c r="AE25" s="164"/>
      <c r="AF25" s="164"/>
      <c r="AG25" s="164"/>
      <c r="AH25" s="164"/>
      <c r="AI25" s="164"/>
      <c r="AJ25" s="164"/>
      <c r="AK25" s="164"/>
      <c r="AL25" s="164"/>
      <c r="AM25" s="164"/>
      <c r="AN25" s="164"/>
      <c r="AO25" s="164"/>
      <c r="AP25" s="164"/>
    </row>
    <row r="26" spans="1:42" s="114" customFormat="1" ht="13.5" thickTop="1">
      <c r="A26" s="91"/>
    </row>
    <row r="27" spans="1:42" s="114" customFormat="1" ht="12.75">
      <c r="A27" s="91"/>
      <c r="B27" s="118">
        <v>40179</v>
      </c>
      <c r="C27" s="119">
        <v>8.3563405085440845</v>
      </c>
    </row>
    <row r="28" spans="1:42" s="114" customFormat="1" ht="12.75">
      <c r="A28" s="91"/>
      <c r="B28" s="118">
        <v>40210</v>
      </c>
      <c r="C28" s="120">
        <v>8.1361262190342583</v>
      </c>
    </row>
    <row r="29" spans="1:42" ht="12.75">
      <c r="B29" s="118">
        <v>40238</v>
      </c>
      <c r="C29" s="120">
        <v>8.0103276904942504</v>
      </c>
    </row>
    <row r="30" spans="1:42" ht="12.75">
      <c r="B30" s="118">
        <v>40269</v>
      </c>
      <c r="C30" s="120">
        <v>7.9928449678823039</v>
      </c>
      <c r="D30" s="100"/>
      <c r="G30" s="109"/>
    </row>
    <row r="31" spans="1:42" ht="12.75">
      <c r="B31" s="118">
        <v>40299</v>
      </c>
      <c r="C31" s="120">
        <v>7.9879061949656069</v>
      </c>
      <c r="D31" s="100"/>
    </row>
    <row r="32" spans="1:42" ht="12.75">
      <c r="B32" s="118">
        <v>40330</v>
      </c>
      <c r="C32" s="120">
        <v>7.998232545050775</v>
      </c>
      <c r="D32" s="100"/>
    </row>
    <row r="33" spans="2:4" ht="12.75">
      <c r="B33" s="118">
        <v>40360</v>
      </c>
      <c r="C33" s="120">
        <v>7.9928722644768317</v>
      </c>
      <c r="D33" s="100"/>
    </row>
    <row r="34" spans="2:4" ht="12.75">
      <c r="B34" s="118">
        <v>40391</v>
      </c>
      <c r="C34" s="120">
        <v>8.0027188003323708</v>
      </c>
    </row>
    <row r="35" spans="2:4" ht="12.75">
      <c r="B35" s="118">
        <v>40422</v>
      </c>
      <c r="C35" s="120">
        <v>8.0662812335430072</v>
      </c>
    </row>
    <row r="36" spans="2:4" ht="12.75">
      <c r="B36" s="118">
        <v>40452</v>
      </c>
      <c r="C36" s="120">
        <v>8.0445928590314288</v>
      </c>
    </row>
    <row r="37" spans="2:4" ht="12.75">
      <c r="B37" s="118">
        <v>40483</v>
      </c>
      <c r="C37" s="120">
        <v>7.9917860671898957</v>
      </c>
    </row>
    <row r="38" spans="2:4" ht="12.75">
      <c r="B38" s="118">
        <v>40513</v>
      </c>
      <c r="C38" s="120">
        <v>7.9644301855353854</v>
      </c>
    </row>
    <row r="39" spans="2:4" ht="12.75">
      <c r="B39" s="118">
        <v>40544</v>
      </c>
      <c r="C39" s="119">
        <v>7.9393789159906074</v>
      </c>
    </row>
    <row r="40" spans="2:4" ht="12.75">
      <c r="B40" s="118">
        <v>40575</v>
      </c>
      <c r="C40" s="120">
        <v>7.7936763178312587</v>
      </c>
    </row>
    <row r="41" spans="2:4" ht="12.75">
      <c r="B41" s="118">
        <v>40603</v>
      </c>
      <c r="C41" s="120">
        <v>7.6911755581721719</v>
      </c>
    </row>
    <row r="42" spans="2:4" ht="12.75">
      <c r="B42" s="118">
        <v>40634</v>
      </c>
      <c r="C42" s="120">
        <v>7.6033358616996631</v>
      </c>
    </row>
    <row r="43" spans="2:4" ht="12.75">
      <c r="B43" s="118">
        <v>40664</v>
      </c>
      <c r="C43" s="120">
        <v>7.6475691703619599</v>
      </c>
    </row>
    <row r="44" spans="2:4" ht="12.75">
      <c r="B44" s="118">
        <v>40695</v>
      </c>
      <c r="C44" s="120">
        <v>7.7763413607187584</v>
      </c>
    </row>
    <row r="45" spans="2:4" ht="12.75">
      <c r="B45" s="118">
        <v>40725</v>
      </c>
      <c r="C45" s="120">
        <v>7.7444513189947068</v>
      </c>
    </row>
    <row r="46" spans="2:4" ht="12.75">
      <c r="B46" s="118">
        <v>40756</v>
      </c>
      <c r="C46" s="120">
        <v>7.814848411557044</v>
      </c>
    </row>
    <row r="47" spans="2:4" ht="12.75">
      <c r="B47" s="118">
        <v>40787</v>
      </c>
      <c r="C47" s="120">
        <v>7.8399072397037912</v>
      </c>
    </row>
    <row r="48" spans="2:4" ht="12.75">
      <c r="B48" s="118">
        <v>40817</v>
      </c>
      <c r="C48" s="120">
        <v>7.8299174515732988</v>
      </c>
    </row>
    <row r="49" spans="2:3" ht="12.75">
      <c r="B49" s="118">
        <v>40848</v>
      </c>
      <c r="C49" s="120">
        <v>7.8008942040115947</v>
      </c>
    </row>
    <row r="50" spans="2:3" ht="12.75">
      <c r="B50" s="118">
        <v>40878</v>
      </c>
      <c r="C50" s="120">
        <v>7.7856076542219848</v>
      </c>
    </row>
    <row r="51" spans="2:3" ht="12.75">
      <c r="B51" s="118">
        <v>40909</v>
      </c>
      <c r="C51" s="119">
        <v>7.7961150438286015</v>
      </c>
    </row>
    <row r="52" spans="2:3" ht="12.75">
      <c r="B52" s="118">
        <v>40940</v>
      </c>
      <c r="C52" s="120">
        <v>7.7717156914712424</v>
      </c>
    </row>
    <row r="53" spans="2:3" ht="12.75">
      <c r="B53" s="118">
        <v>40969</v>
      </c>
      <c r="C53" s="120">
        <v>7.7114080377043663</v>
      </c>
    </row>
    <row r="54" spans="2:3" ht="12.75">
      <c r="B54" s="118">
        <v>41000</v>
      </c>
      <c r="C54" s="120">
        <v>7.7361698654414432</v>
      </c>
    </row>
    <row r="55" spans="2:3" ht="12.75">
      <c r="B55" s="118">
        <v>41030</v>
      </c>
      <c r="C55" s="120">
        <v>7.7713813450451523</v>
      </c>
    </row>
    <row r="56" spans="2:3" ht="12.75">
      <c r="B56" s="118">
        <v>41061</v>
      </c>
      <c r="C56" s="120">
        <v>7.8366949562429706</v>
      </c>
    </row>
    <row r="57" spans="2:3" ht="12.75">
      <c r="B57" s="118">
        <v>41091</v>
      </c>
      <c r="C57" s="120">
        <v>7.8116238113454335</v>
      </c>
    </row>
    <row r="58" spans="2:3" ht="12.75">
      <c r="B58" s="118">
        <v>41122</v>
      </c>
      <c r="C58" s="120">
        <v>7.8730184642662957</v>
      </c>
    </row>
    <row r="59" spans="2:3" ht="12.75">
      <c r="B59" s="118">
        <v>41153</v>
      </c>
      <c r="C59" s="120">
        <v>7.9600809529215901</v>
      </c>
    </row>
    <row r="60" spans="2:3" ht="12.75">
      <c r="B60" s="118">
        <v>41183</v>
      </c>
      <c r="C60" s="120">
        <v>7.8591272112229635</v>
      </c>
    </row>
    <row r="61" spans="2:3" ht="12.75">
      <c r="B61" s="118">
        <v>41214</v>
      </c>
      <c r="C61" s="120">
        <v>7.8577571624899534</v>
      </c>
    </row>
    <row r="62" spans="2:3" ht="12.75">
      <c r="B62" s="118">
        <v>41244</v>
      </c>
      <c r="C62" s="120">
        <v>7.8760996804198387</v>
      </c>
    </row>
    <row r="63" spans="2:3" ht="12.75">
      <c r="B63" s="118">
        <v>41275</v>
      </c>
      <c r="C63" s="119">
        <v>7.8676223145967352</v>
      </c>
    </row>
    <row r="64" spans="2:3" ht="12.75">
      <c r="B64" s="118">
        <v>41306</v>
      </c>
      <c r="C64" s="120">
        <v>7.8144026695091791</v>
      </c>
    </row>
    <row r="65" spans="2:3" ht="12.75">
      <c r="B65" s="118">
        <v>41334</v>
      </c>
      <c r="C65" s="120">
        <v>7.796449289985194</v>
      </c>
    </row>
    <row r="66" spans="2:3" ht="12.75">
      <c r="B66" s="118">
        <v>41365</v>
      </c>
      <c r="C66" s="120">
        <v>7.7833198003135866</v>
      </c>
    </row>
    <row r="67" spans="2:3" ht="12.75">
      <c r="B67" s="118">
        <v>41395</v>
      </c>
      <c r="C67" s="120">
        <v>7.7759057149550967</v>
      </c>
    </row>
    <row r="68" spans="2:3" ht="12.75">
      <c r="B68" s="118">
        <v>41426</v>
      </c>
      <c r="C68" s="120">
        <v>7.8050829379452455</v>
      </c>
    </row>
    <row r="69" spans="2:3" ht="12.75">
      <c r="B69" s="118">
        <v>41456</v>
      </c>
      <c r="C69" s="120">
        <v>7.8101543267547084</v>
      </c>
    </row>
    <row r="70" spans="2:3" ht="12.75">
      <c r="B70" s="118">
        <v>41487</v>
      </c>
      <c r="C70" s="120">
        <v>7.8872658086161449</v>
      </c>
    </row>
    <row r="71" spans="2:3" ht="12.75">
      <c r="B71" s="118">
        <v>41518</v>
      </c>
      <c r="C71" s="120">
        <v>7.9287701658764824</v>
      </c>
    </row>
    <row r="72" spans="2:3" ht="12.75">
      <c r="B72" s="118">
        <v>41548</v>
      </c>
      <c r="C72" s="120">
        <v>7.9452553613637473</v>
      </c>
    </row>
    <row r="73" spans="2:3" ht="12.75">
      <c r="B73" s="118">
        <v>41579</v>
      </c>
      <c r="C73" s="120">
        <v>7.8807803315772027</v>
      </c>
    </row>
    <row r="74" spans="2:3" ht="12.75">
      <c r="B74" s="118">
        <v>41609</v>
      </c>
      <c r="C74" s="120">
        <v>7.8470375175462435</v>
      </c>
    </row>
    <row r="75" spans="2:3" ht="12.75">
      <c r="B75" s="118">
        <v>41640</v>
      </c>
      <c r="C75" s="119">
        <v>7.8320838751031925</v>
      </c>
    </row>
    <row r="76" spans="2:3" ht="12.75">
      <c r="B76" s="118">
        <v>41671</v>
      </c>
      <c r="C76" s="120">
        <v>7.7452676742437232</v>
      </c>
    </row>
    <row r="77" spans="2:3" ht="12.75">
      <c r="B77" s="118">
        <v>41699</v>
      </c>
      <c r="C77" s="120">
        <v>7.716182521911791</v>
      </c>
    </row>
    <row r="78" spans="2:3" ht="12.75">
      <c r="B78" s="118">
        <v>41730</v>
      </c>
      <c r="C78" s="120">
        <v>7.7358942457094715</v>
      </c>
    </row>
    <row r="79" spans="2:3" ht="12.75">
      <c r="B79" s="118">
        <v>41760</v>
      </c>
      <c r="C79" s="120">
        <v>7.7238409151556899</v>
      </c>
    </row>
    <row r="80" spans="2:3" ht="12.75">
      <c r="B80" s="118">
        <v>41791</v>
      </c>
      <c r="C80" s="120">
        <v>7.794062106829351</v>
      </c>
    </row>
    <row r="81" spans="2:3" ht="12.75">
      <c r="B81" s="118">
        <v>41821</v>
      </c>
      <c r="C81" s="120">
        <v>7.7608612600678732</v>
      </c>
    </row>
    <row r="82" spans="2:3" ht="12.75">
      <c r="B82" s="118">
        <v>41852</v>
      </c>
      <c r="C82" s="120">
        <v>7.7919629649641315</v>
      </c>
    </row>
    <row r="83" spans="2:3" ht="12.75">
      <c r="B83" s="118">
        <v>41883</v>
      </c>
      <c r="C83" s="120">
        <v>7.7074095500672923</v>
      </c>
    </row>
    <row r="84" spans="2:3" ht="12.75">
      <c r="B84" s="118">
        <v>41913</v>
      </c>
      <c r="C84" s="120">
        <v>7.6263306051233331</v>
      </c>
    </row>
    <row r="85" spans="2:3" ht="12.75">
      <c r="B85" s="118">
        <v>41944</v>
      </c>
      <c r="C85" s="120">
        <v>7.6028563856662057</v>
      </c>
    </row>
    <row r="86" spans="2:3" ht="12.75">
      <c r="B86" s="118">
        <v>41974</v>
      </c>
      <c r="C86" s="120">
        <v>7.6081653145049968</v>
      </c>
    </row>
    <row r="87" spans="2:3" ht="12.75">
      <c r="B87" s="118">
        <v>42005</v>
      </c>
      <c r="C87" s="119">
        <v>7.6262052394466791</v>
      </c>
    </row>
    <row r="88" spans="2:3" ht="12.75">
      <c r="B88" s="118">
        <v>42036</v>
      </c>
      <c r="C88" s="120">
        <v>7.6279381066262442</v>
      </c>
    </row>
    <row r="89" spans="2:3" ht="12.75">
      <c r="B89" s="118">
        <v>42064</v>
      </c>
      <c r="C89" s="120">
        <v>7.6119953593981231</v>
      </c>
    </row>
    <row r="90" spans="2:3" ht="12.75">
      <c r="B90" s="118">
        <v>42095</v>
      </c>
      <c r="C90" s="120">
        <v>7.6911660585174326</v>
      </c>
    </row>
    <row r="91" spans="2:3" ht="12.75">
      <c r="B91" s="118">
        <v>42125</v>
      </c>
      <c r="C91" s="120">
        <v>7.6641498560319503</v>
      </c>
    </row>
    <row r="92" spans="2:3" ht="12.75">
      <c r="B92" s="118">
        <v>42156</v>
      </c>
      <c r="C92" s="120">
        <v>7.6322503878986696</v>
      </c>
    </row>
    <row r="93" spans="2:3" ht="12.75">
      <c r="B93" s="118">
        <v>42186</v>
      </c>
      <c r="C93" s="120">
        <v>7.6319384831389447</v>
      </c>
    </row>
    <row r="94" spans="2:3" ht="12.75">
      <c r="B94" s="118">
        <v>42217</v>
      </c>
      <c r="C94" s="120">
        <v>7.6324245517760358</v>
      </c>
    </row>
    <row r="95" spans="2:3" ht="12.75">
      <c r="B95" s="118">
        <v>42248</v>
      </c>
      <c r="C95" s="120">
        <v>7.673106284735578</v>
      </c>
    </row>
    <row r="96" spans="2:3" ht="12.75">
      <c r="B96" s="118">
        <v>42278</v>
      </c>
      <c r="C96" s="120">
        <v>7.6631081921590933</v>
      </c>
    </row>
    <row r="97" spans="2:3" ht="12.75">
      <c r="B97" s="118">
        <v>42309</v>
      </c>
      <c r="C97" s="120">
        <v>7.6253395894756046</v>
      </c>
    </row>
    <row r="98" spans="2:3" ht="12.75">
      <c r="B98" s="118">
        <v>42339</v>
      </c>
      <c r="C98" s="120">
        <v>7.5988045101869481</v>
      </c>
    </row>
    <row r="99" spans="2:3" ht="12.75">
      <c r="B99" s="118">
        <v>42370</v>
      </c>
      <c r="C99" s="119">
        <v>7.6329725883384123</v>
      </c>
    </row>
    <row r="100" spans="2:3" ht="12.75">
      <c r="B100" s="118">
        <v>42401</v>
      </c>
      <c r="C100" s="120">
        <v>7.6478810999684388</v>
      </c>
    </row>
    <row r="101" spans="2:3" ht="12.75">
      <c r="B101" s="118">
        <v>42430</v>
      </c>
      <c r="C101" s="120">
        <v>7.700474534516867</v>
      </c>
    </row>
    <row r="102" spans="2:3" ht="12.75">
      <c r="B102" s="118">
        <v>42461</v>
      </c>
      <c r="C102" s="120">
        <v>7.7148038979384106</v>
      </c>
    </row>
    <row r="103" spans="2:3" ht="12.75">
      <c r="B103" s="118">
        <v>42491</v>
      </c>
      <c r="C103" s="120">
        <v>7.6298602603550076</v>
      </c>
    </row>
    <row r="104" spans="2:3" ht="12.75">
      <c r="B104" s="118">
        <v>42522</v>
      </c>
      <c r="C104" s="120">
        <v>7.6243942616742704</v>
      </c>
    </row>
    <row r="105" spans="2:3" ht="12.75">
      <c r="B105" s="118">
        <v>42552</v>
      </c>
      <c r="C105" s="120">
        <v>7.5793320893025617</v>
      </c>
    </row>
    <row r="106" spans="2:3" ht="12.75">
      <c r="B106" s="118">
        <v>42583</v>
      </c>
      <c r="C106" s="120">
        <v>7.5175072133740928</v>
      </c>
    </row>
    <row r="107" spans="2:3" ht="12.75">
      <c r="B107" s="118">
        <v>42614</v>
      </c>
      <c r="C107" s="120">
        <v>7.5067242537140029</v>
      </c>
    </row>
    <row r="108" spans="2:3" ht="12.75">
      <c r="B108" s="118">
        <v>42644</v>
      </c>
      <c r="C108" s="120">
        <v>7.4790989328577018</v>
      </c>
    </row>
    <row r="109" spans="2:3" ht="12.75">
      <c r="B109" s="118">
        <v>42675</v>
      </c>
      <c r="C109" s="120">
        <v>7.4871738948605904</v>
      </c>
    </row>
    <row r="110" spans="2:3" ht="12.75">
      <c r="B110" s="118">
        <v>42705</v>
      </c>
      <c r="C110" s="120">
        <v>7.4869670540945377</v>
      </c>
    </row>
    <row r="111" spans="2:3" ht="12.75">
      <c r="B111" s="118">
        <v>42736</v>
      </c>
      <c r="C111" s="119">
        <v>7.4989221892102798</v>
      </c>
    </row>
    <row r="112" spans="2:3" ht="12.75">
      <c r="B112" s="118">
        <v>42767</v>
      </c>
      <c r="C112" s="120">
        <v>7.3861050975818427</v>
      </c>
    </row>
    <row r="113" spans="2:3" ht="12.75">
      <c r="B113" s="118">
        <v>42795</v>
      </c>
      <c r="C113" s="120">
        <v>7.34063</v>
      </c>
    </row>
    <row r="114" spans="2:3" ht="12.75">
      <c r="B114" s="118">
        <v>42826</v>
      </c>
      <c r="C114" s="120">
        <v>7.3209246234449914</v>
      </c>
    </row>
    <row r="115" spans="2:3" ht="12.75">
      <c r="B115" s="118">
        <v>42856</v>
      </c>
      <c r="C115" s="120">
        <v>7.3227859561962889</v>
      </c>
    </row>
    <row r="116" spans="2:3" ht="12.75">
      <c r="B116" s="118">
        <v>42887</v>
      </c>
      <c r="C116" s="120">
        <v>7.324765934062933</v>
      </c>
    </row>
    <row r="117" spans="2:3" ht="12.75">
      <c r="B117" s="118">
        <v>42917</v>
      </c>
      <c r="C117" s="120">
        <v>7.2821760166483491</v>
      </c>
    </row>
    <row r="118" spans="2:3" ht="12.75">
      <c r="B118" s="118">
        <v>42948</v>
      </c>
      <c r="C118" s="120">
        <v>7.2567996715469407</v>
      </c>
    </row>
    <row r="119" spans="2:3" ht="12.75">
      <c r="B119" s="118">
        <v>42979</v>
      </c>
      <c r="C119" s="120">
        <v>7.2866172843636399</v>
      </c>
    </row>
    <row r="120" spans="2:3" ht="12.75">
      <c r="B120" s="118">
        <v>43009</v>
      </c>
      <c r="C120" s="120">
        <v>7.32408950415142</v>
      </c>
    </row>
    <row r="121" spans="2:3" ht="12.75">
      <c r="B121" s="118">
        <v>43040</v>
      </c>
      <c r="C121" s="120">
        <v>7.3119034597787502</v>
      </c>
    </row>
    <row r="122" spans="2:3" ht="12.75">
      <c r="B122" s="118">
        <v>43070</v>
      </c>
      <c r="C122" s="120">
        <v>7.3228799999999996</v>
      </c>
    </row>
    <row r="123" spans="2:3" ht="12.75">
      <c r="B123" s="118">
        <v>43101</v>
      </c>
      <c r="C123" s="119">
        <v>7.3250900000000003</v>
      </c>
    </row>
    <row r="124" spans="2:3" ht="12.75">
      <c r="B124" s="118">
        <v>43132</v>
      </c>
      <c r="C124" s="120">
        <v>7.3437000000000001</v>
      </c>
    </row>
    <row r="125" spans="2:3" ht="12.75">
      <c r="B125" s="118">
        <v>43160</v>
      </c>
      <c r="C125" s="120">
        <v>7.3760000000000003</v>
      </c>
    </row>
    <row r="126" spans="2:3" ht="12.75">
      <c r="B126" s="118">
        <v>43191</v>
      </c>
      <c r="C126" s="120">
        <v>7.3854699999999998</v>
      </c>
    </row>
    <row r="127" spans="2:3" ht="12.75">
      <c r="B127" s="118">
        <v>43221</v>
      </c>
      <c r="C127" s="120">
        <v>7.4281600000000001</v>
      </c>
    </row>
    <row r="128" spans="2:3" ht="12.75">
      <c r="B128" s="118">
        <v>43252</v>
      </c>
      <c r="C128" s="120">
        <v>7.46997</v>
      </c>
    </row>
    <row r="129" spans="2:3" ht="12.75">
      <c r="B129" s="118">
        <v>43282</v>
      </c>
      <c r="C129" s="120">
        <v>7.4656900000000004</v>
      </c>
    </row>
    <row r="130" spans="2:3" ht="12.75">
      <c r="B130" s="118">
        <v>43313</v>
      </c>
      <c r="C130" s="120">
        <v>7.49099</v>
      </c>
    </row>
    <row r="131" spans="2:3" ht="12.75">
      <c r="B131" s="118">
        <v>43344</v>
      </c>
      <c r="C131" s="120">
        <v>7.6479100000000004</v>
      </c>
    </row>
    <row r="132" spans="2:3" ht="12.75">
      <c r="B132" s="118">
        <v>43374</v>
      </c>
      <c r="C132" s="120">
        <v>7.70871</v>
      </c>
    </row>
    <row r="133" spans="2:3" ht="12.75">
      <c r="B133" s="118">
        <v>43405</v>
      </c>
      <c r="C133" s="120">
        <v>7.67943</v>
      </c>
    </row>
    <row r="134" spans="2:3" ht="12.75">
      <c r="B134" s="118">
        <v>43435</v>
      </c>
      <c r="C134" s="120">
        <v>7.71333</v>
      </c>
    </row>
    <row r="135" spans="2:3" ht="12.75">
      <c r="B135" s="118">
        <v>43466</v>
      </c>
      <c r="C135" s="424">
        <v>7.7131499999999997</v>
      </c>
    </row>
    <row r="136" spans="2:3" ht="12.75">
      <c r="B136" s="118">
        <v>43497</v>
      </c>
      <c r="C136" s="425">
        <v>7.7141200000000003</v>
      </c>
    </row>
    <row r="137" spans="2:3" ht="12.75">
      <c r="B137" s="118">
        <v>43525</v>
      </c>
      <c r="C137" s="425">
        <v>7.6693800000000003</v>
      </c>
    </row>
    <row r="138" spans="2:3" ht="12.75">
      <c r="B138" s="118">
        <v>43556</v>
      </c>
      <c r="C138" s="425">
        <v>7.6245700000000003</v>
      </c>
    </row>
    <row r="139" spans="2:3" ht="12.75">
      <c r="B139" s="118">
        <v>43586</v>
      </c>
      <c r="C139" s="425">
        <v>7.65238</v>
      </c>
    </row>
    <row r="140" spans="2:3" ht="12.75">
      <c r="B140" s="118">
        <v>43617</v>
      </c>
      <c r="C140" s="425">
        <v>7.6838300000000004</v>
      </c>
    </row>
    <row r="141" spans="2:3" ht="12.75">
      <c r="B141" s="118">
        <v>43647</v>
      </c>
      <c r="C141" s="425">
        <v>7.6551099999999996</v>
      </c>
    </row>
    <row r="142" spans="2:3" ht="12.75">
      <c r="B142" s="118">
        <v>43678</v>
      </c>
      <c r="C142" s="425">
        <v>7.6528999999999998</v>
      </c>
    </row>
    <row r="143" spans="2:3" ht="12.75">
      <c r="B143" s="118">
        <v>43709</v>
      </c>
      <c r="C143" s="425">
        <v>7.6917900000000001</v>
      </c>
    </row>
    <row r="144" spans="2:3" ht="12.75">
      <c r="B144" s="118">
        <v>43739</v>
      </c>
      <c r="C144" s="425">
        <v>7.7392000000000003</v>
      </c>
    </row>
    <row r="145" spans="2:3" ht="12.75">
      <c r="B145" s="118">
        <v>43770</v>
      </c>
      <c r="C145" s="425">
        <v>7.6848799999999997</v>
      </c>
    </row>
    <row r="146" spans="2:3" ht="12.75">
      <c r="B146" s="118">
        <v>43800</v>
      </c>
      <c r="C146" s="425">
        <v>7.6698399999999998</v>
      </c>
    </row>
    <row r="147" spans="2:3" ht="12.75">
      <c r="C147" s="423" t="s">
        <v>178</v>
      </c>
    </row>
  </sheetData>
  <mergeCells count="7">
    <mergeCell ref="R25:AA25"/>
    <mergeCell ref="A1:Y1"/>
    <mergeCell ref="A2:Y2"/>
    <mergeCell ref="A3:Y3"/>
    <mergeCell ref="A4:Y4"/>
    <mergeCell ref="A5:Y5"/>
    <mergeCell ref="A22:Q2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15"/>
  <sheetViews>
    <sheetView zoomScale="140" zoomScaleNormal="140" workbookViewId="0"/>
  </sheetViews>
  <sheetFormatPr baseColWidth="10" defaultRowHeight="15"/>
  <cols>
    <col min="1" max="2" width="11.42578125" style="122"/>
    <col min="3" max="3" width="24" style="122" bestFit="1" customWidth="1"/>
    <col min="4" max="4" width="9.28515625" style="122" bestFit="1" customWidth="1"/>
    <col min="5" max="5" width="11" style="122" bestFit="1" customWidth="1"/>
    <col min="6" max="6" width="5.28515625" style="122" bestFit="1" customWidth="1"/>
    <col min="7" max="8" width="11.42578125" style="122"/>
    <col min="9" max="16384" width="11.42578125" style="426"/>
  </cols>
  <sheetData>
    <row r="2" spans="1:11" ht="15.75" thickBot="1">
      <c r="B2" s="121"/>
    </row>
    <row r="3" spans="1:11" ht="19.5" thickTop="1">
      <c r="B3" s="826" t="s">
        <v>226</v>
      </c>
      <c r="C3" s="827"/>
      <c r="D3" s="827"/>
      <c r="E3" s="827"/>
      <c r="F3" s="827"/>
      <c r="G3" s="828"/>
    </row>
    <row r="4" spans="1:11" ht="18.75">
      <c r="B4" s="829" t="s">
        <v>227</v>
      </c>
      <c r="C4" s="830"/>
      <c r="D4" s="830"/>
      <c r="E4" s="830"/>
      <c r="F4" s="830"/>
      <c r="G4" s="168"/>
    </row>
    <row r="5" spans="1:11" ht="19.5" thickBot="1">
      <c r="B5" s="831" t="s">
        <v>228</v>
      </c>
      <c r="C5" s="832"/>
      <c r="D5" s="832"/>
      <c r="E5" s="832"/>
      <c r="F5" s="832"/>
      <c r="G5" s="169"/>
    </row>
    <row r="6" spans="1:11" ht="15.75" thickTop="1">
      <c r="B6" s="123" t="s">
        <v>229</v>
      </c>
      <c r="C6" s="123" t="s">
        <v>230</v>
      </c>
      <c r="D6" s="123" t="s">
        <v>231</v>
      </c>
      <c r="E6" s="123" t="s">
        <v>232</v>
      </c>
    </row>
    <row r="7" spans="1:11">
      <c r="A7" s="427"/>
      <c r="B7" s="428">
        <v>2011</v>
      </c>
      <c r="C7" s="429">
        <v>10356.984241560007</v>
      </c>
      <c r="D7" s="430">
        <v>2.7915526742452276E-2</v>
      </c>
      <c r="E7" s="431">
        <v>371011.6</v>
      </c>
      <c r="F7" s="125">
        <f t="shared" ref="F7:F15" si="0">C7/E7</f>
        <v>2.7915526742452276E-2</v>
      </c>
      <c r="K7" s="432"/>
    </row>
    <row r="8" spans="1:11">
      <c r="A8" s="427"/>
      <c r="B8" s="428">
        <v>2012</v>
      </c>
      <c r="C8" s="429">
        <v>9445.7465251699905</v>
      </c>
      <c r="D8" s="430">
        <v>2.3930063677996952E-2</v>
      </c>
      <c r="E8" s="431">
        <v>394723</v>
      </c>
      <c r="F8" s="125">
        <f t="shared" si="0"/>
        <v>2.3930063677996952E-2</v>
      </c>
      <c r="K8" s="432"/>
    </row>
    <row r="9" spans="1:11">
      <c r="B9" s="124">
        <v>2013</v>
      </c>
      <c r="C9" s="433">
        <v>9009.7867992600004</v>
      </c>
      <c r="D9" s="125">
        <v>2.1638208167817825E-2</v>
      </c>
      <c r="E9" s="376">
        <v>416383.22033799998</v>
      </c>
      <c r="F9" s="125">
        <f t="shared" si="0"/>
        <v>2.1638208167817825E-2</v>
      </c>
      <c r="K9" s="432"/>
    </row>
    <row r="10" spans="1:11">
      <c r="B10" s="124">
        <v>2014</v>
      </c>
      <c r="C10" s="433">
        <v>8594.4001190099953</v>
      </c>
      <c r="D10" s="125">
        <v>1.921281984894626E-2</v>
      </c>
      <c r="E10" s="376">
        <v>447326.32620200003</v>
      </c>
      <c r="F10" s="125">
        <f t="shared" si="0"/>
        <v>1.921281984894626E-2</v>
      </c>
      <c r="K10" s="432"/>
    </row>
    <row r="11" spans="1:11">
      <c r="B11" s="124">
        <v>2015</v>
      </c>
      <c r="C11" s="433">
        <v>7007.4932463399964</v>
      </c>
      <c r="D11" s="125">
        <v>1.4720918689385397E-2</v>
      </c>
      <c r="E11" s="376">
        <v>476022.82127900003</v>
      </c>
      <c r="F11" s="125">
        <f t="shared" si="0"/>
        <v>1.4720918689385397E-2</v>
      </c>
      <c r="K11" s="432"/>
    </row>
    <row r="12" spans="1:11">
      <c r="B12" s="126">
        <v>2016</v>
      </c>
      <c r="C12" s="433">
        <v>5572.6654719899961</v>
      </c>
      <c r="D12" s="125">
        <v>1.1100135723853084E-2</v>
      </c>
      <c r="E12" s="376">
        <v>502035.79583399999</v>
      </c>
      <c r="F12" s="125">
        <f t="shared" si="0"/>
        <v>1.1100135723853084E-2</v>
      </c>
      <c r="K12" s="432"/>
    </row>
    <row r="13" spans="1:11">
      <c r="B13" s="127">
        <v>2017</v>
      </c>
      <c r="C13" s="433">
        <v>7287.7273662600019</v>
      </c>
      <c r="D13" s="125">
        <v>1.3860552644585926E-2</v>
      </c>
      <c r="E13" s="376">
        <v>525789.09031500004</v>
      </c>
      <c r="F13" s="125">
        <f t="shared" si="0"/>
        <v>1.3860552644585926E-2</v>
      </c>
      <c r="K13" s="432"/>
    </row>
    <row r="14" spans="1:11">
      <c r="B14" s="126" t="s">
        <v>233</v>
      </c>
      <c r="C14" s="433">
        <v>10375.9</v>
      </c>
      <c r="D14" s="125">
        <v>1.8921209848151127E-2</v>
      </c>
      <c r="E14" s="376">
        <v>548374.0248784289</v>
      </c>
      <c r="F14" s="125">
        <f t="shared" si="0"/>
        <v>1.8921209848151127E-2</v>
      </c>
      <c r="K14" s="432"/>
    </row>
    <row r="15" spans="1:11">
      <c r="B15" s="122">
        <v>2019</v>
      </c>
      <c r="C15" s="434">
        <v>13294.358591100012</v>
      </c>
      <c r="D15" s="435">
        <v>2.2749922550872808E-2</v>
      </c>
      <c r="E15" s="376">
        <v>584369.4</v>
      </c>
      <c r="F15" s="125">
        <f t="shared" si="0"/>
        <v>2.2749922550872808E-2</v>
      </c>
    </row>
  </sheetData>
  <mergeCells count="3">
    <mergeCell ref="B3:G3"/>
    <mergeCell ref="B4:F4"/>
    <mergeCell ref="B5:F5"/>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3</vt:i4>
      </vt:variant>
    </vt:vector>
  </HeadingPairs>
  <TitlesOfParts>
    <vt:vector size="39" baseType="lpstr">
      <vt:lpstr>Crecimiento mundial</vt:lpstr>
      <vt:lpstr>PIB Nacional</vt:lpstr>
      <vt:lpstr>IMAE</vt:lpstr>
      <vt:lpstr>Inflación </vt:lpstr>
      <vt:lpstr>Remesas</vt:lpstr>
      <vt:lpstr>RMI</vt:lpstr>
      <vt:lpstr>Tasa lider</vt:lpstr>
      <vt:lpstr>Tipo de cambio </vt:lpstr>
      <vt:lpstr>Resultado Presupuestario</vt:lpstr>
      <vt:lpstr>Ingresos</vt:lpstr>
      <vt:lpstr>Serie Tributarios</vt:lpstr>
      <vt:lpstr>Tributarios</vt:lpstr>
      <vt:lpstr>Carga tributaria</vt:lpstr>
      <vt:lpstr>Deuda y déficit</vt:lpstr>
      <vt:lpstr>Deuda</vt:lpstr>
      <vt:lpstr>Financiamiento</vt:lpstr>
      <vt:lpstr>Series Gasto</vt:lpstr>
      <vt:lpstr>Gasto Social</vt:lpstr>
      <vt:lpstr>Fideicomisos</vt:lpstr>
      <vt:lpstr>ONGs</vt:lpstr>
      <vt:lpstr>Hambre Cero</vt:lpstr>
      <vt:lpstr>Déficit</vt:lpstr>
      <vt:lpstr>Sit Fin</vt:lpstr>
      <vt:lpstr>alim escolar</vt:lpstr>
      <vt:lpstr>alimentos</vt:lpstr>
      <vt:lpstr>cupones </vt:lpstr>
      <vt:lpstr>vacunas</vt:lpstr>
      <vt:lpstr>bilingüe</vt:lpstr>
      <vt:lpstr>valija</vt:lpstr>
      <vt:lpstr>seguridad</vt:lpstr>
      <vt:lpstr>desc aprobado</vt:lpstr>
      <vt:lpstr>desc devengado</vt:lpstr>
      <vt:lpstr>Entidad Programa</vt:lpstr>
      <vt:lpstr>MSPAS</vt:lpstr>
      <vt:lpstr>Secretarías</vt:lpstr>
      <vt:lpstr>Obligaciones</vt:lpstr>
      <vt:lpstr>'Gasto Social'!Área_de_impresión</vt:lpstr>
      <vt:lpstr>'Hambre Cero'!Área_de_impresión</vt:lpstr>
      <vt:lpstr>'PIB Nacional'!envolver.asp?karchivo_boescu51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Antonio Menéndez Letona</dc:creator>
  <cp:lastModifiedBy>José Antonio Menéndez Letona</cp:lastModifiedBy>
  <dcterms:created xsi:type="dcterms:W3CDTF">2019-03-26T18:01:11Z</dcterms:created>
  <dcterms:modified xsi:type="dcterms:W3CDTF">2020-02-18T18:13:14Z</dcterms:modified>
</cp:coreProperties>
</file>