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70" windowWidth="15480" windowHeight="11640" tabRatio="808"/>
  </bookViews>
  <sheets>
    <sheet name="Enfoque de Género" sheetId="1" r:id="rId1"/>
    <sheet name="Pueblos Indígenas" sheetId="33" r:id="rId2"/>
    <sheet name="Seguridad y Justicia" sheetId="34" r:id="rId3"/>
    <sheet name="Educación" sheetId="35" r:id="rId4"/>
    <sheet name="Desnutrición" sheetId="36" r:id="rId5"/>
    <sheet name="Recursos Hídricos" sheetId="37" r:id="rId6"/>
    <sheet name="Niñez" sheetId="38" r:id="rId7"/>
    <sheet name="Juventud" sheetId="40" r:id="rId8"/>
    <sheet name="Gestión de Riesgo" sheetId="39" r:id="rId9"/>
  </sheets>
  <definedNames>
    <definedName name="_xlnm.Print_Area" localSheetId="4">Desnutrición!$A$1:$O$48</definedName>
    <definedName name="_xlnm.Print_Area" localSheetId="3">Educación!$A$1:$O$48</definedName>
    <definedName name="_xlnm.Print_Area" localSheetId="0">'Enfoque de Género'!$A$1:$O$37</definedName>
    <definedName name="_xlnm.Print_Area" localSheetId="8">'Gestión de Riesgo'!$A$1:$O$48</definedName>
    <definedName name="_xlnm.Print_Area" localSheetId="7">Juventud!$A$1:$O$48</definedName>
    <definedName name="_xlnm.Print_Area" localSheetId="6">Niñez!$A$1:$O$48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Desnutrición!$1:$3</definedName>
    <definedName name="_xlnm.Print_Titles" localSheetId="3">Educación!$1:$3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Juventud!$1:$3</definedName>
    <definedName name="_xlnm.Print_Titles" localSheetId="6">Niñez!$1:$3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calcId="124519"/>
</workbook>
</file>

<file path=xl/calcChain.xml><?xml version="1.0" encoding="utf-8"?>
<calcChain xmlns="http://schemas.openxmlformats.org/spreadsheetml/2006/main">
  <c r="N23" i="1"/>
  <c r="J23" s="1"/>
  <c r="N22"/>
  <c r="M22" s="1"/>
  <c r="N21"/>
  <c r="M21" s="1"/>
  <c r="D23"/>
  <c r="B23" s="1"/>
  <c r="D22"/>
  <c r="B22" s="1"/>
  <c r="D21"/>
  <c r="C21" s="1"/>
  <c r="G31" i="38"/>
  <c r="G40"/>
  <c r="G39"/>
  <c r="G38"/>
  <c r="G37"/>
  <c r="G36"/>
  <c r="G35"/>
  <c r="G34"/>
  <c r="G33"/>
  <c r="G32"/>
  <c r="G30"/>
  <c r="G29"/>
  <c r="G28"/>
  <c r="D28" i="40"/>
  <c r="G28"/>
  <c r="L28"/>
  <c r="D29"/>
  <c r="G29"/>
  <c r="L29"/>
  <c r="D30"/>
  <c r="G30"/>
  <c r="L30"/>
  <c r="D31"/>
  <c r="G31"/>
  <c r="L31"/>
  <c r="D32"/>
  <c r="G32"/>
  <c r="L32"/>
  <c r="D33"/>
  <c r="G33"/>
  <c r="L33"/>
  <c r="D34"/>
  <c r="G34"/>
  <c r="L34"/>
  <c r="D35"/>
  <c r="G35"/>
  <c r="L35"/>
  <c r="D36"/>
  <c r="G36"/>
  <c r="L36"/>
  <c r="D37"/>
  <c r="G37"/>
  <c r="L37"/>
  <c r="D38"/>
  <c r="G38"/>
  <c r="L38"/>
  <c r="D39"/>
  <c r="G39"/>
  <c r="L39"/>
  <c r="D40"/>
  <c r="G40"/>
  <c r="L40"/>
  <c r="N40" i="39"/>
  <c r="I40"/>
  <c r="D40"/>
  <c r="N39"/>
  <c r="I39"/>
  <c r="D39"/>
  <c r="N38"/>
  <c r="I38"/>
  <c r="D38"/>
  <c r="N37"/>
  <c r="I37"/>
  <c r="D37"/>
  <c r="N36"/>
  <c r="I36"/>
  <c r="D36"/>
  <c r="N35"/>
  <c r="I35"/>
  <c r="D35"/>
  <c r="N34"/>
  <c r="I34"/>
  <c r="D34"/>
  <c r="N33"/>
  <c r="I33"/>
  <c r="D33"/>
  <c r="N32"/>
  <c r="I32"/>
  <c r="D32"/>
  <c r="N31"/>
  <c r="I31"/>
  <c r="D31"/>
  <c r="N30"/>
  <c r="I30"/>
  <c r="D30"/>
  <c r="N29"/>
  <c r="I29"/>
  <c r="D29"/>
  <c r="N28"/>
  <c r="I28"/>
  <c r="D28"/>
  <c r="L40" i="38"/>
  <c r="D40"/>
  <c r="L39"/>
  <c r="D39"/>
  <c r="L38"/>
  <c r="D38"/>
  <c r="L37"/>
  <c r="D37"/>
  <c r="L36"/>
  <c r="D36"/>
  <c r="L35"/>
  <c r="D35"/>
  <c r="L34"/>
  <c r="D34"/>
  <c r="L33"/>
  <c r="D33"/>
  <c r="L32"/>
  <c r="D32"/>
  <c r="L31"/>
  <c r="D31"/>
  <c r="L30"/>
  <c r="D30"/>
  <c r="L29"/>
  <c r="D29"/>
  <c r="L28"/>
  <c r="D28"/>
  <c r="N40" i="37"/>
  <c r="I40"/>
  <c r="D40"/>
  <c r="N39"/>
  <c r="I39"/>
  <c r="D39"/>
  <c r="N38"/>
  <c r="I38"/>
  <c r="D38"/>
  <c r="N37"/>
  <c r="I37"/>
  <c r="D37"/>
  <c r="N36"/>
  <c r="I36"/>
  <c r="D36"/>
  <c r="N35"/>
  <c r="I35"/>
  <c r="D35"/>
  <c r="N34"/>
  <c r="I34"/>
  <c r="D34"/>
  <c r="N33"/>
  <c r="I33"/>
  <c r="D33"/>
  <c r="N32"/>
  <c r="I32"/>
  <c r="D32"/>
  <c r="N31"/>
  <c r="I31"/>
  <c r="D31"/>
  <c r="N30"/>
  <c r="I30"/>
  <c r="D30"/>
  <c r="N29"/>
  <c r="I29"/>
  <c r="D29"/>
  <c r="N28"/>
  <c r="I28"/>
  <c r="D28"/>
  <c r="N40" i="36"/>
  <c r="I40"/>
  <c r="D40"/>
  <c r="N39"/>
  <c r="I39"/>
  <c r="D39"/>
  <c r="N38"/>
  <c r="I38"/>
  <c r="D38"/>
  <c r="N37"/>
  <c r="I37"/>
  <c r="D37"/>
  <c r="N36"/>
  <c r="I36"/>
  <c r="D36"/>
  <c r="N35"/>
  <c r="I35"/>
  <c r="D35"/>
  <c r="N34"/>
  <c r="I34"/>
  <c r="D34"/>
  <c r="N33"/>
  <c r="I33"/>
  <c r="D33"/>
  <c r="N32"/>
  <c r="I32"/>
  <c r="D32"/>
  <c r="N31"/>
  <c r="I31"/>
  <c r="D31"/>
  <c r="N30"/>
  <c r="I30"/>
  <c r="D30"/>
  <c r="N29"/>
  <c r="I29"/>
  <c r="D29"/>
  <c r="N28"/>
  <c r="I28"/>
  <c r="D28"/>
  <c r="N40" i="35"/>
  <c r="I40"/>
  <c r="D40"/>
  <c r="N39"/>
  <c r="I39"/>
  <c r="D39"/>
  <c r="N38"/>
  <c r="I38"/>
  <c r="D38"/>
  <c r="N37"/>
  <c r="I37"/>
  <c r="D37"/>
  <c r="N36"/>
  <c r="I36"/>
  <c r="D36"/>
  <c r="N35"/>
  <c r="I35"/>
  <c r="D35"/>
  <c r="N34"/>
  <c r="I34"/>
  <c r="D34"/>
  <c r="N33"/>
  <c r="I33"/>
  <c r="D33"/>
  <c r="N32"/>
  <c r="I32"/>
  <c r="D32"/>
  <c r="N31"/>
  <c r="I31"/>
  <c r="D31"/>
  <c r="N30"/>
  <c r="I30"/>
  <c r="D30"/>
  <c r="N29"/>
  <c r="I29"/>
  <c r="D29"/>
  <c r="N28"/>
  <c r="I28"/>
  <c r="D28"/>
  <c r="N40" i="34"/>
  <c r="I40"/>
  <c r="D40"/>
  <c r="N39"/>
  <c r="I39"/>
  <c r="D39"/>
  <c r="N38"/>
  <c r="I38"/>
  <c r="D38"/>
  <c r="N37"/>
  <c r="I37"/>
  <c r="D37"/>
  <c r="N36"/>
  <c r="I36"/>
  <c r="D36"/>
  <c r="N35"/>
  <c r="I35"/>
  <c r="D35"/>
  <c r="N34"/>
  <c r="I34"/>
  <c r="D34"/>
  <c r="N33"/>
  <c r="I33"/>
  <c r="D33"/>
  <c r="N32"/>
  <c r="I32"/>
  <c r="D32"/>
  <c r="N31"/>
  <c r="I31"/>
  <c r="D31"/>
  <c r="N30"/>
  <c r="I30"/>
  <c r="D30"/>
  <c r="N29"/>
  <c r="I29"/>
  <c r="D29"/>
  <c r="N28"/>
  <c r="I28"/>
  <c r="D28"/>
  <c r="N40" i="33"/>
  <c r="I40"/>
  <c r="D40"/>
  <c r="N39"/>
  <c r="I39"/>
  <c r="D39"/>
  <c r="N38"/>
  <c r="I38"/>
  <c r="D38"/>
  <c r="N37"/>
  <c r="I37"/>
  <c r="D37"/>
  <c r="N36"/>
  <c r="I36"/>
  <c r="D36"/>
  <c r="N35"/>
  <c r="I35"/>
  <c r="D35"/>
  <c r="N34"/>
  <c r="I34"/>
  <c r="D34"/>
  <c r="N33"/>
  <c r="I33"/>
  <c r="D33"/>
  <c r="N32"/>
  <c r="I32"/>
  <c r="D32"/>
  <c r="N31"/>
  <c r="I31"/>
  <c r="D31"/>
  <c r="N30"/>
  <c r="I30"/>
  <c r="D30"/>
  <c r="N29"/>
  <c r="I29"/>
  <c r="D29"/>
  <c r="N28"/>
  <c r="I28"/>
  <c r="D28"/>
  <c r="E23" i="1"/>
  <c r="H23"/>
  <c r="F22"/>
  <c r="C22"/>
  <c r="M23"/>
  <c r="H22"/>
  <c r="G22"/>
  <c r="J21"/>
  <c r="F23"/>
  <c r="G21" l="1"/>
  <c r="G23"/>
  <c r="I23" s="1"/>
  <c r="H21"/>
  <c r="I22"/>
  <c r="F21"/>
  <c r="C23"/>
  <c r="I21"/>
  <c r="B21"/>
  <c r="J22"/>
</calcChain>
</file>

<file path=xl/sharedStrings.xml><?xml version="1.0" encoding="utf-8"?>
<sst xmlns="http://schemas.openxmlformats.org/spreadsheetml/2006/main" count="431" uniqueCount="81">
  <si>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</si>
  <si>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</si>
  <si>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</si>
  <si>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</si>
  <si>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</si>
  <si>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</si>
  <si>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</si>
  <si>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</si>
  <si>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</si>
  <si>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</si>
  <si>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</si>
  <si>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</si>
  <si>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</si>
  <si>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</si>
  <si>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</si>
  <si>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</si>
  <si>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</si>
  <si>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</si>
  <si>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</si>
  <si>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</si>
  <si>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</si>
  <si>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</si>
  <si>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</si>
  <si>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</si>
  <si>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</si>
  <si>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</si>
  <si>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</si>
  <si>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</si>
  <si>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</si>
  <si>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</si>
  <si>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</si>
  <si>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</si>
  <si>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</si>
  <si>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</si>
  <si>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</si>
  <si>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</si>
  <si>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</si>
  <si>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</si>
  <si>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</si>
  <si>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</si>
  <si>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</si>
  <si>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</si>
  <si>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</si>
  <si>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</si>
  <si>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</si>
  <si>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</si>
  <si>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</si>
  <si>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</si>
  <si>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</si>
  <si>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</si>
  <si>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</si>
  <si>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</si>
  <si>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</si>
  <si>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</si>
  <si>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</si>
  <si>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</si>
  <si>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</si>
  <si>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</si>
  <si>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</si>
  <si>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</si>
  <si>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</si>
  <si>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</si>
  <si>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</si>
  <si>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t>Instituto Nacional de Bosques</t>
  </si>
  <si>
    <t>11200055</t>
  </si>
  <si>
    <t>11</t>
  </si>
  <si>
    <t>00</t>
  </si>
  <si>
    <t>000</t>
  </si>
  <si>
    <t>002</t>
  </si>
  <si>
    <t>004</t>
  </si>
  <si>
    <t>Propietarios y poseedores de bosques  naturales, plantaciones y sistemas agroforestales bajo manejo, certificados para recibir incentivos forestales.</t>
  </si>
  <si>
    <t>Personas capacitadas en mejores prácticas de manejo forestal.</t>
  </si>
  <si>
    <t>Maestros y alumnos del sector educativo urbano y rural capacitados en el uso sostenible de los bosques.</t>
  </si>
  <si>
    <t>10 mayo de 2016</t>
  </si>
  <si>
    <t>Sensibilización a mujeres sobre el cuidado y conservación de los bosques en beneficio de las comunidades</t>
  </si>
  <si>
    <t>Capacitación a mujeres de la Oficina Municipal de la Mujer en Zacapa, Izabal, El Progreso y Chiquimula, informándose sobre los programas y servicios del INAB</t>
  </si>
  <si>
    <t>Capacitación en forestería comunitaria y equidad de género en mujeres pertenecientes a comunidades en Santa Rosa, Jalapa y Jutiapa</t>
  </si>
  <si>
    <t>Inicio de desarrollo de proyectos enfocados en la conservación de los bosques y la disminución de los problemas de seguridad alimentaria a través de los bosques</t>
  </si>
  <si>
    <t>Capacitación a mujeres de Quetzaltenango, Totonicapán y San Marcos en temas relacionados al bosque, las causas de la deforestación y la importancia de los bosques y cambio climático</t>
  </si>
  <si>
    <t>Curso de bomberos forestales donde participó un grupo de mujeres</t>
  </si>
  <si>
    <t>Falta de presupuesto</t>
  </si>
</sst>
</file>

<file path=xl/styles.xml><?xml version="1.0" encoding="utf-8"?>
<styleSheet xmlns="http://schemas.openxmlformats.org/spreadsheetml/2006/main">
  <numFmts count="2">
    <numFmt numFmtId="164" formatCode="&quot;Q&quot;#,##0.0"/>
    <numFmt numFmtId="165" formatCode="&quot;Q&quot;#,##0.00"/>
  </numFmts>
  <fonts count="13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Border="1"/>
    <xf numFmtId="49" fontId="4" fillId="2" borderId="7" xfId="0" applyNumberFormat="1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49" fontId="4" fillId="2" borderId="9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right"/>
    </xf>
    <xf numFmtId="49" fontId="4" fillId="2" borderId="14" xfId="0" applyNumberFormat="1" applyFont="1" applyFill="1" applyBorder="1" applyAlignment="1">
      <alignment horizontal="right"/>
    </xf>
    <xf numFmtId="49" fontId="4" fillId="2" borderId="15" xfId="0" applyNumberFormat="1" applyFont="1" applyFill="1" applyBorder="1" applyAlignment="1">
      <alignment horizontal="right"/>
    </xf>
    <xf numFmtId="49" fontId="4" fillId="2" borderId="16" xfId="0" applyNumberFormat="1" applyFont="1" applyFill="1" applyBorder="1" applyAlignment="1">
      <alignment horizontal="right"/>
    </xf>
    <xf numFmtId="49" fontId="4" fillId="2" borderId="17" xfId="0" applyNumberFormat="1" applyFont="1" applyFill="1" applyBorder="1" applyAlignment="1">
      <alignment horizontal="right"/>
    </xf>
    <xf numFmtId="49" fontId="4" fillId="2" borderId="18" xfId="0" applyNumberFormat="1" applyFont="1" applyFill="1" applyBorder="1" applyAlignment="1">
      <alignment horizontal="right"/>
    </xf>
    <xf numFmtId="0" fontId="6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right"/>
    </xf>
    <xf numFmtId="0" fontId="4" fillId="2" borderId="24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  <xf numFmtId="0" fontId="4" fillId="2" borderId="26" xfId="0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4" fillId="2" borderId="17" xfId="0" applyNumberFormat="1" applyFont="1" applyFill="1" applyBorder="1" applyAlignment="1">
      <alignment horizontal="right"/>
    </xf>
    <xf numFmtId="3" fontId="4" fillId="2" borderId="27" xfId="0" applyNumberFormat="1" applyFont="1" applyFill="1" applyBorder="1" applyAlignment="1">
      <alignment horizontal="right"/>
    </xf>
    <xf numFmtId="3" fontId="3" fillId="2" borderId="28" xfId="0" applyNumberFormat="1" applyFont="1" applyFill="1" applyBorder="1" applyAlignment="1">
      <alignment horizontal="right"/>
    </xf>
    <xf numFmtId="3" fontId="4" fillId="2" borderId="29" xfId="0" applyNumberFormat="1" applyFont="1" applyFill="1" applyBorder="1" applyAlignment="1">
      <alignment horizontal="right"/>
    </xf>
    <xf numFmtId="3" fontId="3" fillId="2" borderId="20" xfId="0" applyNumberFormat="1" applyFont="1" applyFill="1" applyBorder="1" applyAlignment="1">
      <alignment horizontal="right"/>
    </xf>
    <xf numFmtId="3" fontId="4" fillId="2" borderId="30" xfId="0" applyNumberFormat="1" applyFont="1" applyFill="1" applyBorder="1" applyAlignment="1">
      <alignment horizontal="right"/>
    </xf>
    <xf numFmtId="3" fontId="3" fillId="2" borderId="21" xfId="0" applyNumberFormat="1" applyFont="1" applyFill="1" applyBorder="1" applyAlignment="1">
      <alignment horizontal="right"/>
    </xf>
    <xf numFmtId="3" fontId="4" fillId="2" borderId="31" xfId="0" applyNumberFormat="1" applyFont="1" applyFill="1" applyBorder="1" applyAlignment="1">
      <alignment horizontal="right"/>
    </xf>
    <xf numFmtId="3" fontId="3" fillId="2" borderId="22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right"/>
    </xf>
    <xf numFmtId="3" fontId="3" fillId="2" borderId="17" xfId="0" applyNumberFormat="1" applyFont="1" applyFill="1" applyBorder="1" applyAlignment="1">
      <alignment horizontal="right"/>
    </xf>
    <xf numFmtId="164" fontId="4" fillId="2" borderId="32" xfId="0" applyNumberFormat="1" applyFont="1" applyFill="1" applyBorder="1" applyAlignment="1">
      <alignment horizontal="right"/>
    </xf>
    <xf numFmtId="164" fontId="4" fillId="2" borderId="9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164" fontId="4" fillId="2" borderId="33" xfId="0" applyNumberFormat="1" applyFont="1" applyFill="1" applyBorder="1" applyAlignment="1">
      <alignment horizontal="right"/>
    </xf>
    <xf numFmtId="164" fontId="4" fillId="2" borderId="12" xfId="0" applyNumberFormat="1" applyFont="1" applyFill="1" applyBorder="1" applyAlignment="1">
      <alignment horizontal="right"/>
    </xf>
    <xf numFmtId="164" fontId="4" fillId="2" borderId="20" xfId="0" applyNumberFormat="1" applyFont="1" applyFill="1" applyBorder="1" applyAlignment="1">
      <alignment horizontal="right"/>
    </xf>
    <xf numFmtId="164" fontId="4" fillId="2" borderId="3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  <xf numFmtId="164" fontId="4" fillId="2" borderId="21" xfId="0" applyNumberFormat="1" applyFont="1" applyFill="1" applyBorder="1" applyAlignment="1">
      <alignment horizontal="right"/>
    </xf>
    <xf numFmtId="164" fontId="4" fillId="2" borderId="35" xfId="0" applyNumberFormat="1" applyFont="1" applyFill="1" applyBorder="1" applyAlignment="1">
      <alignment horizontal="right"/>
    </xf>
    <xf numFmtId="164" fontId="4" fillId="2" borderId="18" xfId="0" applyNumberFormat="1" applyFont="1" applyFill="1" applyBorder="1" applyAlignment="1">
      <alignment horizontal="right"/>
    </xf>
    <xf numFmtId="164" fontId="4" fillId="2" borderId="22" xfId="0" applyNumberFormat="1" applyFont="1" applyFill="1" applyBorder="1" applyAlignment="1">
      <alignment horizontal="right"/>
    </xf>
    <xf numFmtId="4" fontId="4" fillId="2" borderId="32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>
      <alignment horizontal="right"/>
    </xf>
    <xf numFmtId="4" fontId="4" fillId="2" borderId="33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34" xfId="0" applyNumberFormat="1" applyFont="1" applyFill="1" applyBorder="1" applyAlignment="1">
      <alignment horizontal="right"/>
    </xf>
    <xf numFmtId="4" fontId="4" fillId="2" borderId="14" xfId="0" applyNumberFormat="1" applyFont="1" applyFill="1" applyBorder="1" applyAlignment="1">
      <alignment horizontal="right"/>
    </xf>
    <xf numFmtId="4" fontId="4" fillId="2" borderId="35" xfId="0" applyNumberFormat="1" applyFont="1" applyFill="1" applyBorder="1" applyAlignment="1">
      <alignment horizontal="right"/>
    </xf>
    <xf numFmtId="4" fontId="4" fillId="2" borderId="17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3" fillId="4" borderId="36" xfId="0" applyFont="1" applyFill="1" applyBorder="1"/>
    <xf numFmtId="0" fontId="3" fillId="4" borderId="37" xfId="0" applyFont="1" applyFill="1" applyBorder="1"/>
    <xf numFmtId="0" fontId="3" fillId="4" borderId="4" xfId="0" applyFont="1" applyFill="1" applyBorder="1"/>
    <xf numFmtId="0" fontId="8" fillId="2" borderId="0" xfId="0" applyFont="1" applyFill="1" applyAlignment="1">
      <alignment horizontal="left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4" borderId="32" xfId="0" applyFont="1" applyFill="1" applyBorder="1"/>
    <xf numFmtId="0" fontId="9" fillId="4" borderId="38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left" vertical="center" wrapText="1"/>
    </xf>
    <xf numFmtId="49" fontId="4" fillId="2" borderId="11" xfId="0" applyNumberFormat="1" applyFont="1" applyFill="1" applyBorder="1" applyAlignment="1">
      <alignment horizontal="right" vertical="center"/>
    </xf>
    <xf numFmtId="49" fontId="4" fillId="2" borderId="12" xfId="0" applyNumberFormat="1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right" vertical="center"/>
    </xf>
    <xf numFmtId="49" fontId="4" fillId="2" borderId="18" xfId="0" applyNumberFormat="1" applyFont="1" applyFill="1" applyBorder="1" applyAlignment="1">
      <alignment horizontal="right" vertical="center"/>
    </xf>
    <xf numFmtId="0" fontId="4" fillId="2" borderId="22" xfId="0" applyFont="1" applyFill="1" applyBorder="1" applyAlignment="1">
      <alignment horizontal="left" vertical="center" wrapText="1"/>
    </xf>
    <xf numFmtId="164" fontId="4" fillId="2" borderId="27" xfId="0" applyNumberFormat="1" applyFont="1" applyFill="1" applyBorder="1" applyAlignment="1">
      <alignment horizontal="center" vertical="center"/>
    </xf>
    <xf numFmtId="164" fontId="4" fillId="2" borderId="30" xfId="0" applyNumberFormat="1" applyFont="1" applyFill="1" applyBorder="1" applyAlignment="1">
      <alignment horizontal="center" vertical="center"/>
    </xf>
    <xf numFmtId="164" fontId="4" fillId="2" borderId="39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3" fontId="4" fillId="2" borderId="17" xfId="0" applyNumberFormat="1" applyFont="1" applyFill="1" applyBorder="1"/>
    <xf numFmtId="0" fontId="2" fillId="2" borderId="40" xfId="0" applyFont="1" applyFill="1" applyBorder="1"/>
    <xf numFmtId="0" fontId="4" fillId="2" borderId="41" xfId="0" applyFont="1" applyFill="1" applyBorder="1"/>
    <xf numFmtId="0" fontId="2" fillId="2" borderId="42" xfId="0" applyFont="1" applyFill="1" applyBorder="1"/>
    <xf numFmtId="0" fontId="11" fillId="0" borderId="43" xfId="0" applyFont="1" applyFill="1" applyBorder="1"/>
    <xf numFmtId="0" fontId="3" fillId="0" borderId="43" xfId="0" applyFont="1" applyFill="1" applyBorder="1"/>
    <xf numFmtId="0" fontId="3" fillId="0" borderId="44" xfId="0" applyFont="1" applyFill="1" applyBorder="1"/>
    <xf numFmtId="0" fontId="10" fillId="0" borderId="44" xfId="0" applyFont="1" applyFill="1" applyBorder="1"/>
    <xf numFmtId="0" fontId="10" fillId="0" borderId="43" xfId="0" applyFont="1" applyFill="1" applyBorder="1"/>
    <xf numFmtId="0" fontId="3" fillId="0" borderId="45" xfId="0" applyFont="1" applyFill="1" applyBorder="1"/>
    <xf numFmtId="0" fontId="11" fillId="0" borderId="45" xfId="0" applyFont="1" applyFill="1" applyBorder="1"/>
    <xf numFmtId="0" fontId="12" fillId="2" borderId="0" xfId="0" applyFont="1" applyFill="1" applyBorder="1"/>
    <xf numFmtId="3" fontId="4" fillId="0" borderId="7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3" fontId="3" fillId="0" borderId="28" xfId="0" applyNumberFormat="1" applyFont="1" applyFill="1" applyBorder="1" applyAlignment="1">
      <alignment horizontal="right"/>
    </xf>
    <xf numFmtId="3" fontId="4" fillId="2" borderId="32" xfId="0" applyNumberFormat="1" applyFont="1" applyFill="1" applyBorder="1" applyAlignment="1">
      <alignment horizontal="center" vertical="center"/>
    </xf>
    <xf numFmtId="3" fontId="4" fillId="2" borderId="33" xfId="0" applyNumberFormat="1" applyFont="1" applyFill="1" applyBorder="1" applyAlignment="1">
      <alignment horizontal="center" vertical="center"/>
    </xf>
    <xf numFmtId="3" fontId="4" fillId="2" borderId="35" xfId="0" applyNumberFormat="1" applyFont="1" applyFill="1" applyBorder="1" applyAlignment="1">
      <alignment horizontal="center" vertical="center"/>
    </xf>
    <xf numFmtId="3" fontId="11" fillId="2" borderId="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11" fillId="2" borderId="17" xfId="0" applyNumberFormat="1" applyFont="1" applyFill="1" applyBorder="1" applyAlignment="1">
      <alignment horizontal="center" vertical="center"/>
    </xf>
    <xf numFmtId="165" fontId="4" fillId="2" borderId="39" xfId="0" applyNumberFormat="1" applyFont="1" applyFill="1" applyBorder="1" applyAlignment="1">
      <alignment horizontal="center" vertical="center"/>
    </xf>
    <xf numFmtId="0" fontId="10" fillId="0" borderId="45" xfId="0" applyFont="1" applyFill="1" applyBorder="1"/>
    <xf numFmtId="0" fontId="10" fillId="0" borderId="54" xfId="0" applyFont="1" applyFill="1" applyBorder="1"/>
    <xf numFmtId="0" fontId="3" fillId="0" borderId="55" xfId="0" applyFont="1" applyFill="1" applyBorder="1"/>
    <xf numFmtId="0" fontId="11" fillId="0" borderId="15" xfId="0" applyFont="1" applyFill="1" applyBorder="1"/>
    <xf numFmtId="0" fontId="11" fillId="0" borderId="15" xfId="0" applyFont="1" applyBorder="1"/>
    <xf numFmtId="0" fontId="11" fillId="0" borderId="18" xfId="0" applyFont="1" applyFill="1" applyBorder="1"/>
    <xf numFmtId="0" fontId="10" fillId="0" borderId="40" xfId="0" applyFont="1" applyFill="1" applyBorder="1"/>
    <xf numFmtId="0" fontId="4" fillId="2" borderId="34" xfId="0" applyFont="1" applyFill="1" applyBorder="1" applyAlignment="1">
      <alignment vertical="top"/>
    </xf>
    <xf numFmtId="0" fontId="2" fillId="2" borderId="45" xfId="0" applyFont="1" applyFill="1" applyBorder="1" applyAlignment="1">
      <alignment vertical="top" wrapText="1"/>
    </xf>
    <xf numFmtId="0" fontId="4" fillId="2" borderId="44" xfId="0" applyFont="1" applyFill="1" applyBorder="1" applyAlignment="1">
      <alignment vertical="top" wrapText="1"/>
    </xf>
    <xf numFmtId="165" fontId="4" fillId="2" borderId="27" xfId="0" applyNumberFormat="1" applyFont="1" applyFill="1" applyBorder="1" applyAlignment="1">
      <alignment horizontal="center" vertical="center"/>
    </xf>
    <xf numFmtId="165" fontId="4" fillId="2" borderId="30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/>
    </xf>
    <xf numFmtId="0" fontId="11" fillId="0" borderId="45" xfId="0" applyFont="1" applyFill="1" applyBorder="1" applyAlignment="1">
      <alignment horizontal="left"/>
    </xf>
    <xf numFmtId="0" fontId="11" fillId="0" borderId="44" xfId="0" applyFont="1" applyFill="1" applyBorder="1" applyAlignment="1">
      <alignment horizontal="left"/>
    </xf>
    <xf numFmtId="0" fontId="2" fillId="4" borderId="46" xfId="0" applyFont="1" applyFill="1" applyBorder="1" applyAlignment="1">
      <alignment horizontal="left"/>
    </xf>
    <xf numFmtId="0" fontId="2" fillId="4" borderId="47" xfId="0" applyFont="1" applyFill="1" applyBorder="1" applyAlignment="1">
      <alignment horizontal="left"/>
    </xf>
    <xf numFmtId="0" fontId="2" fillId="4" borderId="48" xfId="0" applyFont="1" applyFill="1" applyBorder="1" applyAlignment="1">
      <alignment horizontal="left"/>
    </xf>
    <xf numFmtId="0" fontId="9" fillId="2" borderId="49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9" fillId="4" borderId="51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left" vertical="top" wrapText="1"/>
    </xf>
    <xf numFmtId="0" fontId="4" fillId="2" borderId="54" xfId="0" applyFont="1" applyFill="1" applyBorder="1" applyAlignment="1">
      <alignment horizontal="left" vertical="top" wrapText="1"/>
    </xf>
    <xf numFmtId="0" fontId="4" fillId="2" borderId="55" xfId="0" applyFont="1" applyFill="1" applyBorder="1" applyAlignment="1">
      <alignment horizontal="left" vertical="top" wrapTex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8"/>
  <sheetViews>
    <sheetView showGridLines="0" showZeros="0" tabSelected="1" zoomScaleSheetLayoutView="100" workbookViewId="0">
      <selection activeCell="A38" sqref="A38"/>
    </sheetView>
  </sheetViews>
  <sheetFormatPr baseColWidth="10" defaultRowHeight="14.25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1.85546875" style="13" customWidth="1"/>
    <col min="13" max="13" width="11.5703125" style="13" customWidth="1"/>
    <col min="14" max="14" width="10.85546875" style="13" customWidth="1"/>
    <col min="15" max="15" width="13.42578125" style="13" customWidth="1"/>
    <col min="16" max="16384" width="11.42578125" style="13"/>
  </cols>
  <sheetData>
    <row r="1" spans="1:17" ht="15">
      <c r="A1" s="12" t="s">
        <v>11</v>
      </c>
    </row>
    <row r="2" spans="1:17" ht="15">
      <c r="A2" s="12" t="s">
        <v>27</v>
      </c>
    </row>
    <row r="3" spans="1:17" ht="15">
      <c r="A3" s="12"/>
    </row>
    <row r="4" spans="1:17" ht="15">
      <c r="A4" s="80" t="s">
        <v>33</v>
      </c>
      <c r="B4" s="148" t="s">
        <v>63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50"/>
    </row>
    <row r="5" spans="1:17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>
      <c r="A6" s="80" t="s">
        <v>34</v>
      </c>
      <c r="B6" s="148" t="s">
        <v>73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0"/>
    </row>
    <row r="7" spans="1:17" ht="15">
      <c r="A7" s="12"/>
    </row>
    <row r="8" spans="1:17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>
      <c r="I9" s="1"/>
      <c r="K9" s="1"/>
      <c r="M9" s="1"/>
      <c r="N9" s="1"/>
    </row>
    <row r="10" spans="1:17" s="2" customFormat="1" ht="32.25" customHeight="1" thickBot="1">
      <c r="A10" s="151" t="s">
        <v>35</v>
      </c>
      <c r="B10" s="153" t="s">
        <v>36</v>
      </c>
      <c r="C10" s="154"/>
      <c r="D10" s="154"/>
      <c r="E10" s="154"/>
      <c r="F10" s="154"/>
      <c r="G10" s="154"/>
      <c r="H10" s="155"/>
      <c r="I10" s="153" t="s">
        <v>37</v>
      </c>
      <c r="J10" s="154"/>
      <c r="K10" s="155"/>
      <c r="L10" s="153" t="s">
        <v>40</v>
      </c>
      <c r="M10" s="161"/>
      <c r="N10" s="161"/>
      <c r="O10" s="162"/>
      <c r="P10" s="9"/>
      <c r="Q10" s="9"/>
    </row>
    <row r="11" spans="1:17" s="2" customFormat="1" ht="53.25" customHeight="1" thickBot="1">
      <c r="A11" s="15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44">
      <c r="A12" s="95">
        <v>1</v>
      </c>
      <c r="B12" s="96" t="s">
        <v>64</v>
      </c>
      <c r="C12" s="90" t="s">
        <v>65</v>
      </c>
      <c r="D12" s="90" t="s">
        <v>66</v>
      </c>
      <c r="E12" s="90" t="s">
        <v>67</v>
      </c>
      <c r="F12" s="90" t="s">
        <v>68</v>
      </c>
      <c r="G12" s="90" t="s">
        <v>67</v>
      </c>
      <c r="H12" s="91"/>
      <c r="I12" s="104">
        <v>25000000</v>
      </c>
      <c r="J12" s="104">
        <v>23000000</v>
      </c>
      <c r="K12" s="143">
        <v>4472794.95</v>
      </c>
      <c r="L12" s="126">
        <v>75000</v>
      </c>
      <c r="M12" s="126">
        <v>60300</v>
      </c>
      <c r="N12" s="129">
        <v>10202</v>
      </c>
      <c r="O12" s="92" t="s">
        <v>70</v>
      </c>
    </row>
    <row r="13" spans="1:17" s="2" customFormat="1" ht="72">
      <c r="A13" s="97">
        <v>2</v>
      </c>
      <c r="B13" s="98" t="s">
        <v>64</v>
      </c>
      <c r="C13" s="93" t="s">
        <v>65</v>
      </c>
      <c r="D13" s="93" t="s">
        <v>66</v>
      </c>
      <c r="E13" s="93" t="s">
        <v>67</v>
      </c>
      <c r="F13" s="93" t="s">
        <v>68</v>
      </c>
      <c r="G13" s="94" t="s">
        <v>67</v>
      </c>
      <c r="H13" s="94"/>
      <c r="I13" s="105">
        <v>700000</v>
      </c>
      <c r="J13" s="105">
        <v>850000</v>
      </c>
      <c r="K13" s="144">
        <v>235410.26</v>
      </c>
      <c r="L13" s="127">
        <v>1900</v>
      </c>
      <c r="M13" s="127">
        <v>2520</v>
      </c>
      <c r="N13" s="130">
        <v>1392</v>
      </c>
      <c r="O13" s="92" t="s">
        <v>71</v>
      </c>
    </row>
    <row r="14" spans="1:17" s="2" customFormat="1" ht="108.75" thickBot="1">
      <c r="A14" s="99">
        <v>3</v>
      </c>
      <c r="B14" s="100" t="s">
        <v>64</v>
      </c>
      <c r="C14" s="101" t="s">
        <v>65</v>
      </c>
      <c r="D14" s="101" t="s">
        <v>66</v>
      </c>
      <c r="E14" s="101" t="s">
        <v>67</v>
      </c>
      <c r="F14" s="101" t="s">
        <v>69</v>
      </c>
      <c r="G14" s="102" t="s">
        <v>67</v>
      </c>
      <c r="H14" s="102"/>
      <c r="I14" s="106">
        <v>300000</v>
      </c>
      <c r="J14" s="106">
        <v>250000</v>
      </c>
      <c r="K14" s="132">
        <v>57126.12</v>
      </c>
      <c r="L14" s="128">
        <v>15000</v>
      </c>
      <c r="M14" s="128">
        <v>7280</v>
      </c>
      <c r="N14" s="131">
        <v>2217</v>
      </c>
      <c r="O14" s="103" t="s">
        <v>72</v>
      </c>
    </row>
    <row r="15" spans="1:17" s="2" customFormat="1" ht="12">
      <c r="A15" s="121"/>
      <c r="M15" s="1"/>
      <c r="N15" s="1"/>
    </row>
    <row r="16" spans="1:17" s="2" customFormat="1" ht="12">
      <c r="A16" s="76" t="s">
        <v>13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</row>
    <row r="17" spans="1:27" s="2" customFormat="1" ht="12.75" thickBot="1">
      <c r="M17" s="1"/>
      <c r="N17" s="1"/>
    </row>
    <row r="18" spans="1:27" s="2" customFormat="1" ht="15.75" customHeight="1" thickBot="1">
      <c r="A18" s="163" t="s">
        <v>10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5"/>
    </row>
    <row r="19" spans="1:27" s="2" customFormat="1" ht="32.25" customHeight="1" thickBot="1">
      <c r="A19" s="151" t="s">
        <v>45</v>
      </c>
      <c r="B19" s="156" t="s">
        <v>51</v>
      </c>
      <c r="C19" s="157"/>
      <c r="D19" s="158"/>
      <c r="E19" s="156" t="s">
        <v>46</v>
      </c>
      <c r="F19" s="157"/>
      <c r="G19" s="157"/>
      <c r="H19" s="157"/>
      <c r="I19" s="158"/>
      <c r="J19" s="156" t="s">
        <v>47</v>
      </c>
      <c r="K19" s="159"/>
      <c r="L19" s="159"/>
      <c r="M19" s="159"/>
      <c r="N19" s="160"/>
    </row>
    <row r="20" spans="1:27" s="2" customFormat="1" ht="53.25" customHeight="1" thickBot="1">
      <c r="A20" s="152"/>
      <c r="B20" s="3" t="s">
        <v>6</v>
      </c>
      <c r="C20" s="4" t="s">
        <v>7</v>
      </c>
      <c r="D20" s="5" t="s">
        <v>8</v>
      </c>
      <c r="E20" s="6" t="s">
        <v>60</v>
      </c>
      <c r="F20" s="7" t="s">
        <v>61</v>
      </c>
      <c r="G20" s="7" t="s">
        <v>57</v>
      </c>
      <c r="H20" s="7" t="s">
        <v>58</v>
      </c>
      <c r="I20" s="5" t="s">
        <v>8</v>
      </c>
      <c r="J20" s="3" t="s">
        <v>28</v>
      </c>
      <c r="K20" s="4" t="s">
        <v>29</v>
      </c>
      <c r="L20" s="4" t="s">
        <v>30</v>
      </c>
      <c r="M20" s="4" t="s">
        <v>31</v>
      </c>
      <c r="N20" s="5" t="s">
        <v>8</v>
      </c>
    </row>
    <row r="21" spans="1:27" s="2" customFormat="1" ht="12">
      <c r="A21" s="32">
        <v>1</v>
      </c>
      <c r="B21" s="40">
        <f>D21*0.38</f>
        <v>3876.76</v>
      </c>
      <c r="C21" s="36">
        <f>D21*0.62</f>
        <v>6325.24</v>
      </c>
      <c r="D21" s="41">
        <f>N12</f>
        <v>10202</v>
      </c>
      <c r="E21" s="40">
        <v>0</v>
      </c>
      <c r="F21" s="36">
        <f>D21*0.3</f>
        <v>3060.6</v>
      </c>
      <c r="G21" s="36">
        <f>D21*0.6</f>
        <v>6121.2</v>
      </c>
      <c r="H21" s="36">
        <f>D21*0.1</f>
        <v>1020.2</v>
      </c>
      <c r="I21" s="41">
        <f>SUM(E21:H21)</f>
        <v>10202</v>
      </c>
      <c r="J21" s="122">
        <f>N21*0.7</f>
        <v>7141.4</v>
      </c>
      <c r="K21" s="123"/>
      <c r="L21" s="124"/>
      <c r="M21" s="123">
        <f>N21*0.3</f>
        <v>3060.6</v>
      </c>
      <c r="N21" s="125">
        <f>N12</f>
        <v>10202</v>
      </c>
    </row>
    <row r="22" spans="1:27" s="2" customFormat="1" ht="12">
      <c r="A22" s="33">
        <v>2</v>
      </c>
      <c r="B22" s="42">
        <f>D22*0.45</f>
        <v>626.4</v>
      </c>
      <c r="C22" s="37">
        <f>D22*0.55</f>
        <v>765.6</v>
      </c>
      <c r="D22" s="43">
        <f>N13</f>
        <v>1392</v>
      </c>
      <c r="E22" s="42"/>
      <c r="F22" s="37">
        <f>D22*0.3</f>
        <v>417.59999999999997</v>
      </c>
      <c r="G22" s="37">
        <f>D22*0.6</f>
        <v>835.19999999999993</v>
      </c>
      <c r="H22" s="37">
        <f>D22*0.1</f>
        <v>139.20000000000002</v>
      </c>
      <c r="I22" s="45">
        <f>SUM(E22:H22)</f>
        <v>1392</v>
      </c>
      <c r="J22" s="50">
        <f>N22*0.85</f>
        <v>1183.2</v>
      </c>
      <c r="K22" s="37"/>
      <c r="L22" s="51"/>
      <c r="M22" s="37">
        <f>N22*0.15</f>
        <v>208.79999999999998</v>
      </c>
      <c r="N22" s="43">
        <f>N13</f>
        <v>1392</v>
      </c>
    </row>
    <row r="23" spans="1:27" s="2" customFormat="1" ht="12.75" thickBot="1">
      <c r="A23" s="34">
        <v>3</v>
      </c>
      <c r="B23" s="46">
        <f>D23*0.65</f>
        <v>1441.05</v>
      </c>
      <c r="C23" s="39">
        <f>D23*0.35</f>
        <v>775.94999999999993</v>
      </c>
      <c r="D23" s="47">
        <f>N14</f>
        <v>2217</v>
      </c>
      <c r="E23" s="39">
        <f>D23*0.72</f>
        <v>1596.24</v>
      </c>
      <c r="F23" s="110">
        <f>D23*0.08</f>
        <v>177.36</v>
      </c>
      <c r="G23" s="39">
        <f>D23*0.15</f>
        <v>332.55</v>
      </c>
      <c r="H23" s="39">
        <f>D23*0.05</f>
        <v>110.85000000000001</v>
      </c>
      <c r="I23" s="47">
        <f>SUM(E23:H23)</f>
        <v>2217</v>
      </c>
      <c r="J23" s="54">
        <f>N23*0.75</f>
        <v>1662.75</v>
      </c>
      <c r="K23" s="39"/>
      <c r="L23" s="55"/>
      <c r="M23" s="39">
        <f>N23*0.25</f>
        <v>554.25</v>
      </c>
      <c r="N23" s="47">
        <f>N14</f>
        <v>2217</v>
      </c>
    </row>
    <row r="24" spans="1:27" s="2" customFormat="1" ht="12">
      <c r="F24" s="109"/>
      <c r="M24" s="1"/>
      <c r="N24" s="1"/>
    </row>
    <row r="25" spans="1:27" s="2" customFormat="1" ht="12">
      <c r="A25" s="76" t="s">
        <v>14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</row>
    <row r="26" spans="1:27" s="2" customFormat="1" ht="12.75" thickBot="1"/>
    <row r="27" spans="1:27" s="1" customFormat="1" ht="12">
      <c r="A27" s="86" t="s">
        <v>48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8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s="1" customFormat="1" ht="12">
      <c r="A28" s="145" t="s">
        <v>75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7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s="1" customFormat="1" ht="12">
      <c r="A29" s="114" t="s">
        <v>74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5"/>
      <c r="O29" s="116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s="108" customFormat="1" ht="12">
      <c r="A30" s="136" t="s">
        <v>76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19"/>
      <c r="O30" s="116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</row>
    <row r="31" spans="1:27" s="108" customFormat="1">
      <c r="A31" s="137" t="s">
        <v>77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</row>
    <row r="32" spans="1:27" s="108" customFormat="1">
      <c r="A32" s="136" t="s">
        <v>78</v>
      </c>
      <c r="B32" s="133"/>
      <c r="C32" s="133"/>
      <c r="D32" s="133"/>
      <c r="E32" s="133"/>
      <c r="F32" s="133"/>
      <c r="G32" s="133"/>
      <c r="H32" s="118"/>
      <c r="I32" s="118"/>
      <c r="J32" s="118"/>
      <c r="K32" s="118"/>
      <c r="L32" s="118"/>
      <c r="M32" s="118"/>
      <c r="N32" s="118"/>
      <c r="O32" s="11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</row>
    <row r="33" spans="1:37" s="108" customFormat="1">
      <c r="A33" s="136" t="s">
        <v>79</v>
      </c>
      <c r="B33" s="133"/>
      <c r="C33" s="133"/>
      <c r="D33" s="133"/>
      <c r="E33" s="133"/>
      <c r="F33" s="133"/>
      <c r="G33" s="133"/>
      <c r="H33" s="118"/>
      <c r="I33" s="118"/>
      <c r="J33" s="118"/>
      <c r="K33" s="118"/>
      <c r="L33" s="118"/>
      <c r="M33" s="118"/>
      <c r="N33" s="118"/>
      <c r="O33" s="11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</row>
    <row r="34" spans="1:37" s="108" customFormat="1" ht="15" thickBot="1">
      <c r="A34" s="138"/>
      <c r="B34" s="134"/>
      <c r="C34" s="134"/>
      <c r="D34" s="134"/>
      <c r="E34" s="134"/>
      <c r="F34" s="134"/>
      <c r="G34" s="139"/>
      <c r="H34" s="134"/>
      <c r="I34" s="134"/>
      <c r="J34" s="134"/>
      <c r="K34" s="134"/>
      <c r="L34" s="134"/>
      <c r="M34" s="134"/>
      <c r="N34" s="134"/>
      <c r="O34" s="135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</row>
    <row r="35" spans="1:37" s="1" customFormat="1" ht="12.75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7" s="1" customFormat="1" ht="12">
      <c r="A36" s="87" t="s">
        <v>49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s="2" customFormat="1">
      <c r="A37" s="140" t="s">
        <v>80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2"/>
    </row>
    <row r="38" spans="1:37" ht="15" thickBot="1">
      <c r="A38" s="112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3"/>
    </row>
  </sheetData>
  <mergeCells count="12">
    <mergeCell ref="A28:O28"/>
    <mergeCell ref="B4:O4"/>
    <mergeCell ref="B6:O6"/>
    <mergeCell ref="A10:A11"/>
    <mergeCell ref="A19:A20"/>
    <mergeCell ref="I10:K10"/>
    <mergeCell ref="B19:D19"/>
    <mergeCell ref="E19:I19"/>
    <mergeCell ref="J19:N19"/>
    <mergeCell ref="B10:H10"/>
    <mergeCell ref="L10:O10"/>
    <mergeCell ref="A18:N18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1">
      <formula1>D21</formula1>
    </dataValidation>
  </dataValidations>
  <printOptions horizontalCentered="1"/>
  <pageMargins left="0" right="0" top="0.59055118110236227" bottom="0" header="0" footer="0"/>
  <pageSetup scale="63" fitToHeight="10" orientation="landscape" r:id="rId1"/>
  <rowBreaks count="1" manualBreakCount="1">
    <brk id="24" max="14" man="1"/>
  </rowBreaks>
  <ignoredErrors>
    <ignoredError sqref="I22:I23" formulaRange="1"/>
    <ignoredError sqref="B12 C12:G12 B13:G13 B14:F14 G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workbookViewId="0"/>
  </sheetViews>
  <sheetFormatPr baseColWidth="10" defaultRowHeight="14.25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>
      <c r="A1" s="12" t="s">
        <v>15</v>
      </c>
    </row>
    <row r="2" spans="1:17" ht="15">
      <c r="A2" s="12" t="s">
        <v>16</v>
      </c>
    </row>
    <row r="3" spans="1:17" ht="15">
      <c r="A3" s="12"/>
    </row>
    <row r="4" spans="1:17" ht="15">
      <c r="A4" s="80" t="s">
        <v>33</v>
      </c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50"/>
    </row>
    <row r="5" spans="1:17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>
      <c r="A6" s="80" t="s">
        <v>34</v>
      </c>
      <c r="B6" s="148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0"/>
    </row>
    <row r="7" spans="1:17" ht="15">
      <c r="A7" s="12"/>
    </row>
    <row r="8" spans="1:17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>
      <c r="I9" s="1"/>
      <c r="K9" s="1"/>
      <c r="M9" s="1"/>
      <c r="N9" s="1"/>
    </row>
    <row r="10" spans="1:17" s="2" customFormat="1" ht="32.25" customHeight="1" thickBot="1">
      <c r="A10" s="151" t="s">
        <v>35</v>
      </c>
      <c r="B10" s="153" t="s">
        <v>36</v>
      </c>
      <c r="C10" s="154"/>
      <c r="D10" s="154"/>
      <c r="E10" s="154"/>
      <c r="F10" s="154"/>
      <c r="G10" s="154"/>
      <c r="H10" s="155"/>
      <c r="I10" s="153" t="s">
        <v>37</v>
      </c>
      <c r="J10" s="154"/>
      <c r="K10" s="155"/>
      <c r="L10" s="153" t="s">
        <v>40</v>
      </c>
      <c r="M10" s="161"/>
      <c r="N10" s="161"/>
      <c r="O10" s="162"/>
      <c r="P10" s="9"/>
      <c r="Q10" s="9"/>
    </row>
    <row r="11" spans="1:17" s="2" customFormat="1" ht="53.25" customHeight="1" thickBot="1">
      <c r="A11" s="15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>
      <c r="M24" s="1"/>
      <c r="N24" s="1"/>
    </row>
    <row r="25" spans="1:15" s="2" customFormat="1" ht="15.75" customHeight="1" thickBot="1">
      <c r="A25" s="163" t="s">
        <v>10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5"/>
    </row>
    <row r="26" spans="1:15" s="2" customFormat="1" ht="32.25" customHeight="1" thickBot="1">
      <c r="A26" s="151" t="s">
        <v>45</v>
      </c>
      <c r="B26" s="156" t="s">
        <v>51</v>
      </c>
      <c r="C26" s="157"/>
      <c r="D26" s="158"/>
      <c r="E26" s="156" t="s">
        <v>46</v>
      </c>
      <c r="F26" s="157"/>
      <c r="G26" s="157"/>
      <c r="H26" s="157"/>
      <c r="I26" s="158"/>
      <c r="J26" s="156" t="s">
        <v>47</v>
      </c>
      <c r="K26" s="159"/>
      <c r="L26" s="159"/>
      <c r="M26" s="159"/>
      <c r="N26" s="160"/>
    </row>
    <row r="27" spans="1:15" s="2" customFormat="1" ht="53.25" customHeight="1" thickBot="1">
      <c r="A27" s="152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>
      <c r="F41" s="8"/>
      <c r="M41" s="1"/>
      <c r="N41" s="1"/>
    </row>
    <row r="42" spans="1:37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/>
    <row r="44" spans="1:3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>
      <c r="A45" s="164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6"/>
    </row>
    <row r="46" spans="1:37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>
      <c r="A48" s="164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6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disablePrompts="1"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workbookViewId="0"/>
  </sheetViews>
  <sheetFormatPr baseColWidth="10" defaultRowHeight="14.25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>
      <c r="A1" s="12" t="s">
        <v>17</v>
      </c>
    </row>
    <row r="2" spans="1:17" ht="15">
      <c r="A2" s="12" t="s">
        <v>18</v>
      </c>
    </row>
    <row r="3" spans="1:17" ht="15">
      <c r="A3" s="12"/>
    </row>
    <row r="4" spans="1:17" ht="15">
      <c r="A4" s="80" t="s">
        <v>33</v>
      </c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50"/>
    </row>
    <row r="5" spans="1:17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>
      <c r="A6" s="80" t="s">
        <v>34</v>
      </c>
      <c r="B6" s="148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0"/>
    </row>
    <row r="7" spans="1:17" ht="15">
      <c r="A7" s="12"/>
    </row>
    <row r="8" spans="1:17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>
      <c r="I9" s="1"/>
      <c r="K9" s="1"/>
      <c r="M9" s="1"/>
      <c r="N9" s="1"/>
    </row>
    <row r="10" spans="1:17" s="2" customFormat="1" ht="32.25" customHeight="1" thickBot="1">
      <c r="A10" s="151" t="s">
        <v>35</v>
      </c>
      <c r="B10" s="153" t="s">
        <v>36</v>
      </c>
      <c r="C10" s="154"/>
      <c r="D10" s="154"/>
      <c r="E10" s="154"/>
      <c r="F10" s="154"/>
      <c r="G10" s="154"/>
      <c r="H10" s="155"/>
      <c r="I10" s="153" t="s">
        <v>37</v>
      </c>
      <c r="J10" s="154"/>
      <c r="K10" s="155"/>
      <c r="L10" s="153" t="s">
        <v>40</v>
      </c>
      <c r="M10" s="161"/>
      <c r="N10" s="161"/>
      <c r="O10" s="162"/>
      <c r="P10" s="9"/>
      <c r="Q10" s="9"/>
    </row>
    <row r="11" spans="1:17" s="2" customFormat="1" ht="53.25" customHeight="1" thickBot="1">
      <c r="A11" s="15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>
      <c r="M24" s="1"/>
      <c r="N24" s="1"/>
    </row>
    <row r="25" spans="1:15" s="2" customFormat="1" ht="15.75" customHeight="1" thickBot="1">
      <c r="A25" s="163" t="s">
        <v>10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5"/>
    </row>
    <row r="26" spans="1:15" s="2" customFormat="1" ht="32.25" customHeight="1" thickBot="1">
      <c r="A26" s="151" t="s">
        <v>45</v>
      </c>
      <c r="B26" s="156" t="s">
        <v>51</v>
      </c>
      <c r="C26" s="157"/>
      <c r="D26" s="158"/>
      <c r="E26" s="156" t="s">
        <v>46</v>
      </c>
      <c r="F26" s="157"/>
      <c r="G26" s="157"/>
      <c r="H26" s="157"/>
      <c r="I26" s="158"/>
      <c r="J26" s="156" t="s">
        <v>47</v>
      </c>
      <c r="K26" s="159"/>
      <c r="L26" s="159"/>
      <c r="M26" s="159"/>
      <c r="N26" s="160"/>
    </row>
    <row r="27" spans="1:15" s="2" customFormat="1" ht="53.25" customHeight="1" thickBot="1">
      <c r="A27" s="152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>
      <c r="F41" s="8"/>
      <c r="M41" s="1"/>
      <c r="N41" s="1"/>
    </row>
    <row r="42" spans="1:37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/>
    <row r="44" spans="1:3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>
      <c r="A45" s="164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6"/>
    </row>
    <row r="46" spans="1:37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>
      <c r="A48" s="164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6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workbookViewId="0"/>
  </sheetViews>
  <sheetFormatPr baseColWidth="10" defaultRowHeight="14.25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>
      <c r="A1" s="12" t="s">
        <v>19</v>
      </c>
    </row>
    <row r="2" spans="1:17" ht="15">
      <c r="A2" s="12" t="s">
        <v>20</v>
      </c>
    </row>
    <row r="3" spans="1:17" ht="15">
      <c r="A3" s="12"/>
    </row>
    <row r="4" spans="1:17" ht="15">
      <c r="A4" s="80" t="s">
        <v>33</v>
      </c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50"/>
    </row>
    <row r="5" spans="1:17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>
      <c r="A6" s="80" t="s">
        <v>34</v>
      </c>
      <c r="B6" s="148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0"/>
    </row>
    <row r="7" spans="1:17" ht="15">
      <c r="A7" s="12"/>
    </row>
    <row r="8" spans="1:17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>
      <c r="I9" s="1"/>
      <c r="K9" s="1"/>
      <c r="M9" s="1"/>
      <c r="N9" s="1"/>
    </row>
    <row r="10" spans="1:17" s="2" customFormat="1" ht="32.25" customHeight="1" thickBot="1">
      <c r="A10" s="151" t="s">
        <v>35</v>
      </c>
      <c r="B10" s="153" t="s">
        <v>36</v>
      </c>
      <c r="C10" s="154"/>
      <c r="D10" s="154"/>
      <c r="E10" s="154"/>
      <c r="F10" s="154"/>
      <c r="G10" s="154"/>
      <c r="H10" s="155"/>
      <c r="I10" s="153" t="s">
        <v>37</v>
      </c>
      <c r="J10" s="154"/>
      <c r="K10" s="155"/>
      <c r="L10" s="153" t="s">
        <v>40</v>
      </c>
      <c r="M10" s="161"/>
      <c r="N10" s="161"/>
      <c r="O10" s="162"/>
      <c r="P10" s="9"/>
      <c r="Q10" s="9"/>
    </row>
    <row r="11" spans="1:17" s="2" customFormat="1" ht="53.25" customHeight="1" thickBot="1">
      <c r="A11" s="15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>
      <c r="M24" s="1"/>
      <c r="N24" s="1"/>
    </row>
    <row r="25" spans="1:15" s="2" customFormat="1" ht="15.75" customHeight="1" thickBot="1">
      <c r="A25" s="163" t="s">
        <v>10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5"/>
    </row>
    <row r="26" spans="1:15" s="2" customFormat="1" ht="32.25" customHeight="1" thickBot="1">
      <c r="A26" s="151" t="s">
        <v>45</v>
      </c>
      <c r="B26" s="156" t="s">
        <v>51</v>
      </c>
      <c r="C26" s="157"/>
      <c r="D26" s="158"/>
      <c r="E26" s="156" t="s">
        <v>46</v>
      </c>
      <c r="F26" s="157"/>
      <c r="G26" s="157"/>
      <c r="H26" s="157"/>
      <c r="I26" s="158"/>
      <c r="J26" s="156" t="s">
        <v>47</v>
      </c>
      <c r="K26" s="159"/>
      <c r="L26" s="159"/>
      <c r="M26" s="159"/>
      <c r="N26" s="160"/>
    </row>
    <row r="27" spans="1:15" s="2" customFormat="1" ht="53.25" customHeight="1" thickBot="1">
      <c r="A27" s="152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>
      <c r="F41" s="8"/>
      <c r="M41" s="1"/>
      <c r="N41" s="1"/>
    </row>
    <row r="42" spans="1:37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/>
    <row r="44" spans="1:3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>
      <c r="A45" s="164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6"/>
    </row>
    <row r="46" spans="1:37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>
      <c r="A48" s="164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6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workbookViewId="0"/>
  </sheetViews>
  <sheetFormatPr baseColWidth="10" defaultRowHeight="14.25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>
      <c r="A1" s="12" t="s">
        <v>21</v>
      </c>
    </row>
    <row r="2" spans="1:17" ht="15">
      <c r="A2" s="12" t="s">
        <v>22</v>
      </c>
    </row>
    <row r="3" spans="1:17" ht="15">
      <c r="A3" s="12"/>
    </row>
    <row r="4" spans="1:17" ht="15">
      <c r="A4" s="80" t="s">
        <v>33</v>
      </c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50"/>
    </row>
    <row r="5" spans="1:17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>
      <c r="A6" s="80" t="s">
        <v>34</v>
      </c>
      <c r="B6" s="148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0"/>
    </row>
    <row r="7" spans="1:17" ht="15">
      <c r="A7" s="12"/>
    </row>
    <row r="8" spans="1:17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>
      <c r="I9" s="1"/>
      <c r="K9" s="1"/>
      <c r="M9" s="1"/>
      <c r="N9" s="1"/>
    </row>
    <row r="10" spans="1:17" s="2" customFormat="1" ht="32.25" customHeight="1" thickBot="1">
      <c r="A10" s="151" t="s">
        <v>35</v>
      </c>
      <c r="B10" s="153" t="s">
        <v>36</v>
      </c>
      <c r="C10" s="154"/>
      <c r="D10" s="154"/>
      <c r="E10" s="154"/>
      <c r="F10" s="154"/>
      <c r="G10" s="154"/>
      <c r="H10" s="155"/>
      <c r="I10" s="153" t="s">
        <v>37</v>
      </c>
      <c r="J10" s="154"/>
      <c r="K10" s="155"/>
      <c r="L10" s="153" t="s">
        <v>40</v>
      </c>
      <c r="M10" s="161"/>
      <c r="N10" s="161"/>
      <c r="O10" s="162"/>
      <c r="P10" s="9"/>
      <c r="Q10" s="9"/>
    </row>
    <row r="11" spans="1:17" s="2" customFormat="1" ht="53.25" customHeight="1" thickBot="1">
      <c r="A11" s="15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>
      <c r="M24" s="1"/>
      <c r="N24" s="1"/>
    </row>
    <row r="25" spans="1:15" s="2" customFormat="1" ht="15.75" customHeight="1" thickBot="1">
      <c r="A25" s="163" t="s">
        <v>10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5"/>
    </row>
    <row r="26" spans="1:15" s="2" customFormat="1" ht="32.25" customHeight="1" thickBot="1">
      <c r="A26" s="151" t="s">
        <v>45</v>
      </c>
      <c r="B26" s="156" t="s">
        <v>51</v>
      </c>
      <c r="C26" s="157"/>
      <c r="D26" s="158"/>
      <c r="E26" s="156" t="s">
        <v>46</v>
      </c>
      <c r="F26" s="157"/>
      <c r="G26" s="157"/>
      <c r="H26" s="157"/>
      <c r="I26" s="158"/>
      <c r="J26" s="156" t="s">
        <v>47</v>
      </c>
      <c r="K26" s="159"/>
      <c r="L26" s="159"/>
      <c r="M26" s="159"/>
      <c r="N26" s="160"/>
    </row>
    <row r="27" spans="1:15" s="2" customFormat="1" ht="53.25" customHeight="1" thickBot="1">
      <c r="A27" s="152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>
      <c r="F41" s="8"/>
      <c r="M41" s="1"/>
      <c r="N41" s="1"/>
    </row>
    <row r="42" spans="1:37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/>
    <row r="44" spans="1:3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>
      <c r="A45" s="164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6"/>
    </row>
    <row r="46" spans="1:37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>
      <c r="A48" s="164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6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workbookViewId="0"/>
  </sheetViews>
  <sheetFormatPr baseColWidth="10" defaultRowHeight="14.25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>
      <c r="A1" s="12" t="s">
        <v>23</v>
      </c>
    </row>
    <row r="2" spans="1:17" ht="15">
      <c r="A2" s="12" t="s">
        <v>24</v>
      </c>
    </row>
    <row r="3" spans="1:17" ht="15">
      <c r="A3" s="12"/>
    </row>
    <row r="4" spans="1:17" ht="15">
      <c r="A4" s="80" t="s">
        <v>33</v>
      </c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50"/>
    </row>
    <row r="5" spans="1:17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>
      <c r="A6" s="80" t="s">
        <v>34</v>
      </c>
      <c r="B6" s="148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0"/>
    </row>
    <row r="7" spans="1:17" ht="15">
      <c r="A7" s="12"/>
    </row>
    <row r="8" spans="1:17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>
      <c r="I9" s="1"/>
      <c r="K9" s="1"/>
      <c r="M9" s="1"/>
      <c r="N9" s="1"/>
    </row>
    <row r="10" spans="1:17" s="2" customFormat="1" ht="32.25" customHeight="1" thickBot="1">
      <c r="A10" s="151" t="s">
        <v>35</v>
      </c>
      <c r="B10" s="153" t="s">
        <v>36</v>
      </c>
      <c r="C10" s="154"/>
      <c r="D10" s="154"/>
      <c r="E10" s="154"/>
      <c r="F10" s="154"/>
      <c r="G10" s="154"/>
      <c r="H10" s="155"/>
      <c r="I10" s="153" t="s">
        <v>37</v>
      </c>
      <c r="J10" s="154"/>
      <c r="K10" s="155"/>
      <c r="L10" s="153" t="s">
        <v>40</v>
      </c>
      <c r="M10" s="161"/>
      <c r="N10" s="161"/>
      <c r="O10" s="162"/>
      <c r="P10" s="9"/>
      <c r="Q10" s="9"/>
    </row>
    <row r="11" spans="1:17" s="2" customFormat="1" ht="53.25" customHeight="1" thickBot="1">
      <c r="A11" s="15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>
      <c r="M24" s="1"/>
      <c r="N24" s="1"/>
    </row>
    <row r="25" spans="1:15" s="2" customFormat="1" ht="15.75" customHeight="1" thickBot="1">
      <c r="A25" s="163" t="s">
        <v>10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5"/>
    </row>
    <row r="26" spans="1:15" s="2" customFormat="1" ht="32.25" customHeight="1" thickBot="1">
      <c r="A26" s="151" t="s">
        <v>45</v>
      </c>
      <c r="B26" s="156" t="s">
        <v>51</v>
      </c>
      <c r="C26" s="157"/>
      <c r="D26" s="158"/>
      <c r="E26" s="156" t="s">
        <v>46</v>
      </c>
      <c r="F26" s="157"/>
      <c r="G26" s="157"/>
      <c r="H26" s="157"/>
      <c r="I26" s="158"/>
      <c r="J26" s="156" t="s">
        <v>47</v>
      </c>
      <c r="K26" s="159"/>
      <c r="L26" s="159"/>
      <c r="M26" s="159"/>
      <c r="N26" s="160"/>
    </row>
    <row r="27" spans="1:15" s="2" customFormat="1" ht="53.25" customHeight="1" thickBot="1">
      <c r="A27" s="152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>
      <c r="F41" s="8"/>
      <c r="M41" s="1"/>
      <c r="N41" s="1"/>
    </row>
    <row r="42" spans="1:37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/>
    <row r="44" spans="1:3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>
      <c r="A45" s="164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6"/>
    </row>
    <row r="46" spans="1:37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>
      <c r="A48" s="164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6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topLeftCell="A7" zoomScaleSheetLayoutView="100" workbookViewId="0">
      <selection activeCell="G40" sqref="G40"/>
    </sheetView>
  </sheetViews>
  <sheetFormatPr baseColWidth="10" defaultRowHeight="14.25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>
      <c r="A1" s="12" t="s">
        <v>25</v>
      </c>
    </row>
    <row r="2" spans="1:17" ht="15">
      <c r="A2" s="12" t="s">
        <v>52</v>
      </c>
    </row>
    <row r="3" spans="1:17" ht="15">
      <c r="A3" s="12"/>
    </row>
    <row r="4" spans="1:17" ht="15">
      <c r="A4" s="80" t="s">
        <v>33</v>
      </c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50"/>
    </row>
    <row r="5" spans="1:17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>
      <c r="A6" s="80" t="s">
        <v>34</v>
      </c>
      <c r="B6" s="148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0"/>
    </row>
    <row r="7" spans="1:17" ht="15">
      <c r="A7" s="12"/>
    </row>
    <row r="8" spans="1:17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>
      <c r="I9" s="1"/>
      <c r="K9" s="1"/>
      <c r="M9" s="1"/>
      <c r="N9" s="1"/>
    </row>
    <row r="10" spans="1:17" s="2" customFormat="1" ht="32.25" customHeight="1" thickBot="1">
      <c r="A10" s="151" t="s">
        <v>35</v>
      </c>
      <c r="B10" s="153" t="s">
        <v>36</v>
      </c>
      <c r="C10" s="154"/>
      <c r="D10" s="154"/>
      <c r="E10" s="154"/>
      <c r="F10" s="154"/>
      <c r="G10" s="154"/>
      <c r="H10" s="155"/>
      <c r="I10" s="153" t="s">
        <v>37</v>
      </c>
      <c r="J10" s="154"/>
      <c r="K10" s="155"/>
      <c r="L10" s="153" t="s">
        <v>40</v>
      </c>
      <c r="M10" s="161"/>
      <c r="N10" s="161"/>
      <c r="O10" s="162"/>
      <c r="P10" s="9"/>
      <c r="Q10" s="9"/>
    </row>
    <row r="11" spans="1:17" s="2" customFormat="1" ht="53.25" customHeight="1" thickBot="1">
      <c r="A11" s="15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:15" s="2" customFormat="1" ht="12.75" thickBot="1">
      <c r="M24" s="1"/>
      <c r="N24" s="1"/>
    </row>
    <row r="25" spans="1:15" s="2" customFormat="1" ht="15.75" customHeight="1" thickBot="1">
      <c r="A25" s="163" t="s">
        <v>10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5"/>
    </row>
    <row r="26" spans="1:15" s="2" customFormat="1" ht="32.25" customHeight="1" thickBot="1">
      <c r="A26" s="151" t="s">
        <v>45</v>
      </c>
      <c r="B26" s="156" t="s">
        <v>51</v>
      </c>
      <c r="C26" s="157"/>
      <c r="D26" s="158"/>
      <c r="E26" s="156" t="s">
        <v>46</v>
      </c>
      <c r="F26" s="167"/>
      <c r="G26" s="168"/>
      <c r="H26" s="156" t="s">
        <v>47</v>
      </c>
      <c r="I26" s="167"/>
      <c r="J26" s="167"/>
      <c r="K26" s="167"/>
      <c r="L26" s="168"/>
    </row>
    <row r="27" spans="1:15" s="2" customFormat="1" ht="53.25" customHeight="1" thickBot="1">
      <c r="A27" s="152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5" s="2" customFormat="1" ht="12">
      <c r="A28" s="32"/>
      <c r="B28" s="40"/>
      <c r="C28" s="36"/>
      <c r="D28" s="41">
        <f>SUM(B28:C28)</f>
        <v>0</v>
      </c>
      <c r="E28" s="40"/>
      <c r="F28" s="36"/>
      <c r="G28" s="41">
        <f>SUM(E28:F28)</f>
        <v>0</v>
      </c>
      <c r="H28" s="48"/>
      <c r="I28" s="36"/>
      <c r="J28" s="49"/>
      <c r="K28" s="36"/>
      <c r="L28" s="41">
        <f>SUM(H28:K28)</f>
        <v>0</v>
      </c>
    </row>
    <row r="29" spans="1:15" s="2" customFormat="1" ht="12">
      <c r="A29" s="33"/>
      <c r="B29" s="42"/>
      <c r="C29" s="37"/>
      <c r="D29" s="43">
        <f t="shared" ref="D29:D40" si="0">SUM(B29:C29)</f>
        <v>0</v>
      </c>
      <c r="E29" s="42"/>
      <c r="F29" s="37"/>
      <c r="G29" s="43">
        <f t="shared" ref="G29:G40" si="1">SUM(E29:F29)</f>
        <v>0</v>
      </c>
      <c r="H29" s="50"/>
      <c r="I29" s="37"/>
      <c r="J29" s="51"/>
      <c r="K29" s="37"/>
      <c r="L29" s="43">
        <f t="shared" ref="L29:L40" si="2">SUM(H29:K29)</f>
        <v>0</v>
      </c>
    </row>
    <row r="30" spans="1:15" s="2" customFormat="1" ht="1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5" s="2" customFormat="1" ht="1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5" s="2" customFormat="1" ht="1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37" s="2" customFormat="1" ht="1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37" s="2" customFormat="1" ht="1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37" s="2" customFormat="1" ht="1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37" s="2" customFormat="1" ht="1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37" s="2" customFormat="1" ht="1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37" s="2" customFormat="1" ht="1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37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37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1:37" s="2" customFormat="1" ht="12">
      <c r="F41" s="8"/>
      <c r="M41" s="1"/>
      <c r="N41" s="1"/>
    </row>
    <row r="42" spans="1:37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/>
    <row r="44" spans="1:3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>
      <c r="A45" s="164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6"/>
    </row>
    <row r="46" spans="1:37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>
      <c r="A48" s="164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6"/>
    </row>
  </sheetData>
  <mergeCells count="13">
    <mergeCell ref="A25:L25"/>
    <mergeCell ref="B4:O4"/>
    <mergeCell ref="B6:O6"/>
    <mergeCell ref="A10:A11"/>
    <mergeCell ref="B10:H10"/>
    <mergeCell ref="I10:K10"/>
    <mergeCell ref="L10:O10"/>
    <mergeCell ref="A48:O48"/>
    <mergeCell ref="A26:A27"/>
    <mergeCell ref="B26:D26"/>
    <mergeCell ref="A45:O45"/>
    <mergeCell ref="E26:G26"/>
    <mergeCell ref="H26:L26"/>
  </mergeCells>
  <phoneticPr fontId="0" type="noConversion"/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workbookViewId="0">
      <selection activeCell="G39" sqref="G39"/>
    </sheetView>
  </sheetViews>
  <sheetFormatPr baseColWidth="10" defaultRowHeight="14.25"/>
  <cols>
    <col min="1" max="1" width="15" style="13" customWidth="1"/>
    <col min="2" max="4" width="11.42578125" style="13"/>
    <col min="5" max="5" width="15" style="13" customWidth="1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>
      <c r="A1" s="12" t="s">
        <v>26</v>
      </c>
    </row>
    <row r="2" spans="1:17" ht="15">
      <c r="A2" s="12" t="s">
        <v>53</v>
      </c>
    </row>
    <row r="3" spans="1:17" ht="15">
      <c r="A3" s="12"/>
    </row>
    <row r="4" spans="1:17" ht="15">
      <c r="A4" s="80" t="s">
        <v>33</v>
      </c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50"/>
    </row>
    <row r="5" spans="1:17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>
      <c r="A6" s="80" t="s">
        <v>34</v>
      </c>
      <c r="B6" s="148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0"/>
    </row>
    <row r="7" spans="1:17" ht="15">
      <c r="A7" s="12"/>
    </row>
    <row r="8" spans="1:17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>
      <c r="I9" s="1"/>
      <c r="K9" s="1"/>
      <c r="M9" s="1"/>
      <c r="N9" s="1"/>
    </row>
    <row r="10" spans="1:17" s="2" customFormat="1" ht="32.25" customHeight="1" thickBot="1">
      <c r="A10" s="151" t="s">
        <v>35</v>
      </c>
      <c r="B10" s="153" t="s">
        <v>36</v>
      </c>
      <c r="C10" s="154"/>
      <c r="D10" s="154"/>
      <c r="E10" s="154"/>
      <c r="F10" s="154"/>
      <c r="G10" s="154"/>
      <c r="H10" s="155"/>
      <c r="I10" s="153" t="s">
        <v>37</v>
      </c>
      <c r="J10" s="154"/>
      <c r="K10" s="155"/>
      <c r="L10" s="153" t="s">
        <v>40</v>
      </c>
      <c r="M10" s="161"/>
      <c r="N10" s="161"/>
      <c r="O10" s="162"/>
      <c r="P10" s="9"/>
      <c r="Q10" s="9"/>
    </row>
    <row r="11" spans="1:17" s="2" customFormat="1" ht="53.25" customHeight="1" thickBot="1">
      <c r="A11" s="15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:15" s="2" customFormat="1" ht="12.75" thickBot="1">
      <c r="M24" s="1"/>
      <c r="N24" s="1"/>
    </row>
    <row r="25" spans="1:15" s="2" customFormat="1" ht="15.75" customHeight="1" thickBot="1">
      <c r="A25" s="163" t="s">
        <v>10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5"/>
      <c r="M25" s="88"/>
      <c r="N25" s="88"/>
    </row>
    <row r="26" spans="1:15" s="2" customFormat="1" ht="32.25" customHeight="1" thickBot="1">
      <c r="A26" s="151" t="s">
        <v>45</v>
      </c>
      <c r="B26" s="156" t="s">
        <v>51</v>
      </c>
      <c r="C26" s="157"/>
      <c r="D26" s="158"/>
      <c r="E26" s="156" t="s">
        <v>46</v>
      </c>
      <c r="F26" s="167"/>
      <c r="G26" s="167"/>
      <c r="H26" s="156" t="s">
        <v>47</v>
      </c>
      <c r="I26" s="167"/>
      <c r="J26" s="167"/>
      <c r="K26" s="167"/>
      <c r="L26" s="168"/>
      <c r="M26" s="88"/>
      <c r="N26" s="88"/>
    </row>
    <row r="27" spans="1:15" s="2" customFormat="1" ht="53.25" customHeight="1" thickBot="1">
      <c r="A27" s="152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5" s="2" customFormat="1" ht="12">
      <c r="A28" s="32"/>
      <c r="B28" s="40"/>
      <c r="C28" s="36"/>
      <c r="D28" s="41">
        <f t="shared" ref="D28:D40" si="0">SUM(B28:C28)</f>
        <v>0</v>
      </c>
      <c r="E28" s="40"/>
      <c r="F28" s="36"/>
      <c r="G28" s="41">
        <f t="shared" ref="G28:G40" si="1">SUM(E28:F28)</f>
        <v>0</v>
      </c>
      <c r="H28" s="48"/>
      <c r="I28" s="36"/>
      <c r="J28" s="49"/>
      <c r="K28" s="36"/>
      <c r="L28" s="41">
        <f t="shared" ref="L28:L40" si="2">SUM(H28:K28)</f>
        <v>0</v>
      </c>
    </row>
    <row r="29" spans="1:15" s="2" customFormat="1" ht="1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5" s="2" customFormat="1" ht="1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5" s="2" customFormat="1" ht="1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5" s="2" customFormat="1" ht="1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37" s="2" customFormat="1" ht="1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37" s="2" customFormat="1" ht="1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37" s="2" customFormat="1" ht="1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37" s="2" customFormat="1" ht="1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37" s="2" customFormat="1" ht="1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37" s="2" customFormat="1" ht="1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37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37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1:37" s="2" customFormat="1" ht="12">
      <c r="F41" s="8"/>
      <c r="M41" s="1"/>
      <c r="N41" s="1"/>
    </row>
    <row r="42" spans="1:37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/>
    <row r="44" spans="1:3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>
      <c r="A45" s="164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6"/>
    </row>
    <row r="46" spans="1:37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>
      <c r="A48" s="164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6"/>
    </row>
  </sheetData>
  <mergeCells count="13">
    <mergeCell ref="A25:L25"/>
    <mergeCell ref="E26:G26"/>
    <mergeCell ref="H26:L26"/>
    <mergeCell ref="A48:O48"/>
    <mergeCell ref="A26:A27"/>
    <mergeCell ref="B26:D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27" bottom="0" header="0" footer="0"/>
  <pageSetup scale="68" fitToHeight="10" orientation="landscape" r:id="rId1"/>
  <headerFooter alignWithMargins="0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workbookViewId="0"/>
  </sheetViews>
  <sheetFormatPr baseColWidth="10" defaultRowHeight="14.25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>
      <c r="A1" s="12" t="s">
        <v>54</v>
      </c>
    </row>
    <row r="2" spans="1:17" ht="15">
      <c r="A2" s="12" t="s">
        <v>32</v>
      </c>
    </row>
    <row r="3" spans="1:17" ht="15">
      <c r="A3" s="12"/>
    </row>
    <row r="4" spans="1:17" ht="15">
      <c r="A4" s="80" t="s">
        <v>33</v>
      </c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50"/>
    </row>
    <row r="5" spans="1:17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>
      <c r="A6" s="80" t="s">
        <v>34</v>
      </c>
      <c r="B6" s="148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0"/>
    </row>
    <row r="7" spans="1:17" ht="15">
      <c r="A7" s="12"/>
    </row>
    <row r="8" spans="1:17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>
      <c r="I9" s="1"/>
      <c r="K9" s="1"/>
      <c r="M9" s="1"/>
      <c r="N9" s="1"/>
    </row>
    <row r="10" spans="1:17" s="2" customFormat="1" ht="32.25" customHeight="1" thickBot="1">
      <c r="A10" s="151" t="s">
        <v>35</v>
      </c>
      <c r="B10" s="153" t="s">
        <v>36</v>
      </c>
      <c r="C10" s="154"/>
      <c r="D10" s="154"/>
      <c r="E10" s="154"/>
      <c r="F10" s="154"/>
      <c r="G10" s="154"/>
      <c r="H10" s="155"/>
      <c r="I10" s="153" t="s">
        <v>37</v>
      </c>
      <c r="J10" s="154"/>
      <c r="K10" s="155"/>
      <c r="L10" s="153" t="s">
        <v>40</v>
      </c>
      <c r="M10" s="161"/>
      <c r="N10" s="161"/>
      <c r="O10" s="162"/>
      <c r="P10" s="9"/>
      <c r="Q10" s="9"/>
    </row>
    <row r="11" spans="1:17" s="2" customFormat="1" ht="53.25" customHeight="1" thickBot="1">
      <c r="A11" s="15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>
      <c r="M24" s="1"/>
      <c r="N24" s="1"/>
    </row>
    <row r="25" spans="1:15" s="2" customFormat="1" ht="15.75" customHeight="1" thickBot="1">
      <c r="A25" s="163" t="s">
        <v>10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5"/>
    </row>
    <row r="26" spans="1:15" s="2" customFormat="1" ht="32.25" customHeight="1" thickBot="1">
      <c r="A26" s="151" t="s">
        <v>45</v>
      </c>
      <c r="B26" s="156" t="s">
        <v>51</v>
      </c>
      <c r="C26" s="157"/>
      <c r="D26" s="158"/>
      <c r="E26" s="156" t="s">
        <v>46</v>
      </c>
      <c r="F26" s="157"/>
      <c r="G26" s="157"/>
      <c r="H26" s="157"/>
      <c r="I26" s="158"/>
      <c r="J26" s="156" t="s">
        <v>47</v>
      </c>
      <c r="K26" s="159"/>
      <c r="L26" s="159"/>
      <c r="M26" s="159"/>
      <c r="N26" s="160"/>
    </row>
    <row r="27" spans="1:15" s="2" customFormat="1" ht="53.25" customHeight="1" thickBot="1">
      <c r="A27" s="152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>
      <c r="F41" s="8"/>
      <c r="M41" s="1"/>
      <c r="N41" s="1"/>
    </row>
    <row r="42" spans="1:37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/>
    <row r="44" spans="1:3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>
      <c r="A45" s="164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6"/>
    </row>
    <row r="46" spans="1:37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>
      <c r="A48" s="164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6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18</vt:i4>
      </vt:variant>
    </vt:vector>
  </HeadingPairs>
  <TitlesOfParts>
    <vt:vector size="27" baseType="lpstr">
      <vt:lpstr>Enfoque de Género</vt:lpstr>
      <vt:lpstr>Pueblos Indígenas</vt:lpstr>
      <vt:lpstr>Seguridad y Justicia</vt:lpstr>
      <vt:lpstr>Educación</vt:lpstr>
      <vt:lpstr>Desnutrición</vt:lpstr>
      <vt:lpstr>Recursos Hídricos</vt:lpstr>
      <vt:lpstr>Niñez</vt:lpstr>
      <vt:lpstr>Juventud</vt:lpstr>
      <vt:lpstr>Gestión de Riesgo</vt:lpstr>
      <vt:lpstr>Desnutrición!Área_de_impresión</vt:lpstr>
      <vt:lpstr>Educación!Área_de_impresión</vt:lpstr>
      <vt:lpstr>'Enfoque de Género'!Área_de_impresión</vt:lpstr>
      <vt:lpstr>'Gestión de Riesgo'!Área_de_impresión</vt:lpstr>
      <vt:lpstr>Juventud!Área_de_impresión</vt:lpstr>
      <vt:lpstr>Niñez!Área_de_impresión</vt:lpstr>
      <vt:lpstr>'Pueblos Indígenas'!Área_de_impresión</vt:lpstr>
      <vt:lpstr>'Recursos Hídricos'!Área_de_impresión</vt:lpstr>
      <vt:lpstr>'Seguridad y Justicia'!Área_de_impresión</vt:lpstr>
      <vt:lpstr>Desnutrición!Títulos_a_imprimir</vt:lpstr>
      <vt:lpstr>Educación!Títulos_a_imprimir</vt:lpstr>
      <vt:lpstr>'Enfoque de Género'!Títulos_a_imprimir</vt:lpstr>
      <vt:lpstr>'Gestión de Riesgo'!Títulos_a_imprimir</vt:lpstr>
      <vt:lpstr>Juventud!Títulos_a_imprimir</vt:lpstr>
      <vt:lpstr>Niñez!Títulos_a_imprimir</vt:lpstr>
      <vt:lpstr>'Pueblos Indígenas'!Títulos_a_imprimir</vt:lpstr>
      <vt:lpstr>'Recursos Hídricos'!Títulos_a_imprimir</vt:lpstr>
      <vt:lpstr>'Seguridad y Justicia'!Títulos_a_imprimir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Flores Alvarez</dc:creator>
  <cp:lastModifiedBy>Rodrigo Rodas</cp:lastModifiedBy>
  <cp:lastPrinted>2016-05-06T14:52:15Z</cp:lastPrinted>
  <dcterms:created xsi:type="dcterms:W3CDTF">2014-01-22T14:40:17Z</dcterms:created>
  <dcterms:modified xsi:type="dcterms:W3CDTF">2016-05-06T14:53:02Z</dcterms:modified>
</cp:coreProperties>
</file>